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firstSheet="2" activeTab="2"/>
  </bookViews>
  <sheets>
    <sheet name="data" sheetId="2" state="hidden" r:id="rId1"/>
    <sheet name="ie_sec" sheetId="5" state="hidden" r:id="rId2"/>
    <sheet name="Anexo_01" sheetId="6" r:id="rId3"/>
  </sheets>
  <definedNames>
    <definedName name="_xlnm._FilterDatabase" localSheetId="2" hidden="1">Anexo_01!$A$20:$S$153</definedName>
    <definedName name="_xlnm._FilterDatabase" localSheetId="0" hidden="1">data!$A$2:$AD$2550</definedName>
    <definedName name="_xlnm._FilterDatabase" localSheetId="1" hidden="1">ie_sec!$A$3:$AI$115</definedName>
    <definedName name="_xlnm.Print_Area" localSheetId="2">Anexo_01!$A$2:$Q$189</definedName>
    <definedName name="_xlnm.Criteria" localSheetId="2">Anexo_01!$J$20</definedName>
    <definedName name="_xlnm.Print_Titles" localSheetId="2">Anexo_01!$18:$20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6" l="1"/>
  <c r="P15" i="6"/>
  <c r="O15" i="6"/>
  <c r="N15" i="6"/>
  <c r="M15" i="6"/>
  <c r="R15" i="6" s="1"/>
  <c r="L15" i="6"/>
  <c r="I15" i="6"/>
  <c r="H15" i="6"/>
  <c r="G15" i="6"/>
  <c r="F15" i="6"/>
  <c r="E15" i="6"/>
  <c r="D15" i="6"/>
  <c r="R14" i="6"/>
  <c r="I13" i="6"/>
  <c r="I16" i="6" s="1"/>
  <c r="H13" i="6"/>
  <c r="H16" i="6" s="1"/>
  <c r="G13" i="6"/>
  <c r="G16" i="6" s="1"/>
  <c r="F13" i="6"/>
  <c r="F16" i="6" s="1"/>
  <c r="E13" i="6"/>
  <c r="N13" i="6" s="1"/>
  <c r="N16" i="6" s="1"/>
  <c r="D13" i="6"/>
  <c r="D16" i="6" s="1"/>
  <c r="J14" i="6"/>
  <c r="O13" i="6" l="1"/>
  <c r="O16" i="6" s="1"/>
  <c r="L13" i="6"/>
  <c r="L16" i="6" s="1"/>
  <c r="P13" i="6"/>
  <c r="P16" i="6" s="1"/>
  <c r="M13" i="6"/>
  <c r="M16" i="6" s="1"/>
  <c r="Q13" i="6"/>
  <c r="Q16" i="6" s="1"/>
  <c r="J15" i="6"/>
  <c r="E16" i="6"/>
  <c r="J13" i="6"/>
  <c r="M421" i="6"/>
  <c r="J421" i="6"/>
  <c r="R420" i="6"/>
  <c r="Q420" i="6"/>
  <c r="K420" i="6"/>
  <c r="L420" i="6" s="1"/>
  <c r="E420" i="6"/>
  <c r="D420" i="6"/>
  <c r="B420" i="6"/>
  <c r="R419" i="6"/>
  <c r="Q419" i="6"/>
  <c r="K419" i="6"/>
  <c r="L419" i="6" s="1"/>
  <c r="E419" i="6"/>
  <c r="D419" i="6"/>
  <c r="B419" i="6"/>
  <c r="R418" i="6"/>
  <c r="Q418" i="6"/>
  <c r="K418" i="6"/>
  <c r="L418" i="6" s="1"/>
  <c r="E418" i="6"/>
  <c r="D418" i="6"/>
  <c r="B418" i="6"/>
  <c r="R417" i="6"/>
  <c r="Q417" i="6"/>
  <c r="K417" i="6"/>
  <c r="L417" i="6" s="1"/>
  <c r="E417" i="6"/>
  <c r="D417" i="6"/>
  <c r="B417" i="6"/>
  <c r="R416" i="6"/>
  <c r="Q416" i="6"/>
  <c r="K416" i="6"/>
  <c r="L416" i="6" s="1"/>
  <c r="E416" i="6"/>
  <c r="D416" i="6"/>
  <c r="B416" i="6"/>
  <c r="R415" i="6"/>
  <c r="Q415" i="6"/>
  <c r="K415" i="6"/>
  <c r="L415" i="6" s="1"/>
  <c r="E415" i="6"/>
  <c r="D415" i="6"/>
  <c r="B415" i="6"/>
  <c r="R414" i="6"/>
  <c r="Q414" i="6"/>
  <c r="K414" i="6"/>
  <c r="L414" i="6" s="1"/>
  <c r="E414" i="6"/>
  <c r="D414" i="6"/>
  <c r="B414" i="6"/>
  <c r="R413" i="6"/>
  <c r="Q413" i="6"/>
  <c r="K413" i="6"/>
  <c r="L413" i="6" s="1"/>
  <c r="E413" i="6"/>
  <c r="D413" i="6"/>
  <c r="B413" i="6"/>
  <c r="R412" i="6"/>
  <c r="Q412" i="6"/>
  <c r="K412" i="6"/>
  <c r="L412" i="6" s="1"/>
  <c r="E412" i="6"/>
  <c r="D412" i="6"/>
  <c r="B412" i="6"/>
  <c r="R411" i="6"/>
  <c r="Q411" i="6"/>
  <c r="K411" i="6"/>
  <c r="L411" i="6" s="1"/>
  <c r="E411" i="6"/>
  <c r="D411" i="6"/>
  <c r="B411" i="6"/>
  <c r="R410" i="6"/>
  <c r="Q410" i="6"/>
  <c r="K410" i="6"/>
  <c r="L410" i="6" s="1"/>
  <c r="E410" i="6"/>
  <c r="D410" i="6"/>
  <c r="B410" i="6"/>
  <c r="R409" i="6"/>
  <c r="Q409" i="6"/>
  <c r="K409" i="6"/>
  <c r="L409" i="6" s="1"/>
  <c r="E409" i="6"/>
  <c r="D409" i="6"/>
  <c r="B409" i="6"/>
  <c r="R408" i="6"/>
  <c r="Q408" i="6"/>
  <c r="K408" i="6"/>
  <c r="L408" i="6" s="1"/>
  <c r="E408" i="6"/>
  <c r="D408" i="6"/>
  <c r="B408" i="6"/>
  <c r="R407" i="6"/>
  <c r="Q407" i="6"/>
  <c r="K407" i="6"/>
  <c r="L407" i="6" s="1"/>
  <c r="E407" i="6"/>
  <c r="D407" i="6"/>
  <c r="B407" i="6"/>
  <c r="R406" i="6"/>
  <c r="Q406" i="6"/>
  <c r="K406" i="6"/>
  <c r="L406" i="6" s="1"/>
  <c r="E406" i="6"/>
  <c r="D406" i="6"/>
  <c r="B406" i="6"/>
  <c r="R405" i="6"/>
  <c r="Q405" i="6"/>
  <c r="K405" i="6"/>
  <c r="L405" i="6" s="1"/>
  <c r="E405" i="6"/>
  <c r="D405" i="6"/>
  <c r="B405" i="6"/>
  <c r="R404" i="6"/>
  <c r="Q404" i="6"/>
  <c r="K404" i="6"/>
  <c r="L404" i="6" s="1"/>
  <c r="E404" i="6"/>
  <c r="D404" i="6"/>
  <c r="B404" i="6"/>
  <c r="R403" i="6"/>
  <c r="Q403" i="6"/>
  <c r="K403" i="6"/>
  <c r="L403" i="6" s="1"/>
  <c r="E403" i="6"/>
  <c r="D403" i="6"/>
  <c r="B403" i="6"/>
  <c r="R402" i="6"/>
  <c r="Q402" i="6"/>
  <c r="K402" i="6"/>
  <c r="L402" i="6" s="1"/>
  <c r="E402" i="6"/>
  <c r="D402" i="6"/>
  <c r="B402" i="6"/>
  <c r="R401" i="6"/>
  <c r="Q401" i="6"/>
  <c r="K401" i="6"/>
  <c r="L401" i="6" s="1"/>
  <c r="E401" i="6"/>
  <c r="D401" i="6"/>
  <c r="B401" i="6"/>
  <c r="R400" i="6"/>
  <c r="Q400" i="6"/>
  <c r="K400" i="6"/>
  <c r="L400" i="6" s="1"/>
  <c r="E400" i="6"/>
  <c r="D400" i="6"/>
  <c r="B400" i="6"/>
  <c r="R399" i="6"/>
  <c r="Q399" i="6"/>
  <c r="K399" i="6"/>
  <c r="L399" i="6" s="1"/>
  <c r="E399" i="6"/>
  <c r="D399" i="6"/>
  <c r="B399" i="6"/>
  <c r="R398" i="6"/>
  <c r="Q398" i="6"/>
  <c r="K398" i="6"/>
  <c r="L398" i="6" s="1"/>
  <c r="E398" i="6"/>
  <c r="D398" i="6"/>
  <c r="B398" i="6"/>
  <c r="R397" i="6"/>
  <c r="Q397" i="6"/>
  <c r="K397" i="6"/>
  <c r="L397" i="6" s="1"/>
  <c r="E397" i="6"/>
  <c r="D397" i="6"/>
  <c r="B397" i="6"/>
  <c r="R396" i="6"/>
  <c r="Q396" i="6"/>
  <c r="K396" i="6"/>
  <c r="L396" i="6" s="1"/>
  <c r="E396" i="6"/>
  <c r="D396" i="6"/>
  <c r="B396" i="6"/>
  <c r="R395" i="6"/>
  <c r="Q395" i="6"/>
  <c r="K395" i="6"/>
  <c r="L395" i="6" s="1"/>
  <c r="E395" i="6"/>
  <c r="D395" i="6"/>
  <c r="B395" i="6"/>
  <c r="R394" i="6"/>
  <c r="Q394" i="6"/>
  <c r="K394" i="6"/>
  <c r="L394" i="6" s="1"/>
  <c r="E394" i="6"/>
  <c r="D394" i="6"/>
  <c r="B394" i="6"/>
  <c r="R393" i="6"/>
  <c r="Q393" i="6"/>
  <c r="K393" i="6"/>
  <c r="L393" i="6" s="1"/>
  <c r="E393" i="6"/>
  <c r="D393" i="6"/>
  <c r="B393" i="6"/>
  <c r="R392" i="6"/>
  <c r="Q392" i="6"/>
  <c r="K392" i="6"/>
  <c r="L392" i="6" s="1"/>
  <c r="E392" i="6"/>
  <c r="D392" i="6"/>
  <c r="B392" i="6"/>
  <c r="R391" i="6"/>
  <c r="Q391" i="6"/>
  <c r="K391" i="6"/>
  <c r="L391" i="6" s="1"/>
  <c r="E391" i="6"/>
  <c r="D391" i="6"/>
  <c r="B391" i="6"/>
  <c r="R390" i="6"/>
  <c r="Q390" i="6"/>
  <c r="K390" i="6"/>
  <c r="L390" i="6" s="1"/>
  <c r="E390" i="6"/>
  <c r="D390" i="6"/>
  <c r="B390" i="6"/>
  <c r="R389" i="6"/>
  <c r="Q389" i="6"/>
  <c r="K389" i="6"/>
  <c r="L389" i="6" s="1"/>
  <c r="E389" i="6"/>
  <c r="D389" i="6"/>
  <c r="B389" i="6"/>
  <c r="R388" i="6"/>
  <c r="Q388" i="6"/>
  <c r="K388" i="6"/>
  <c r="L388" i="6" s="1"/>
  <c r="E388" i="6"/>
  <c r="D388" i="6"/>
  <c r="B388" i="6"/>
  <c r="R387" i="6"/>
  <c r="Q387" i="6"/>
  <c r="K387" i="6"/>
  <c r="L387" i="6" s="1"/>
  <c r="E387" i="6"/>
  <c r="D387" i="6"/>
  <c r="B387" i="6"/>
  <c r="R386" i="6"/>
  <c r="Q386" i="6"/>
  <c r="K386" i="6"/>
  <c r="L386" i="6" s="1"/>
  <c r="E386" i="6"/>
  <c r="D386" i="6"/>
  <c r="B386" i="6"/>
  <c r="R385" i="6"/>
  <c r="Q385" i="6"/>
  <c r="K385" i="6"/>
  <c r="L385" i="6" s="1"/>
  <c r="E385" i="6"/>
  <c r="D385" i="6"/>
  <c r="B385" i="6"/>
  <c r="R384" i="6"/>
  <c r="Q384" i="6"/>
  <c r="K384" i="6"/>
  <c r="L384" i="6" s="1"/>
  <c r="E384" i="6"/>
  <c r="D384" i="6"/>
  <c r="B384" i="6"/>
  <c r="R383" i="6"/>
  <c r="Q383" i="6"/>
  <c r="K383" i="6"/>
  <c r="L383" i="6" s="1"/>
  <c r="E383" i="6"/>
  <c r="D383" i="6"/>
  <c r="B383" i="6"/>
  <c r="R382" i="6"/>
  <c r="Q382" i="6"/>
  <c r="K382" i="6"/>
  <c r="L382" i="6" s="1"/>
  <c r="E382" i="6"/>
  <c r="D382" i="6"/>
  <c r="B382" i="6"/>
  <c r="R381" i="6"/>
  <c r="Q381" i="6"/>
  <c r="K381" i="6"/>
  <c r="L381" i="6" s="1"/>
  <c r="E381" i="6"/>
  <c r="D381" i="6"/>
  <c r="B381" i="6"/>
  <c r="R380" i="6"/>
  <c r="Q380" i="6"/>
  <c r="K380" i="6"/>
  <c r="L380" i="6" s="1"/>
  <c r="E380" i="6"/>
  <c r="D380" i="6"/>
  <c r="B380" i="6"/>
  <c r="R379" i="6"/>
  <c r="Q379" i="6"/>
  <c r="K379" i="6"/>
  <c r="L379" i="6" s="1"/>
  <c r="E379" i="6"/>
  <c r="D379" i="6"/>
  <c r="B379" i="6"/>
  <c r="R378" i="6"/>
  <c r="Q378" i="6"/>
  <c r="K378" i="6"/>
  <c r="L378" i="6" s="1"/>
  <c r="E378" i="6"/>
  <c r="D378" i="6"/>
  <c r="B378" i="6"/>
  <c r="R377" i="6"/>
  <c r="Q377" i="6"/>
  <c r="K377" i="6"/>
  <c r="L377" i="6" s="1"/>
  <c r="E377" i="6"/>
  <c r="D377" i="6"/>
  <c r="B377" i="6"/>
  <c r="R376" i="6"/>
  <c r="Q376" i="6"/>
  <c r="K376" i="6"/>
  <c r="L376" i="6" s="1"/>
  <c r="E376" i="6"/>
  <c r="D376" i="6"/>
  <c r="B376" i="6"/>
  <c r="R375" i="6"/>
  <c r="Q375" i="6"/>
  <c r="K375" i="6"/>
  <c r="L375" i="6" s="1"/>
  <c r="E375" i="6"/>
  <c r="D375" i="6"/>
  <c r="B375" i="6"/>
  <c r="R374" i="6"/>
  <c r="Q374" i="6"/>
  <c r="K374" i="6"/>
  <c r="L374" i="6" s="1"/>
  <c r="E374" i="6"/>
  <c r="D374" i="6"/>
  <c r="B374" i="6"/>
  <c r="R373" i="6"/>
  <c r="Q373" i="6"/>
  <c r="K373" i="6"/>
  <c r="L373" i="6" s="1"/>
  <c r="E373" i="6"/>
  <c r="D373" i="6"/>
  <c r="B373" i="6"/>
  <c r="R372" i="6"/>
  <c r="Q372" i="6"/>
  <c r="K372" i="6"/>
  <c r="L372" i="6" s="1"/>
  <c r="E372" i="6"/>
  <c r="D372" i="6"/>
  <c r="B372" i="6"/>
  <c r="R371" i="6"/>
  <c r="Q371" i="6"/>
  <c r="K371" i="6"/>
  <c r="L371" i="6" s="1"/>
  <c r="E371" i="6"/>
  <c r="D371" i="6"/>
  <c r="B371" i="6"/>
  <c r="R370" i="6"/>
  <c r="Q370" i="6"/>
  <c r="K370" i="6"/>
  <c r="L370" i="6" s="1"/>
  <c r="E370" i="6"/>
  <c r="D370" i="6"/>
  <c r="B370" i="6"/>
  <c r="R369" i="6"/>
  <c r="Q369" i="6"/>
  <c r="K369" i="6"/>
  <c r="L369" i="6" s="1"/>
  <c r="E369" i="6"/>
  <c r="D369" i="6"/>
  <c r="B369" i="6"/>
  <c r="R368" i="6"/>
  <c r="Q368" i="6"/>
  <c r="K368" i="6"/>
  <c r="L368" i="6" s="1"/>
  <c r="E368" i="6"/>
  <c r="D368" i="6"/>
  <c r="B368" i="6"/>
  <c r="R367" i="6"/>
  <c r="Q367" i="6"/>
  <c r="K367" i="6"/>
  <c r="L367" i="6" s="1"/>
  <c r="E367" i="6"/>
  <c r="D367" i="6"/>
  <c r="B367" i="6"/>
  <c r="R366" i="6"/>
  <c r="Q366" i="6"/>
  <c r="K366" i="6"/>
  <c r="L366" i="6" s="1"/>
  <c r="E366" i="6"/>
  <c r="D366" i="6"/>
  <c r="B366" i="6"/>
  <c r="R365" i="6"/>
  <c r="Q365" i="6"/>
  <c r="K365" i="6"/>
  <c r="L365" i="6" s="1"/>
  <c r="E365" i="6"/>
  <c r="D365" i="6"/>
  <c r="B365" i="6"/>
  <c r="R364" i="6"/>
  <c r="Q364" i="6"/>
  <c r="K364" i="6"/>
  <c r="L364" i="6" s="1"/>
  <c r="E364" i="6"/>
  <c r="D364" i="6"/>
  <c r="B364" i="6"/>
  <c r="R363" i="6"/>
  <c r="Q363" i="6"/>
  <c r="K363" i="6"/>
  <c r="L363" i="6" s="1"/>
  <c r="E363" i="6"/>
  <c r="D363" i="6"/>
  <c r="B363" i="6"/>
  <c r="R362" i="6"/>
  <c r="Q362" i="6"/>
  <c r="K362" i="6"/>
  <c r="L362" i="6" s="1"/>
  <c r="E362" i="6"/>
  <c r="D362" i="6"/>
  <c r="B362" i="6"/>
  <c r="R361" i="6"/>
  <c r="Q361" i="6"/>
  <c r="K361" i="6"/>
  <c r="L361" i="6" s="1"/>
  <c r="E361" i="6"/>
  <c r="D361" i="6"/>
  <c r="B361" i="6"/>
  <c r="R360" i="6"/>
  <c r="Q360" i="6"/>
  <c r="K360" i="6"/>
  <c r="L360" i="6" s="1"/>
  <c r="E360" i="6"/>
  <c r="D360" i="6"/>
  <c r="B360" i="6"/>
  <c r="R359" i="6"/>
  <c r="Q359" i="6"/>
  <c r="K359" i="6"/>
  <c r="L359" i="6" s="1"/>
  <c r="E359" i="6"/>
  <c r="D359" i="6"/>
  <c r="B359" i="6"/>
  <c r="R358" i="6"/>
  <c r="Q358" i="6"/>
  <c r="K358" i="6"/>
  <c r="L358" i="6" s="1"/>
  <c r="E358" i="6"/>
  <c r="D358" i="6"/>
  <c r="B358" i="6"/>
  <c r="R357" i="6"/>
  <c r="Q357" i="6"/>
  <c r="K357" i="6"/>
  <c r="L357" i="6" s="1"/>
  <c r="E357" i="6"/>
  <c r="D357" i="6"/>
  <c r="B357" i="6"/>
  <c r="R356" i="6"/>
  <c r="Q356" i="6"/>
  <c r="K356" i="6"/>
  <c r="L356" i="6" s="1"/>
  <c r="E356" i="6"/>
  <c r="D356" i="6"/>
  <c r="B356" i="6"/>
  <c r="R355" i="6"/>
  <c r="Q355" i="6"/>
  <c r="K355" i="6"/>
  <c r="L355" i="6" s="1"/>
  <c r="E355" i="6"/>
  <c r="D355" i="6"/>
  <c r="B355" i="6"/>
  <c r="R354" i="6"/>
  <c r="Q354" i="6"/>
  <c r="K354" i="6"/>
  <c r="L354" i="6" s="1"/>
  <c r="E354" i="6"/>
  <c r="D354" i="6"/>
  <c r="B354" i="6"/>
  <c r="R353" i="6"/>
  <c r="Q353" i="6"/>
  <c r="K353" i="6"/>
  <c r="L353" i="6" s="1"/>
  <c r="E353" i="6"/>
  <c r="D353" i="6"/>
  <c r="B353" i="6"/>
  <c r="R352" i="6"/>
  <c r="Q352" i="6"/>
  <c r="K352" i="6"/>
  <c r="L352" i="6" s="1"/>
  <c r="E352" i="6"/>
  <c r="D352" i="6"/>
  <c r="B352" i="6"/>
  <c r="R351" i="6"/>
  <c r="Q351" i="6"/>
  <c r="K351" i="6"/>
  <c r="L351" i="6" s="1"/>
  <c r="E351" i="6"/>
  <c r="D351" i="6"/>
  <c r="B351" i="6"/>
  <c r="R350" i="6"/>
  <c r="Q350" i="6"/>
  <c r="K350" i="6"/>
  <c r="L350" i="6" s="1"/>
  <c r="E350" i="6"/>
  <c r="D350" i="6"/>
  <c r="B350" i="6"/>
  <c r="R349" i="6"/>
  <c r="Q349" i="6"/>
  <c r="K349" i="6"/>
  <c r="L349" i="6" s="1"/>
  <c r="E349" i="6"/>
  <c r="D349" i="6"/>
  <c r="B349" i="6"/>
  <c r="R348" i="6"/>
  <c r="Q348" i="6"/>
  <c r="K348" i="6"/>
  <c r="L348" i="6" s="1"/>
  <c r="E348" i="6"/>
  <c r="D348" i="6"/>
  <c r="B348" i="6"/>
  <c r="R347" i="6"/>
  <c r="Q347" i="6"/>
  <c r="K347" i="6"/>
  <c r="L347" i="6" s="1"/>
  <c r="E347" i="6"/>
  <c r="D347" i="6"/>
  <c r="B347" i="6"/>
  <c r="R346" i="6"/>
  <c r="Q346" i="6"/>
  <c r="K346" i="6"/>
  <c r="L346" i="6" s="1"/>
  <c r="E346" i="6"/>
  <c r="D346" i="6"/>
  <c r="B346" i="6"/>
  <c r="R345" i="6"/>
  <c r="Q345" i="6"/>
  <c r="K345" i="6"/>
  <c r="L345" i="6" s="1"/>
  <c r="E345" i="6"/>
  <c r="D345" i="6"/>
  <c r="B345" i="6"/>
  <c r="R344" i="6"/>
  <c r="Q344" i="6"/>
  <c r="K344" i="6"/>
  <c r="L344" i="6" s="1"/>
  <c r="E344" i="6"/>
  <c r="D344" i="6"/>
  <c r="B344" i="6"/>
  <c r="R343" i="6"/>
  <c r="Q343" i="6"/>
  <c r="K343" i="6"/>
  <c r="L343" i="6" s="1"/>
  <c r="E343" i="6"/>
  <c r="D343" i="6"/>
  <c r="B343" i="6"/>
  <c r="R342" i="6"/>
  <c r="Q342" i="6"/>
  <c r="K342" i="6"/>
  <c r="L342" i="6" s="1"/>
  <c r="E342" i="6"/>
  <c r="D342" i="6"/>
  <c r="B342" i="6"/>
  <c r="R341" i="6"/>
  <c r="Q341" i="6"/>
  <c r="K341" i="6"/>
  <c r="L341" i="6" s="1"/>
  <c r="E341" i="6"/>
  <c r="D341" i="6"/>
  <c r="B341" i="6"/>
  <c r="R340" i="6"/>
  <c r="Q340" i="6"/>
  <c r="K340" i="6"/>
  <c r="L340" i="6" s="1"/>
  <c r="E340" i="6"/>
  <c r="D340" i="6"/>
  <c r="B340" i="6"/>
  <c r="R339" i="6"/>
  <c r="Q339" i="6"/>
  <c r="K339" i="6"/>
  <c r="L339" i="6" s="1"/>
  <c r="E339" i="6"/>
  <c r="D339" i="6"/>
  <c r="B339" i="6"/>
  <c r="R338" i="6"/>
  <c r="Q338" i="6"/>
  <c r="K338" i="6"/>
  <c r="L338" i="6" s="1"/>
  <c r="E338" i="6"/>
  <c r="D338" i="6"/>
  <c r="B338" i="6"/>
  <c r="R337" i="6"/>
  <c r="Q337" i="6"/>
  <c r="K337" i="6"/>
  <c r="L337" i="6" s="1"/>
  <c r="E337" i="6"/>
  <c r="D337" i="6"/>
  <c r="B337" i="6"/>
  <c r="R336" i="6"/>
  <c r="Q336" i="6"/>
  <c r="K336" i="6"/>
  <c r="L336" i="6" s="1"/>
  <c r="E336" i="6"/>
  <c r="D336" i="6"/>
  <c r="B336" i="6"/>
  <c r="R335" i="6"/>
  <c r="Q335" i="6"/>
  <c r="K335" i="6"/>
  <c r="L335" i="6" s="1"/>
  <c r="E335" i="6"/>
  <c r="D335" i="6"/>
  <c r="B335" i="6"/>
  <c r="R334" i="6"/>
  <c r="Q334" i="6"/>
  <c r="K334" i="6"/>
  <c r="L334" i="6" s="1"/>
  <c r="E334" i="6"/>
  <c r="D334" i="6"/>
  <c r="B334" i="6"/>
  <c r="R333" i="6"/>
  <c r="Q333" i="6"/>
  <c r="K333" i="6"/>
  <c r="L333" i="6" s="1"/>
  <c r="E333" i="6"/>
  <c r="D333" i="6"/>
  <c r="B333" i="6"/>
  <c r="R332" i="6"/>
  <c r="Q332" i="6"/>
  <c r="K332" i="6"/>
  <c r="L332" i="6" s="1"/>
  <c r="E332" i="6"/>
  <c r="D332" i="6"/>
  <c r="B332" i="6"/>
  <c r="R331" i="6"/>
  <c r="Q331" i="6"/>
  <c r="K331" i="6"/>
  <c r="L331" i="6" s="1"/>
  <c r="E331" i="6"/>
  <c r="D331" i="6"/>
  <c r="B331" i="6"/>
  <c r="R330" i="6"/>
  <c r="Q330" i="6"/>
  <c r="K330" i="6"/>
  <c r="L330" i="6" s="1"/>
  <c r="E330" i="6"/>
  <c r="D330" i="6"/>
  <c r="B330" i="6"/>
  <c r="R329" i="6"/>
  <c r="Q329" i="6"/>
  <c r="K329" i="6"/>
  <c r="L329" i="6" s="1"/>
  <c r="E329" i="6"/>
  <c r="D329" i="6"/>
  <c r="B329" i="6"/>
  <c r="R328" i="6"/>
  <c r="Q328" i="6"/>
  <c r="K328" i="6"/>
  <c r="L328" i="6" s="1"/>
  <c r="E328" i="6"/>
  <c r="D328" i="6"/>
  <c r="B328" i="6"/>
  <c r="R327" i="6"/>
  <c r="Q327" i="6"/>
  <c r="K327" i="6"/>
  <c r="L327" i="6" s="1"/>
  <c r="E327" i="6"/>
  <c r="D327" i="6"/>
  <c r="B327" i="6"/>
  <c r="R326" i="6"/>
  <c r="Q326" i="6"/>
  <c r="K326" i="6"/>
  <c r="L326" i="6" s="1"/>
  <c r="E326" i="6"/>
  <c r="D326" i="6"/>
  <c r="B326" i="6"/>
  <c r="R325" i="6"/>
  <c r="Q325" i="6"/>
  <c r="K325" i="6"/>
  <c r="L325" i="6" s="1"/>
  <c r="E325" i="6"/>
  <c r="D325" i="6"/>
  <c r="B325" i="6"/>
  <c r="R324" i="6"/>
  <c r="Q324" i="6"/>
  <c r="K324" i="6"/>
  <c r="L324" i="6" s="1"/>
  <c r="E324" i="6"/>
  <c r="D324" i="6"/>
  <c r="B324" i="6"/>
  <c r="R323" i="6"/>
  <c r="Q323" i="6"/>
  <c r="K323" i="6"/>
  <c r="L323" i="6" s="1"/>
  <c r="E323" i="6"/>
  <c r="D323" i="6"/>
  <c r="B323" i="6"/>
  <c r="R322" i="6"/>
  <c r="Q322" i="6"/>
  <c r="K322" i="6"/>
  <c r="L322" i="6" s="1"/>
  <c r="E322" i="6"/>
  <c r="D322" i="6"/>
  <c r="B322" i="6"/>
  <c r="R321" i="6"/>
  <c r="Q321" i="6"/>
  <c r="K321" i="6"/>
  <c r="L321" i="6" s="1"/>
  <c r="E321" i="6"/>
  <c r="D321" i="6"/>
  <c r="B321" i="6"/>
  <c r="R320" i="6"/>
  <c r="Q320" i="6"/>
  <c r="K320" i="6"/>
  <c r="L320" i="6" s="1"/>
  <c r="E320" i="6"/>
  <c r="D320" i="6"/>
  <c r="B320" i="6"/>
  <c r="R319" i="6"/>
  <c r="Q319" i="6"/>
  <c r="K319" i="6"/>
  <c r="L319" i="6" s="1"/>
  <c r="E319" i="6"/>
  <c r="D319" i="6"/>
  <c r="B319" i="6"/>
  <c r="R318" i="6"/>
  <c r="Q318" i="6"/>
  <c r="K318" i="6"/>
  <c r="L318" i="6" s="1"/>
  <c r="E318" i="6"/>
  <c r="D318" i="6"/>
  <c r="B318" i="6"/>
  <c r="R317" i="6"/>
  <c r="Q317" i="6"/>
  <c r="K317" i="6"/>
  <c r="L317" i="6" s="1"/>
  <c r="E317" i="6"/>
  <c r="D317" i="6"/>
  <c r="B317" i="6"/>
  <c r="R316" i="6"/>
  <c r="Q316" i="6"/>
  <c r="K316" i="6"/>
  <c r="L316" i="6" s="1"/>
  <c r="E316" i="6"/>
  <c r="D316" i="6"/>
  <c r="B316" i="6"/>
  <c r="R315" i="6"/>
  <c r="Q315" i="6"/>
  <c r="K315" i="6"/>
  <c r="L315" i="6" s="1"/>
  <c r="E315" i="6"/>
  <c r="D315" i="6"/>
  <c r="B315" i="6"/>
  <c r="R314" i="6"/>
  <c r="Q314" i="6"/>
  <c r="K314" i="6"/>
  <c r="L314" i="6" s="1"/>
  <c r="E314" i="6"/>
  <c r="D314" i="6"/>
  <c r="B314" i="6"/>
  <c r="R313" i="6"/>
  <c r="Q313" i="6"/>
  <c r="K313" i="6"/>
  <c r="L313" i="6" s="1"/>
  <c r="E313" i="6"/>
  <c r="D313" i="6"/>
  <c r="B313" i="6"/>
  <c r="R312" i="6"/>
  <c r="Q312" i="6"/>
  <c r="K312" i="6"/>
  <c r="L312" i="6" s="1"/>
  <c r="E312" i="6"/>
  <c r="D312" i="6"/>
  <c r="B312" i="6"/>
  <c r="R311" i="6"/>
  <c r="Q311" i="6"/>
  <c r="K311" i="6"/>
  <c r="L311" i="6" s="1"/>
  <c r="E311" i="6"/>
  <c r="D311" i="6"/>
  <c r="B311" i="6"/>
  <c r="R310" i="6"/>
  <c r="Q310" i="6"/>
  <c r="K310" i="6"/>
  <c r="L310" i="6" s="1"/>
  <c r="E310" i="6"/>
  <c r="D310" i="6"/>
  <c r="B310" i="6"/>
  <c r="R309" i="6"/>
  <c r="Q309" i="6"/>
  <c r="K309" i="6"/>
  <c r="L309" i="6" s="1"/>
  <c r="E309" i="6"/>
  <c r="D309" i="6"/>
  <c r="B309" i="6"/>
  <c r="R308" i="6"/>
  <c r="Q308" i="6"/>
  <c r="K308" i="6"/>
  <c r="L308" i="6" s="1"/>
  <c r="E308" i="6"/>
  <c r="D308" i="6"/>
  <c r="B308" i="6"/>
  <c r="R307" i="6"/>
  <c r="Q307" i="6"/>
  <c r="K307" i="6"/>
  <c r="L307" i="6" s="1"/>
  <c r="E307" i="6"/>
  <c r="D307" i="6"/>
  <c r="B307" i="6"/>
  <c r="R306" i="6"/>
  <c r="Q306" i="6"/>
  <c r="K306" i="6"/>
  <c r="L306" i="6" s="1"/>
  <c r="E306" i="6"/>
  <c r="D306" i="6"/>
  <c r="B306" i="6"/>
  <c r="R305" i="6"/>
  <c r="Q305" i="6"/>
  <c r="K305" i="6"/>
  <c r="L305" i="6" s="1"/>
  <c r="E305" i="6"/>
  <c r="D305" i="6"/>
  <c r="B305" i="6"/>
  <c r="R304" i="6"/>
  <c r="Q304" i="6"/>
  <c r="K304" i="6"/>
  <c r="L304" i="6" s="1"/>
  <c r="E304" i="6"/>
  <c r="D304" i="6"/>
  <c r="B304" i="6"/>
  <c r="R303" i="6"/>
  <c r="Q303" i="6"/>
  <c r="K303" i="6"/>
  <c r="L303" i="6" s="1"/>
  <c r="E303" i="6"/>
  <c r="D303" i="6"/>
  <c r="B303" i="6"/>
  <c r="R302" i="6"/>
  <c r="Q302" i="6"/>
  <c r="K302" i="6"/>
  <c r="L302" i="6" s="1"/>
  <c r="E302" i="6"/>
  <c r="D302" i="6"/>
  <c r="B302" i="6"/>
  <c r="R301" i="6"/>
  <c r="Q301" i="6"/>
  <c r="K301" i="6"/>
  <c r="L301" i="6" s="1"/>
  <c r="E301" i="6"/>
  <c r="D301" i="6"/>
  <c r="B301" i="6"/>
  <c r="R300" i="6"/>
  <c r="Q300" i="6"/>
  <c r="K300" i="6"/>
  <c r="L300" i="6" s="1"/>
  <c r="E300" i="6"/>
  <c r="D300" i="6"/>
  <c r="B300" i="6"/>
  <c r="R299" i="6"/>
  <c r="Q299" i="6"/>
  <c r="K299" i="6"/>
  <c r="L299" i="6" s="1"/>
  <c r="E299" i="6"/>
  <c r="D299" i="6"/>
  <c r="B299" i="6"/>
  <c r="R298" i="6"/>
  <c r="Q298" i="6"/>
  <c r="K298" i="6"/>
  <c r="L298" i="6" s="1"/>
  <c r="E298" i="6"/>
  <c r="D298" i="6"/>
  <c r="B298" i="6"/>
  <c r="R297" i="6"/>
  <c r="Q297" i="6"/>
  <c r="K297" i="6"/>
  <c r="L297" i="6" s="1"/>
  <c r="E297" i="6"/>
  <c r="D297" i="6"/>
  <c r="B297" i="6"/>
  <c r="R296" i="6"/>
  <c r="Q296" i="6"/>
  <c r="K296" i="6"/>
  <c r="L296" i="6" s="1"/>
  <c r="E296" i="6"/>
  <c r="D296" i="6"/>
  <c r="B296" i="6"/>
  <c r="R295" i="6"/>
  <c r="Q295" i="6"/>
  <c r="K295" i="6"/>
  <c r="L295" i="6" s="1"/>
  <c r="E295" i="6"/>
  <c r="D295" i="6"/>
  <c r="B295" i="6"/>
  <c r="R294" i="6"/>
  <c r="Q294" i="6"/>
  <c r="R293" i="6"/>
  <c r="Q293" i="6"/>
  <c r="R292" i="6"/>
  <c r="Q292" i="6"/>
  <c r="R291" i="6"/>
  <c r="Q291" i="6"/>
  <c r="M286" i="6"/>
  <c r="J286" i="6"/>
  <c r="R285" i="6"/>
  <c r="Q285" i="6"/>
  <c r="K285" i="6"/>
  <c r="L285" i="6" s="1"/>
  <c r="E285" i="6"/>
  <c r="D285" i="6"/>
  <c r="B285" i="6"/>
  <c r="R284" i="6"/>
  <c r="Q284" i="6"/>
  <c r="K284" i="6"/>
  <c r="L284" i="6" s="1"/>
  <c r="E284" i="6"/>
  <c r="D284" i="6"/>
  <c r="B284" i="6"/>
  <c r="R283" i="6"/>
  <c r="Q283" i="6"/>
  <c r="K283" i="6"/>
  <c r="L283" i="6" s="1"/>
  <c r="E283" i="6"/>
  <c r="D283" i="6"/>
  <c r="B283" i="6"/>
  <c r="R282" i="6"/>
  <c r="Q282" i="6"/>
  <c r="K282" i="6"/>
  <c r="L282" i="6" s="1"/>
  <c r="E282" i="6"/>
  <c r="D282" i="6"/>
  <c r="B282" i="6"/>
  <c r="R281" i="6"/>
  <c r="Q281" i="6"/>
  <c r="K281" i="6"/>
  <c r="L281" i="6" s="1"/>
  <c r="E281" i="6"/>
  <c r="D281" i="6"/>
  <c r="B281" i="6"/>
  <c r="R280" i="6"/>
  <c r="Q280" i="6"/>
  <c r="K280" i="6"/>
  <c r="L280" i="6" s="1"/>
  <c r="E280" i="6"/>
  <c r="D280" i="6"/>
  <c r="B280" i="6"/>
  <c r="R279" i="6"/>
  <c r="Q279" i="6"/>
  <c r="K279" i="6"/>
  <c r="L279" i="6" s="1"/>
  <c r="E279" i="6"/>
  <c r="D279" i="6"/>
  <c r="B279" i="6"/>
  <c r="R278" i="6"/>
  <c r="Q278" i="6"/>
  <c r="K278" i="6"/>
  <c r="L278" i="6" s="1"/>
  <c r="E278" i="6"/>
  <c r="D278" i="6"/>
  <c r="B278" i="6"/>
  <c r="R277" i="6"/>
  <c r="Q277" i="6"/>
  <c r="K277" i="6"/>
  <c r="L277" i="6" s="1"/>
  <c r="E277" i="6"/>
  <c r="D277" i="6"/>
  <c r="B277" i="6"/>
  <c r="R276" i="6"/>
  <c r="Q276" i="6"/>
  <c r="K276" i="6"/>
  <c r="L276" i="6" s="1"/>
  <c r="E276" i="6"/>
  <c r="D276" i="6"/>
  <c r="B276" i="6"/>
  <c r="R275" i="6"/>
  <c r="Q275" i="6"/>
  <c r="K275" i="6"/>
  <c r="L275" i="6" s="1"/>
  <c r="E275" i="6"/>
  <c r="D275" i="6"/>
  <c r="B275" i="6"/>
  <c r="R274" i="6"/>
  <c r="Q274" i="6"/>
  <c r="K274" i="6"/>
  <c r="L274" i="6" s="1"/>
  <c r="E274" i="6"/>
  <c r="D274" i="6"/>
  <c r="B274" i="6"/>
  <c r="R273" i="6"/>
  <c r="Q273" i="6"/>
  <c r="K273" i="6"/>
  <c r="L273" i="6" s="1"/>
  <c r="E273" i="6"/>
  <c r="D273" i="6"/>
  <c r="B273" i="6"/>
  <c r="R272" i="6"/>
  <c r="Q272" i="6"/>
  <c r="K272" i="6"/>
  <c r="L272" i="6" s="1"/>
  <c r="E272" i="6"/>
  <c r="D272" i="6"/>
  <c r="B272" i="6"/>
  <c r="R271" i="6"/>
  <c r="Q271" i="6"/>
  <c r="K271" i="6"/>
  <c r="L271" i="6" s="1"/>
  <c r="E271" i="6"/>
  <c r="D271" i="6"/>
  <c r="B271" i="6"/>
  <c r="R270" i="6"/>
  <c r="Q270" i="6"/>
  <c r="K270" i="6"/>
  <c r="L270" i="6" s="1"/>
  <c r="E270" i="6"/>
  <c r="D270" i="6"/>
  <c r="B270" i="6"/>
  <c r="R269" i="6"/>
  <c r="Q269" i="6"/>
  <c r="K269" i="6"/>
  <c r="L269" i="6" s="1"/>
  <c r="E269" i="6"/>
  <c r="D269" i="6"/>
  <c r="B269" i="6"/>
  <c r="R268" i="6"/>
  <c r="Q268" i="6"/>
  <c r="K268" i="6"/>
  <c r="L268" i="6" s="1"/>
  <c r="E268" i="6"/>
  <c r="D268" i="6"/>
  <c r="B268" i="6"/>
  <c r="R267" i="6"/>
  <c r="Q267" i="6"/>
  <c r="K267" i="6"/>
  <c r="L267" i="6" s="1"/>
  <c r="E267" i="6"/>
  <c r="D267" i="6"/>
  <c r="B267" i="6"/>
  <c r="R266" i="6"/>
  <c r="Q266" i="6"/>
  <c r="K266" i="6"/>
  <c r="L266" i="6" s="1"/>
  <c r="E266" i="6"/>
  <c r="D266" i="6"/>
  <c r="B266" i="6"/>
  <c r="R265" i="6"/>
  <c r="Q265" i="6"/>
  <c r="K265" i="6"/>
  <c r="L265" i="6" s="1"/>
  <c r="E265" i="6"/>
  <c r="D265" i="6"/>
  <c r="B265" i="6"/>
  <c r="R264" i="6"/>
  <c r="Q264" i="6"/>
  <c r="K264" i="6"/>
  <c r="L264" i="6" s="1"/>
  <c r="E264" i="6"/>
  <c r="D264" i="6"/>
  <c r="B264" i="6"/>
  <c r="R263" i="6"/>
  <c r="Q263" i="6"/>
  <c r="K263" i="6"/>
  <c r="L263" i="6" s="1"/>
  <c r="E263" i="6"/>
  <c r="D263" i="6"/>
  <c r="B263" i="6"/>
  <c r="R262" i="6"/>
  <c r="Q262" i="6"/>
  <c r="K262" i="6"/>
  <c r="L262" i="6" s="1"/>
  <c r="E262" i="6"/>
  <c r="D262" i="6"/>
  <c r="B262" i="6"/>
  <c r="R261" i="6"/>
  <c r="Q261" i="6"/>
  <c r="K261" i="6"/>
  <c r="L261" i="6" s="1"/>
  <c r="E261" i="6"/>
  <c r="D261" i="6"/>
  <c r="B261" i="6"/>
  <c r="R260" i="6"/>
  <c r="Q260" i="6"/>
  <c r="K260" i="6"/>
  <c r="L260" i="6" s="1"/>
  <c r="E260" i="6"/>
  <c r="D260" i="6"/>
  <c r="B260" i="6"/>
  <c r="R259" i="6"/>
  <c r="Q259" i="6"/>
  <c r="K259" i="6"/>
  <c r="L259" i="6" s="1"/>
  <c r="E259" i="6"/>
  <c r="D259" i="6"/>
  <c r="B259" i="6"/>
  <c r="R258" i="6"/>
  <c r="Q258" i="6"/>
  <c r="K258" i="6"/>
  <c r="L258" i="6" s="1"/>
  <c r="E258" i="6"/>
  <c r="D258" i="6"/>
  <c r="B258" i="6"/>
  <c r="R257" i="6"/>
  <c r="Q257" i="6"/>
  <c r="K257" i="6"/>
  <c r="L257" i="6" s="1"/>
  <c r="E257" i="6"/>
  <c r="D257" i="6"/>
  <c r="B257" i="6"/>
  <c r="R256" i="6"/>
  <c r="Q256" i="6"/>
  <c r="K256" i="6"/>
  <c r="L256" i="6" s="1"/>
  <c r="E256" i="6"/>
  <c r="D256" i="6"/>
  <c r="B256" i="6"/>
  <c r="R255" i="6"/>
  <c r="Q255" i="6"/>
  <c r="K255" i="6"/>
  <c r="L255" i="6" s="1"/>
  <c r="E255" i="6"/>
  <c r="D255" i="6"/>
  <c r="B255" i="6"/>
  <c r="R254" i="6"/>
  <c r="Q254" i="6"/>
  <c r="K254" i="6"/>
  <c r="L254" i="6" s="1"/>
  <c r="E254" i="6"/>
  <c r="D254" i="6"/>
  <c r="B254" i="6"/>
  <c r="R253" i="6"/>
  <c r="Q253" i="6"/>
  <c r="K253" i="6"/>
  <c r="L253" i="6" s="1"/>
  <c r="E253" i="6"/>
  <c r="D253" i="6"/>
  <c r="B253" i="6"/>
  <c r="R252" i="6"/>
  <c r="Q252" i="6"/>
  <c r="K252" i="6"/>
  <c r="L252" i="6" s="1"/>
  <c r="E252" i="6"/>
  <c r="D252" i="6"/>
  <c r="B252" i="6"/>
  <c r="R251" i="6"/>
  <c r="Q251" i="6"/>
  <c r="K251" i="6"/>
  <c r="L251" i="6" s="1"/>
  <c r="E251" i="6"/>
  <c r="D251" i="6"/>
  <c r="B251" i="6"/>
  <c r="R250" i="6"/>
  <c r="Q250" i="6"/>
  <c r="K250" i="6"/>
  <c r="L250" i="6" s="1"/>
  <c r="E250" i="6"/>
  <c r="D250" i="6"/>
  <c r="B250" i="6"/>
  <c r="R249" i="6"/>
  <c r="Q249" i="6"/>
  <c r="K249" i="6"/>
  <c r="L249" i="6" s="1"/>
  <c r="E249" i="6"/>
  <c r="D249" i="6"/>
  <c r="B249" i="6"/>
  <c r="R248" i="6"/>
  <c r="Q248" i="6"/>
  <c r="K248" i="6"/>
  <c r="L248" i="6" s="1"/>
  <c r="E248" i="6"/>
  <c r="D248" i="6"/>
  <c r="B248" i="6"/>
  <c r="R247" i="6"/>
  <c r="Q247" i="6"/>
  <c r="K247" i="6"/>
  <c r="L247" i="6" s="1"/>
  <c r="E247" i="6"/>
  <c r="D247" i="6"/>
  <c r="B247" i="6"/>
  <c r="R246" i="6"/>
  <c r="Q246" i="6"/>
  <c r="K246" i="6"/>
  <c r="L246" i="6" s="1"/>
  <c r="E246" i="6"/>
  <c r="D246" i="6"/>
  <c r="B246" i="6"/>
  <c r="R245" i="6"/>
  <c r="Q245" i="6"/>
  <c r="K245" i="6"/>
  <c r="L245" i="6" s="1"/>
  <c r="E245" i="6"/>
  <c r="D245" i="6"/>
  <c r="B245" i="6"/>
  <c r="R244" i="6"/>
  <c r="Q244" i="6"/>
  <c r="K244" i="6"/>
  <c r="L244" i="6" s="1"/>
  <c r="E244" i="6"/>
  <c r="D244" i="6"/>
  <c r="B244" i="6"/>
  <c r="R243" i="6"/>
  <c r="Q243" i="6"/>
  <c r="K243" i="6"/>
  <c r="L243" i="6" s="1"/>
  <c r="E243" i="6"/>
  <c r="D243" i="6"/>
  <c r="B243" i="6"/>
  <c r="R242" i="6"/>
  <c r="Q242" i="6"/>
  <c r="K242" i="6"/>
  <c r="L242" i="6" s="1"/>
  <c r="E242" i="6"/>
  <c r="D242" i="6"/>
  <c r="B242" i="6"/>
  <c r="R241" i="6"/>
  <c r="Q241" i="6"/>
  <c r="K241" i="6"/>
  <c r="L241" i="6" s="1"/>
  <c r="E241" i="6"/>
  <c r="D241" i="6"/>
  <c r="B241" i="6"/>
  <c r="R240" i="6"/>
  <c r="Q240" i="6"/>
  <c r="K240" i="6"/>
  <c r="L240" i="6" s="1"/>
  <c r="E240" i="6"/>
  <c r="D240" i="6"/>
  <c r="B240" i="6"/>
  <c r="R239" i="6"/>
  <c r="Q239" i="6"/>
  <c r="K239" i="6"/>
  <c r="L239" i="6" s="1"/>
  <c r="E239" i="6"/>
  <c r="D239" i="6"/>
  <c r="B239" i="6"/>
  <c r="R238" i="6"/>
  <c r="Q238" i="6"/>
  <c r="K238" i="6"/>
  <c r="L238" i="6" s="1"/>
  <c r="E238" i="6"/>
  <c r="D238" i="6"/>
  <c r="B238" i="6"/>
  <c r="R237" i="6"/>
  <c r="Q237" i="6"/>
  <c r="K237" i="6"/>
  <c r="L237" i="6" s="1"/>
  <c r="E237" i="6"/>
  <c r="D237" i="6"/>
  <c r="B237" i="6"/>
  <c r="R236" i="6"/>
  <c r="Q236" i="6"/>
  <c r="K236" i="6"/>
  <c r="L236" i="6" s="1"/>
  <c r="E236" i="6"/>
  <c r="D236" i="6"/>
  <c r="B236" i="6"/>
  <c r="R235" i="6"/>
  <c r="Q235" i="6"/>
  <c r="K235" i="6"/>
  <c r="L235" i="6" s="1"/>
  <c r="E235" i="6"/>
  <c r="D235" i="6"/>
  <c r="B235" i="6"/>
  <c r="R234" i="6"/>
  <c r="Q234" i="6"/>
  <c r="K234" i="6"/>
  <c r="L234" i="6" s="1"/>
  <c r="E234" i="6"/>
  <c r="D234" i="6"/>
  <c r="B234" i="6"/>
  <c r="R233" i="6"/>
  <c r="Q233" i="6"/>
  <c r="K233" i="6"/>
  <c r="L233" i="6" s="1"/>
  <c r="E233" i="6"/>
  <c r="D233" i="6"/>
  <c r="B233" i="6"/>
  <c r="R232" i="6"/>
  <c r="Q232" i="6"/>
  <c r="K232" i="6"/>
  <c r="L232" i="6" s="1"/>
  <c r="E232" i="6"/>
  <c r="D232" i="6"/>
  <c r="B232" i="6"/>
  <c r="R231" i="6"/>
  <c r="Q231" i="6"/>
  <c r="K231" i="6"/>
  <c r="L231" i="6" s="1"/>
  <c r="E231" i="6"/>
  <c r="D231" i="6"/>
  <c r="B231" i="6"/>
  <c r="R230" i="6"/>
  <c r="Q230" i="6"/>
  <c r="K230" i="6"/>
  <c r="L230" i="6" s="1"/>
  <c r="E230" i="6"/>
  <c r="D230" i="6"/>
  <c r="B230" i="6"/>
  <c r="R229" i="6"/>
  <c r="Q229" i="6"/>
  <c r="K229" i="6"/>
  <c r="L229" i="6" s="1"/>
  <c r="E229" i="6"/>
  <c r="D229" i="6"/>
  <c r="B229" i="6"/>
  <c r="R228" i="6"/>
  <c r="Q228" i="6"/>
  <c r="K228" i="6"/>
  <c r="L228" i="6" s="1"/>
  <c r="E228" i="6"/>
  <c r="D228" i="6"/>
  <c r="B228" i="6"/>
  <c r="R227" i="6"/>
  <c r="Q227" i="6"/>
  <c r="K227" i="6"/>
  <c r="L227" i="6" s="1"/>
  <c r="E227" i="6"/>
  <c r="D227" i="6"/>
  <c r="B227" i="6"/>
  <c r="R226" i="6"/>
  <c r="Q226" i="6"/>
  <c r="K226" i="6"/>
  <c r="L226" i="6" s="1"/>
  <c r="E226" i="6"/>
  <c r="D226" i="6"/>
  <c r="B226" i="6"/>
  <c r="R225" i="6"/>
  <c r="Q225" i="6"/>
  <c r="K225" i="6"/>
  <c r="L225" i="6" s="1"/>
  <c r="E225" i="6"/>
  <c r="D225" i="6"/>
  <c r="B225" i="6"/>
  <c r="R224" i="6"/>
  <c r="Q224" i="6"/>
  <c r="K224" i="6"/>
  <c r="L224" i="6" s="1"/>
  <c r="E224" i="6"/>
  <c r="D224" i="6"/>
  <c r="B224" i="6"/>
  <c r="R223" i="6"/>
  <c r="Q223" i="6"/>
  <c r="K223" i="6"/>
  <c r="L223" i="6" s="1"/>
  <c r="E223" i="6"/>
  <c r="D223" i="6"/>
  <c r="B223" i="6"/>
  <c r="R222" i="6"/>
  <c r="Q222" i="6"/>
  <c r="K222" i="6"/>
  <c r="L222" i="6" s="1"/>
  <c r="E222" i="6"/>
  <c r="D222" i="6"/>
  <c r="B222" i="6"/>
  <c r="R221" i="6"/>
  <c r="Q221" i="6"/>
  <c r="K221" i="6"/>
  <c r="L221" i="6" s="1"/>
  <c r="E221" i="6"/>
  <c r="D221" i="6"/>
  <c r="B221" i="6"/>
  <c r="R220" i="6"/>
  <c r="Q220" i="6"/>
  <c r="K220" i="6"/>
  <c r="L220" i="6" s="1"/>
  <c r="E220" i="6"/>
  <c r="D220" i="6"/>
  <c r="B220" i="6"/>
  <c r="R219" i="6"/>
  <c r="Q219" i="6"/>
  <c r="K219" i="6"/>
  <c r="L219" i="6" s="1"/>
  <c r="E219" i="6"/>
  <c r="D219" i="6"/>
  <c r="B219" i="6"/>
  <c r="R218" i="6"/>
  <c r="Q218" i="6"/>
  <c r="K218" i="6"/>
  <c r="L218" i="6" s="1"/>
  <c r="E218" i="6"/>
  <c r="D218" i="6"/>
  <c r="B218" i="6"/>
  <c r="R217" i="6"/>
  <c r="Q217" i="6"/>
  <c r="K217" i="6"/>
  <c r="L217" i="6" s="1"/>
  <c r="E217" i="6"/>
  <c r="D217" i="6"/>
  <c r="B217" i="6"/>
  <c r="R216" i="6"/>
  <c r="Q216" i="6"/>
  <c r="K216" i="6"/>
  <c r="L216" i="6" s="1"/>
  <c r="E216" i="6"/>
  <c r="D216" i="6"/>
  <c r="B216" i="6"/>
  <c r="R215" i="6"/>
  <c r="Q215" i="6"/>
  <c r="K215" i="6"/>
  <c r="L215" i="6" s="1"/>
  <c r="E215" i="6"/>
  <c r="D215" i="6"/>
  <c r="B215" i="6"/>
  <c r="R214" i="6"/>
  <c r="Q214" i="6"/>
  <c r="K214" i="6"/>
  <c r="L214" i="6" s="1"/>
  <c r="E214" i="6"/>
  <c r="D214" i="6"/>
  <c r="B214" i="6"/>
  <c r="R213" i="6"/>
  <c r="Q213" i="6"/>
  <c r="K213" i="6"/>
  <c r="L213" i="6" s="1"/>
  <c r="E213" i="6"/>
  <c r="D213" i="6"/>
  <c r="B213" i="6"/>
  <c r="R212" i="6"/>
  <c r="Q212" i="6"/>
  <c r="K212" i="6"/>
  <c r="L212" i="6" s="1"/>
  <c r="E212" i="6"/>
  <c r="D212" i="6"/>
  <c r="B212" i="6"/>
  <c r="R211" i="6"/>
  <c r="Q211" i="6"/>
  <c r="K211" i="6"/>
  <c r="L211" i="6" s="1"/>
  <c r="E211" i="6"/>
  <c r="D211" i="6"/>
  <c r="B211" i="6"/>
  <c r="R210" i="6"/>
  <c r="Q210" i="6"/>
  <c r="K210" i="6"/>
  <c r="L210" i="6" s="1"/>
  <c r="E210" i="6"/>
  <c r="D210" i="6"/>
  <c r="B210" i="6"/>
  <c r="R209" i="6"/>
  <c r="Q209" i="6"/>
  <c r="K209" i="6"/>
  <c r="L209" i="6" s="1"/>
  <c r="E209" i="6"/>
  <c r="D209" i="6"/>
  <c r="B209" i="6"/>
  <c r="R208" i="6"/>
  <c r="Q208" i="6"/>
  <c r="K208" i="6"/>
  <c r="L208" i="6" s="1"/>
  <c r="E208" i="6"/>
  <c r="D208" i="6"/>
  <c r="B208" i="6"/>
  <c r="R207" i="6"/>
  <c r="Q207" i="6"/>
  <c r="K207" i="6"/>
  <c r="L207" i="6" s="1"/>
  <c r="E207" i="6"/>
  <c r="D207" i="6"/>
  <c r="B207" i="6"/>
  <c r="R206" i="6"/>
  <c r="Q206" i="6"/>
  <c r="K206" i="6"/>
  <c r="L206" i="6" s="1"/>
  <c r="E206" i="6"/>
  <c r="D206" i="6"/>
  <c r="B206" i="6"/>
  <c r="R205" i="6"/>
  <c r="Q205" i="6"/>
  <c r="K205" i="6"/>
  <c r="L205" i="6" s="1"/>
  <c r="E205" i="6"/>
  <c r="D205" i="6"/>
  <c r="B205" i="6"/>
  <c r="R204" i="6"/>
  <c r="Q204" i="6"/>
  <c r="K204" i="6"/>
  <c r="L204" i="6" s="1"/>
  <c r="E204" i="6"/>
  <c r="D204" i="6"/>
  <c r="B204" i="6"/>
  <c r="R203" i="6"/>
  <c r="Q203" i="6"/>
  <c r="K203" i="6"/>
  <c r="L203" i="6" s="1"/>
  <c r="E203" i="6"/>
  <c r="D203" i="6"/>
  <c r="B203" i="6"/>
  <c r="R202" i="6"/>
  <c r="Q202" i="6"/>
  <c r="K202" i="6"/>
  <c r="L202" i="6" s="1"/>
  <c r="E202" i="6"/>
  <c r="D202" i="6"/>
  <c r="B202" i="6"/>
  <c r="R201" i="6"/>
  <c r="Q201" i="6"/>
  <c r="K201" i="6"/>
  <c r="L201" i="6" s="1"/>
  <c r="E201" i="6"/>
  <c r="D201" i="6"/>
  <c r="B201" i="6"/>
  <c r="R200" i="6"/>
  <c r="Q200" i="6"/>
  <c r="K200" i="6"/>
  <c r="L200" i="6" s="1"/>
  <c r="E200" i="6"/>
  <c r="D200" i="6"/>
  <c r="B200" i="6"/>
  <c r="R199" i="6"/>
  <c r="Q199" i="6"/>
  <c r="K199" i="6"/>
  <c r="L199" i="6" s="1"/>
  <c r="E199" i="6"/>
  <c r="D199" i="6"/>
  <c r="B199" i="6"/>
  <c r="R198" i="6"/>
  <c r="Q198" i="6"/>
  <c r="K198" i="6"/>
  <c r="L198" i="6" s="1"/>
  <c r="E198" i="6"/>
  <c r="D198" i="6"/>
  <c r="B198" i="6"/>
  <c r="R197" i="6"/>
  <c r="Q197" i="6"/>
  <c r="K197" i="6"/>
  <c r="L197" i="6" s="1"/>
  <c r="E197" i="6"/>
  <c r="D197" i="6"/>
  <c r="B197" i="6"/>
  <c r="R196" i="6"/>
  <c r="Q196" i="6"/>
  <c r="K196" i="6"/>
  <c r="L196" i="6" s="1"/>
  <c r="E196" i="6"/>
  <c r="D196" i="6"/>
  <c r="B196" i="6"/>
  <c r="R195" i="6"/>
  <c r="Q195" i="6"/>
  <c r="K195" i="6"/>
  <c r="L195" i="6" s="1"/>
  <c r="E195" i="6"/>
  <c r="D195" i="6"/>
  <c r="B195" i="6"/>
  <c r="R194" i="6"/>
  <c r="Q194" i="6"/>
  <c r="K194" i="6"/>
  <c r="L194" i="6" s="1"/>
  <c r="E194" i="6"/>
  <c r="D194" i="6"/>
  <c r="B194" i="6"/>
  <c r="R193" i="6"/>
  <c r="Q193" i="6"/>
  <c r="K193" i="6"/>
  <c r="L193" i="6" s="1"/>
  <c r="E193" i="6"/>
  <c r="D193" i="6"/>
  <c r="B193" i="6"/>
  <c r="R192" i="6"/>
  <c r="Q192" i="6"/>
  <c r="K192" i="6"/>
  <c r="L192" i="6" s="1"/>
  <c r="E192" i="6"/>
  <c r="D192" i="6"/>
  <c r="B192" i="6"/>
  <c r="R191" i="6"/>
  <c r="Q191" i="6"/>
  <c r="K191" i="6"/>
  <c r="L191" i="6" s="1"/>
  <c r="E191" i="6"/>
  <c r="D191" i="6"/>
  <c r="B191" i="6"/>
  <c r="R190" i="6"/>
  <c r="Q190" i="6"/>
  <c r="K190" i="6"/>
  <c r="L190" i="6" s="1"/>
  <c r="E190" i="6"/>
  <c r="D190" i="6"/>
  <c r="B190" i="6"/>
  <c r="R189" i="6"/>
  <c r="Q189" i="6"/>
  <c r="K189" i="6"/>
  <c r="L189" i="6" s="1"/>
  <c r="E189" i="6"/>
  <c r="D189" i="6"/>
  <c r="B189" i="6"/>
  <c r="R188" i="6"/>
  <c r="Q188" i="6"/>
  <c r="K188" i="6"/>
  <c r="L188" i="6" s="1"/>
  <c r="E188" i="6"/>
  <c r="D188" i="6"/>
  <c r="B188" i="6"/>
  <c r="R187" i="6"/>
  <c r="Q187" i="6"/>
  <c r="K187" i="6"/>
  <c r="L187" i="6" s="1"/>
  <c r="E187" i="6"/>
  <c r="D187" i="6"/>
  <c r="B187" i="6"/>
  <c r="R186" i="6"/>
  <c r="Q186" i="6"/>
  <c r="K186" i="6"/>
  <c r="L186" i="6" s="1"/>
  <c r="E186" i="6"/>
  <c r="D186" i="6"/>
  <c r="B186" i="6"/>
  <c r="R185" i="6"/>
  <c r="Q185" i="6"/>
  <c r="K185" i="6"/>
  <c r="L185" i="6" s="1"/>
  <c r="E185" i="6"/>
  <c r="D185" i="6"/>
  <c r="B185" i="6"/>
  <c r="R184" i="6"/>
  <c r="Q184" i="6"/>
  <c r="K184" i="6"/>
  <c r="L184" i="6" s="1"/>
  <c r="E184" i="6"/>
  <c r="D184" i="6"/>
  <c r="B184" i="6"/>
  <c r="R183" i="6"/>
  <c r="Q183" i="6"/>
  <c r="K183" i="6"/>
  <c r="L183" i="6" s="1"/>
  <c r="E183" i="6"/>
  <c r="D183" i="6"/>
  <c r="B183" i="6"/>
  <c r="R182" i="6"/>
  <c r="Q182" i="6"/>
  <c r="K182" i="6"/>
  <c r="L182" i="6" s="1"/>
  <c r="E182" i="6"/>
  <c r="D182" i="6"/>
  <c r="B182" i="6"/>
  <c r="R181" i="6"/>
  <c r="Q181" i="6"/>
  <c r="K181" i="6"/>
  <c r="L181" i="6" s="1"/>
  <c r="E181" i="6"/>
  <c r="D181" i="6"/>
  <c r="B181" i="6"/>
  <c r="R180" i="6"/>
  <c r="Q180" i="6"/>
  <c r="K180" i="6"/>
  <c r="L180" i="6" s="1"/>
  <c r="E180" i="6"/>
  <c r="D180" i="6"/>
  <c r="B180" i="6"/>
  <c r="R179" i="6"/>
  <c r="Q179" i="6"/>
  <c r="K179" i="6"/>
  <c r="L179" i="6" s="1"/>
  <c r="E179" i="6"/>
  <c r="D179" i="6"/>
  <c r="B179" i="6"/>
  <c r="R178" i="6"/>
  <c r="Q178" i="6"/>
  <c r="K178" i="6"/>
  <c r="L178" i="6" s="1"/>
  <c r="E178" i="6"/>
  <c r="D178" i="6"/>
  <c r="B178" i="6"/>
  <c r="R177" i="6"/>
  <c r="Q177" i="6"/>
  <c r="K177" i="6"/>
  <c r="L177" i="6" s="1"/>
  <c r="E177" i="6"/>
  <c r="D177" i="6"/>
  <c r="B177" i="6"/>
  <c r="R176" i="6"/>
  <c r="Q176" i="6"/>
  <c r="K176" i="6"/>
  <c r="L176" i="6" s="1"/>
  <c r="E176" i="6"/>
  <c r="D176" i="6"/>
  <c r="B176" i="6"/>
  <c r="R175" i="6"/>
  <c r="Q175" i="6"/>
  <c r="K175" i="6"/>
  <c r="L175" i="6" s="1"/>
  <c r="E175" i="6"/>
  <c r="D175" i="6"/>
  <c r="B175" i="6"/>
  <c r="R174" i="6"/>
  <c r="Q174" i="6"/>
  <c r="K174" i="6"/>
  <c r="L174" i="6" s="1"/>
  <c r="E174" i="6"/>
  <c r="D174" i="6"/>
  <c r="B174" i="6"/>
  <c r="R173" i="6"/>
  <c r="Q173" i="6"/>
  <c r="K173" i="6"/>
  <c r="L173" i="6" s="1"/>
  <c r="E173" i="6"/>
  <c r="D173" i="6"/>
  <c r="B173" i="6"/>
  <c r="R172" i="6"/>
  <c r="Q172" i="6"/>
  <c r="K172" i="6"/>
  <c r="L172" i="6" s="1"/>
  <c r="E172" i="6"/>
  <c r="D172" i="6"/>
  <c r="B172" i="6"/>
  <c r="R171" i="6"/>
  <c r="Q171" i="6"/>
  <c r="K171" i="6"/>
  <c r="L171" i="6" s="1"/>
  <c r="E171" i="6"/>
  <c r="D171" i="6"/>
  <c r="B171" i="6"/>
  <c r="R170" i="6"/>
  <c r="Q170" i="6"/>
  <c r="K170" i="6"/>
  <c r="L170" i="6" s="1"/>
  <c r="E170" i="6"/>
  <c r="D170" i="6"/>
  <c r="B170" i="6"/>
  <c r="R169" i="6"/>
  <c r="Q169" i="6"/>
  <c r="K169" i="6"/>
  <c r="L169" i="6" s="1"/>
  <c r="E169" i="6"/>
  <c r="D169" i="6"/>
  <c r="B169" i="6"/>
  <c r="R168" i="6"/>
  <c r="Q168" i="6"/>
  <c r="K168" i="6"/>
  <c r="L168" i="6" s="1"/>
  <c r="E168" i="6"/>
  <c r="D168" i="6"/>
  <c r="B168" i="6"/>
  <c r="R167" i="6"/>
  <c r="Q167" i="6"/>
  <c r="K167" i="6"/>
  <c r="L167" i="6" s="1"/>
  <c r="E167" i="6"/>
  <c r="D167" i="6"/>
  <c r="B167" i="6"/>
  <c r="R166" i="6"/>
  <c r="Q166" i="6"/>
  <c r="K166" i="6"/>
  <c r="L166" i="6" s="1"/>
  <c r="E166" i="6"/>
  <c r="D166" i="6"/>
  <c r="B166" i="6"/>
  <c r="R165" i="6"/>
  <c r="Q165" i="6"/>
  <c r="K165" i="6"/>
  <c r="L165" i="6" s="1"/>
  <c r="E165" i="6"/>
  <c r="D165" i="6"/>
  <c r="B165" i="6"/>
  <c r="R164" i="6"/>
  <c r="Q164" i="6"/>
  <c r="K164" i="6"/>
  <c r="L164" i="6" s="1"/>
  <c r="E164" i="6"/>
  <c r="D164" i="6"/>
  <c r="B164" i="6"/>
  <c r="R163" i="6"/>
  <c r="Q163" i="6"/>
  <c r="K163" i="6"/>
  <c r="L163" i="6" s="1"/>
  <c r="E163" i="6"/>
  <c r="D163" i="6"/>
  <c r="B163" i="6"/>
  <c r="R162" i="6"/>
  <c r="Q162" i="6"/>
  <c r="K162" i="6"/>
  <c r="L162" i="6" s="1"/>
  <c r="E162" i="6"/>
  <c r="D162" i="6"/>
  <c r="B162" i="6"/>
  <c r="R161" i="6"/>
  <c r="Q161" i="6"/>
  <c r="K161" i="6"/>
  <c r="L161" i="6" s="1"/>
  <c r="E161" i="6"/>
  <c r="D161" i="6"/>
  <c r="B161" i="6"/>
  <c r="R160" i="6"/>
  <c r="Q160" i="6"/>
  <c r="K160" i="6"/>
  <c r="L160" i="6" s="1"/>
  <c r="E160" i="6"/>
  <c r="D160" i="6"/>
  <c r="B160" i="6"/>
  <c r="R159" i="6"/>
  <c r="Q159" i="6"/>
  <c r="K159" i="6"/>
  <c r="L159" i="6" s="1"/>
  <c r="E159" i="6"/>
  <c r="D159" i="6"/>
  <c r="B159" i="6"/>
  <c r="R158" i="6"/>
  <c r="Q158" i="6"/>
  <c r="K158" i="6"/>
  <c r="L158" i="6" s="1"/>
  <c r="E158" i="6"/>
  <c r="D158" i="6"/>
  <c r="B158" i="6"/>
  <c r="R157" i="6"/>
  <c r="Q157" i="6"/>
  <c r="K157" i="6"/>
  <c r="L157" i="6" s="1"/>
  <c r="E157" i="6"/>
  <c r="D157" i="6"/>
  <c r="B157" i="6"/>
  <c r="R156" i="6"/>
  <c r="Q156" i="6"/>
  <c r="K156" i="6"/>
  <c r="L156" i="6" s="1"/>
  <c r="E156" i="6"/>
  <c r="D156" i="6"/>
  <c r="B156" i="6"/>
  <c r="S1776" i="2"/>
  <c r="A1776" i="2"/>
  <c r="S1775" i="2"/>
  <c r="A1775" i="2"/>
  <c r="S1774" i="2"/>
  <c r="A1774" i="2"/>
  <c r="S1773" i="2"/>
  <c r="A1773" i="2"/>
  <c r="S1772" i="2"/>
  <c r="A1772" i="2"/>
  <c r="S1771" i="2"/>
  <c r="A1771" i="2"/>
  <c r="S1770" i="2"/>
  <c r="A1770" i="2"/>
  <c r="S1769" i="2"/>
  <c r="A1769" i="2"/>
  <c r="S1768" i="2"/>
  <c r="A1768" i="2"/>
  <c r="S1767" i="2"/>
  <c r="A1767" i="2"/>
  <c r="S1766" i="2"/>
  <c r="A1766" i="2"/>
  <c r="S1765" i="2"/>
  <c r="A1765" i="2"/>
  <c r="S1764" i="2"/>
  <c r="A1764" i="2"/>
  <c r="S1763" i="2"/>
  <c r="A1763" i="2"/>
  <c r="S1762" i="2"/>
  <c r="A1762" i="2"/>
  <c r="S1761" i="2"/>
  <c r="A1761" i="2"/>
  <c r="S1760" i="2"/>
  <c r="A1760" i="2"/>
  <c r="S1759" i="2"/>
  <c r="A1759" i="2"/>
  <c r="S1758" i="2"/>
  <c r="A1758" i="2"/>
  <c r="S1757" i="2"/>
  <c r="A1757" i="2"/>
  <c r="S1756" i="2"/>
  <c r="A1756" i="2"/>
  <c r="S1755" i="2"/>
  <c r="A1755" i="2"/>
  <c r="S1754" i="2"/>
  <c r="A1754" i="2"/>
  <c r="S1753" i="2"/>
  <c r="A1753" i="2"/>
  <c r="S1752" i="2"/>
  <c r="A1752" i="2"/>
  <c r="S1751" i="2"/>
  <c r="A1751" i="2"/>
  <c r="S1750" i="2"/>
  <c r="A1750" i="2"/>
  <c r="S1749" i="2"/>
  <c r="A1749" i="2"/>
  <c r="S1748" i="2"/>
  <c r="A1748" i="2"/>
  <c r="S1747" i="2"/>
  <c r="A1747" i="2"/>
  <c r="S1746" i="2"/>
  <c r="A1746" i="2"/>
  <c r="S1745" i="2"/>
  <c r="A1745" i="2"/>
  <c r="S1744" i="2"/>
  <c r="A1744" i="2"/>
  <c r="S1743" i="2"/>
  <c r="A1743" i="2"/>
  <c r="S1742" i="2"/>
  <c r="A1742" i="2"/>
  <c r="S1741" i="2"/>
  <c r="A1741" i="2"/>
  <c r="S1740" i="2"/>
  <c r="A1740" i="2"/>
  <c r="S1739" i="2"/>
  <c r="A1739" i="2"/>
  <c r="S1738" i="2"/>
  <c r="A1738" i="2"/>
  <c r="S1737" i="2"/>
  <c r="A1737" i="2"/>
  <c r="S1736" i="2"/>
  <c r="A1736" i="2"/>
  <c r="S1735" i="2"/>
  <c r="A1735" i="2"/>
  <c r="S1734" i="2"/>
  <c r="A1734" i="2"/>
  <c r="S1733" i="2"/>
  <c r="A1733" i="2"/>
  <c r="S1732" i="2"/>
  <c r="A1732" i="2"/>
  <c r="S1731" i="2"/>
  <c r="A1731" i="2"/>
  <c r="S1730" i="2"/>
  <c r="A1730" i="2"/>
  <c r="S1729" i="2"/>
  <c r="A1729" i="2"/>
  <c r="S1728" i="2"/>
  <c r="A1728" i="2"/>
  <c r="S1727" i="2"/>
  <c r="A1727" i="2"/>
  <c r="S1726" i="2"/>
  <c r="A1726" i="2"/>
  <c r="S1725" i="2"/>
  <c r="A1725" i="2"/>
  <c r="S1724" i="2"/>
  <c r="A1724" i="2"/>
  <c r="S1723" i="2"/>
  <c r="A1723" i="2"/>
  <c r="S1722" i="2"/>
  <c r="A1722" i="2"/>
  <c r="S1721" i="2"/>
  <c r="A1721" i="2"/>
  <c r="S1720" i="2"/>
  <c r="A1720" i="2"/>
  <c r="S1719" i="2"/>
  <c r="A1719" i="2"/>
  <c r="S1718" i="2"/>
  <c r="A1718" i="2"/>
  <c r="S1717" i="2"/>
  <c r="A1717" i="2"/>
  <c r="S1716" i="2"/>
  <c r="A1716" i="2"/>
  <c r="S1715" i="2"/>
  <c r="A1715" i="2"/>
  <c r="S1714" i="2"/>
  <c r="A1714" i="2"/>
  <c r="S1713" i="2"/>
  <c r="A1713" i="2"/>
  <c r="S1712" i="2"/>
  <c r="A1712" i="2"/>
  <c r="S1711" i="2"/>
  <c r="A1711" i="2"/>
  <c r="S1710" i="2"/>
  <c r="A1710" i="2"/>
  <c r="S1709" i="2"/>
  <c r="A1709" i="2"/>
  <c r="S1708" i="2"/>
  <c r="A1708" i="2"/>
  <c r="S1707" i="2"/>
  <c r="A1707" i="2"/>
  <c r="S1706" i="2"/>
  <c r="A1706" i="2"/>
  <c r="S1705" i="2"/>
  <c r="A1705" i="2"/>
  <c r="S1704" i="2"/>
  <c r="A1704" i="2"/>
  <c r="S1703" i="2"/>
  <c r="A1703" i="2"/>
  <c r="S1702" i="2"/>
  <c r="A1702" i="2"/>
  <c r="S1701" i="2"/>
  <c r="A1701" i="2"/>
  <c r="S1700" i="2"/>
  <c r="A1700" i="2"/>
  <c r="S1699" i="2"/>
  <c r="A1699" i="2"/>
  <c r="S1698" i="2"/>
  <c r="A1698" i="2"/>
  <c r="S1697" i="2"/>
  <c r="A1697" i="2"/>
  <c r="S1696" i="2"/>
  <c r="A1696" i="2"/>
  <c r="S1695" i="2"/>
  <c r="A1695" i="2"/>
  <c r="S1694" i="2"/>
  <c r="A1694" i="2"/>
  <c r="S1693" i="2"/>
  <c r="A1693" i="2"/>
  <c r="S1692" i="2"/>
  <c r="A1692" i="2"/>
  <c r="S1691" i="2"/>
  <c r="A1691" i="2"/>
  <c r="S1690" i="2"/>
  <c r="A1690" i="2"/>
  <c r="S1689" i="2"/>
  <c r="A1689" i="2"/>
  <c r="S1688" i="2"/>
  <c r="A1688" i="2"/>
  <c r="S1687" i="2"/>
  <c r="A1687" i="2"/>
  <c r="S1686" i="2"/>
  <c r="A1686" i="2"/>
  <c r="S1685" i="2"/>
  <c r="A1685" i="2"/>
  <c r="S1684" i="2"/>
  <c r="A1684" i="2"/>
  <c r="S1683" i="2"/>
  <c r="A1683" i="2"/>
  <c r="S1682" i="2"/>
  <c r="A1682" i="2"/>
  <c r="S1681" i="2"/>
  <c r="A1681" i="2"/>
  <c r="S1680" i="2"/>
  <c r="A1680" i="2"/>
  <c r="S1679" i="2"/>
  <c r="A1679" i="2"/>
  <c r="S1678" i="2"/>
  <c r="A1678" i="2"/>
  <c r="S1677" i="2"/>
  <c r="A1677" i="2"/>
  <c r="S1676" i="2"/>
  <c r="A1676" i="2"/>
  <c r="S1675" i="2"/>
  <c r="A1675" i="2"/>
  <c r="S1674" i="2"/>
  <c r="A1674" i="2"/>
  <c r="S1673" i="2"/>
  <c r="A1673" i="2"/>
  <c r="S1672" i="2"/>
  <c r="A1672" i="2"/>
  <c r="S1671" i="2"/>
  <c r="A1671" i="2"/>
  <c r="S1670" i="2"/>
  <c r="A1670" i="2"/>
  <c r="S1669" i="2"/>
  <c r="A1669" i="2"/>
  <c r="S1668" i="2"/>
  <c r="A1668" i="2"/>
  <c r="S1667" i="2"/>
  <c r="A1667" i="2"/>
  <c r="S1666" i="2"/>
  <c r="A1666" i="2"/>
  <c r="S1665" i="2"/>
  <c r="A1665" i="2"/>
  <c r="S1664" i="2"/>
  <c r="A1664" i="2"/>
  <c r="S1663" i="2"/>
  <c r="A1663" i="2"/>
  <c r="S1662" i="2"/>
  <c r="A1662" i="2"/>
  <c r="S1661" i="2"/>
  <c r="A1661" i="2"/>
  <c r="S1660" i="2"/>
  <c r="A1660" i="2"/>
  <c r="S1659" i="2"/>
  <c r="A1659" i="2"/>
  <c r="S1658" i="2"/>
  <c r="A1658" i="2"/>
  <c r="S1657" i="2"/>
  <c r="A1657" i="2"/>
  <c r="S1656" i="2"/>
  <c r="A1656" i="2"/>
  <c r="S1655" i="2"/>
  <c r="A1655" i="2"/>
  <c r="S1654" i="2"/>
  <c r="A1654" i="2"/>
  <c r="S1653" i="2"/>
  <c r="A1653" i="2"/>
  <c r="S1652" i="2"/>
  <c r="A1652" i="2"/>
  <c r="S1651" i="2"/>
  <c r="A1651" i="2"/>
  <c r="S1650" i="2"/>
  <c r="A1650" i="2"/>
  <c r="S1649" i="2"/>
  <c r="A1649" i="2"/>
  <c r="S1648" i="2"/>
  <c r="A1648" i="2"/>
  <c r="S1647" i="2"/>
  <c r="A1647" i="2"/>
  <c r="S1646" i="2"/>
  <c r="A1646" i="2"/>
  <c r="S1645" i="2"/>
  <c r="A1645" i="2"/>
  <c r="S1644" i="2"/>
  <c r="A1644" i="2"/>
  <c r="S1643" i="2"/>
  <c r="A1643" i="2"/>
  <c r="S1642" i="2"/>
  <c r="A1642" i="2"/>
  <c r="S1641" i="2"/>
  <c r="A1641" i="2"/>
  <c r="S1640" i="2"/>
  <c r="A1640" i="2"/>
  <c r="S1639" i="2"/>
  <c r="A1639" i="2"/>
  <c r="S1638" i="2"/>
  <c r="A1638" i="2"/>
  <c r="S1637" i="2"/>
  <c r="A1637" i="2"/>
  <c r="S1636" i="2"/>
  <c r="A1636" i="2"/>
  <c r="S1635" i="2"/>
  <c r="A1635" i="2"/>
  <c r="S1634" i="2"/>
  <c r="A1634" i="2"/>
  <c r="S1633" i="2"/>
  <c r="A1633" i="2"/>
  <c r="S1632" i="2"/>
  <c r="A1632" i="2"/>
  <c r="S1631" i="2"/>
  <c r="A1631" i="2"/>
  <c r="S1630" i="2"/>
  <c r="A1630" i="2"/>
  <c r="S1629" i="2"/>
  <c r="A1629" i="2"/>
  <c r="S1628" i="2"/>
  <c r="A1628" i="2"/>
  <c r="S1627" i="2"/>
  <c r="A1627" i="2"/>
  <c r="S1626" i="2"/>
  <c r="A1626" i="2"/>
  <c r="S1625" i="2"/>
  <c r="A1625" i="2"/>
  <c r="S1624" i="2"/>
  <c r="A1624" i="2"/>
  <c r="S1623" i="2"/>
  <c r="A1623" i="2"/>
  <c r="S1622" i="2"/>
  <c r="A1622" i="2"/>
  <c r="S1621" i="2"/>
  <c r="A1621" i="2"/>
  <c r="S1620" i="2"/>
  <c r="A1620" i="2"/>
  <c r="S1619" i="2"/>
  <c r="A1619" i="2"/>
  <c r="S1618" i="2"/>
  <c r="A1618" i="2"/>
  <c r="S1617" i="2"/>
  <c r="A1617" i="2"/>
  <c r="S1616" i="2"/>
  <c r="A1616" i="2"/>
  <c r="S1615" i="2"/>
  <c r="A1615" i="2"/>
  <c r="S1614" i="2"/>
  <c r="A1614" i="2"/>
  <c r="S1613" i="2"/>
  <c r="A1613" i="2"/>
  <c r="S1612" i="2"/>
  <c r="A1612" i="2"/>
  <c r="S1611" i="2"/>
  <c r="A1611" i="2"/>
  <c r="S1610" i="2"/>
  <c r="A1610" i="2"/>
  <c r="S1609" i="2"/>
  <c r="A1609" i="2"/>
  <c r="S1608" i="2"/>
  <c r="A1608" i="2"/>
  <c r="S1607" i="2"/>
  <c r="A1607" i="2"/>
  <c r="S1606" i="2"/>
  <c r="A1606" i="2"/>
  <c r="S1605" i="2"/>
  <c r="A1605" i="2"/>
  <c r="S1604" i="2"/>
  <c r="A1604" i="2"/>
  <c r="S1603" i="2"/>
  <c r="A1603" i="2"/>
  <c r="S1602" i="2"/>
  <c r="A1602" i="2"/>
  <c r="S1601" i="2"/>
  <c r="A1601" i="2"/>
  <c r="S1600" i="2"/>
  <c r="A1600" i="2"/>
  <c r="S1599" i="2"/>
  <c r="A1599" i="2"/>
  <c r="S1598" i="2"/>
  <c r="A1598" i="2"/>
  <c r="S1597" i="2"/>
  <c r="A1597" i="2"/>
  <c r="S1596" i="2"/>
  <c r="A1596" i="2"/>
  <c r="S1595" i="2"/>
  <c r="A1595" i="2"/>
  <c r="S1594" i="2"/>
  <c r="A1594" i="2"/>
  <c r="S1593" i="2"/>
  <c r="A1593" i="2"/>
  <c r="S1592" i="2"/>
  <c r="A1592" i="2"/>
  <c r="S1591" i="2"/>
  <c r="A1591" i="2"/>
  <c r="S1590" i="2"/>
  <c r="A1590" i="2"/>
  <c r="S1589" i="2"/>
  <c r="A1589" i="2"/>
  <c r="S1588" i="2"/>
  <c r="A1588" i="2"/>
  <c r="S1587" i="2"/>
  <c r="A1587" i="2"/>
  <c r="S1586" i="2"/>
  <c r="A1586" i="2"/>
  <c r="S1585" i="2"/>
  <c r="A1585" i="2"/>
  <c r="S1584" i="2"/>
  <c r="A1584" i="2"/>
  <c r="S1583" i="2"/>
  <c r="A1583" i="2"/>
  <c r="S1582" i="2"/>
  <c r="A1582" i="2"/>
  <c r="S1581" i="2"/>
  <c r="A1581" i="2"/>
  <c r="S1580" i="2"/>
  <c r="A1580" i="2"/>
  <c r="S1579" i="2"/>
  <c r="A1579" i="2"/>
  <c r="S1578" i="2"/>
  <c r="A1578" i="2"/>
  <c r="S1577" i="2"/>
  <c r="A1577" i="2"/>
  <c r="S1576" i="2"/>
  <c r="A1576" i="2"/>
  <c r="S1575" i="2"/>
  <c r="A1575" i="2"/>
  <c r="S1574" i="2"/>
  <c r="A1574" i="2"/>
  <c r="S1573" i="2"/>
  <c r="A1573" i="2"/>
  <c r="S1572" i="2"/>
  <c r="A1572" i="2"/>
  <c r="S1571" i="2"/>
  <c r="A1571" i="2"/>
  <c r="S1570" i="2"/>
  <c r="A1570" i="2"/>
  <c r="S1569" i="2"/>
  <c r="A1569" i="2"/>
  <c r="S1568" i="2"/>
  <c r="A1568" i="2"/>
  <c r="S1567" i="2"/>
  <c r="A1567" i="2"/>
  <c r="S1566" i="2"/>
  <c r="A1566" i="2"/>
  <c r="S1565" i="2"/>
  <c r="A1565" i="2"/>
  <c r="S1564" i="2"/>
  <c r="A1564" i="2"/>
  <c r="S1563" i="2"/>
  <c r="A1563" i="2"/>
  <c r="S1562" i="2"/>
  <c r="A1562" i="2"/>
  <c r="S1561" i="2"/>
  <c r="A1561" i="2"/>
  <c r="S1560" i="2"/>
  <c r="A1560" i="2"/>
  <c r="S1559" i="2"/>
  <c r="A1559" i="2"/>
  <c r="S1558" i="2"/>
  <c r="A1558" i="2"/>
  <c r="S1557" i="2"/>
  <c r="A1557" i="2"/>
  <c r="S1556" i="2"/>
  <c r="A1556" i="2"/>
  <c r="S1555" i="2"/>
  <c r="A1555" i="2"/>
  <c r="S1554" i="2"/>
  <c r="A1554" i="2"/>
  <c r="S1553" i="2"/>
  <c r="A1553" i="2"/>
  <c r="S1552" i="2"/>
  <c r="A1552" i="2"/>
  <c r="S1551" i="2"/>
  <c r="A1551" i="2"/>
  <c r="S1550" i="2"/>
  <c r="A1550" i="2"/>
  <c r="S1549" i="2"/>
  <c r="A1549" i="2"/>
  <c r="S1548" i="2"/>
  <c r="A1548" i="2"/>
  <c r="S1547" i="2"/>
  <c r="A1547" i="2"/>
  <c r="S1546" i="2"/>
  <c r="A1546" i="2"/>
  <c r="S1545" i="2"/>
  <c r="A1545" i="2"/>
  <c r="S1544" i="2"/>
  <c r="A1544" i="2"/>
  <c r="S1543" i="2"/>
  <c r="A1543" i="2"/>
  <c r="S1542" i="2"/>
  <c r="A1542" i="2"/>
  <c r="S1541" i="2"/>
  <c r="A1541" i="2"/>
  <c r="S1540" i="2"/>
  <c r="A1540" i="2"/>
  <c r="S1539" i="2"/>
  <c r="A1539" i="2"/>
  <c r="S1538" i="2"/>
  <c r="A1538" i="2"/>
  <c r="S1537" i="2"/>
  <c r="A1537" i="2"/>
  <c r="S1536" i="2"/>
  <c r="A1536" i="2"/>
  <c r="S1535" i="2"/>
  <c r="A1535" i="2"/>
  <c r="S1534" i="2"/>
  <c r="A1534" i="2"/>
  <c r="S1533" i="2"/>
  <c r="A1533" i="2"/>
  <c r="S1532" i="2"/>
  <c r="A1532" i="2"/>
  <c r="S1531" i="2"/>
  <c r="A1531" i="2"/>
  <c r="S1530" i="2"/>
  <c r="A1530" i="2"/>
  <c r="S1529" i="2"/>
  <c r="A1529" i="2"/>
  <c r="S1528" i="2"/>
  <c r="A1528" i="2"/>
  <c r="S1527" i="2"/>
  <c r="A1527" i="2"/>
  <c r="S1526" i="2"/>
  <c r="A1526" i="2"/>
  <c r="S1525" i="2"/>
  <c r="A1525" i="2"/>
  <c r="S1524" i="2"/>
  <c r="A1524" i="2"/>
  <c r="S1523" i="2"/>
  <c r="A1523" i="2"/>
  <c r="S1522" i="2"/>
  <c r="A1522" i="2"/>
  <c r="S1521" i="2"/>
  <c r="A1521" i="2"/>
  <c r="S1520" i="2"/>
  <c r="A1520" i="2"/>
  <c r="S1519" i="2"/>
  <c r="A1519" i="2"/>
  <c r="S1518" i="2"/>
  <c r="A1518" i="2"/>
  <c r="S1517" i="2"/>
  <c r="A1517" i="2"/>
  <c r="S1516" i="2"/>
  <c r="A1516" i="2"/>
  <c r="S1515" i="2"/>
  <c r="A1515" i="2"/>
  <c r="S1514" i="2"/>
  <c r="A1514" i="2"/>
  <c r="S1513" i="2"/>
  <c r="A1513" i="2"/>
  <c r="S1512" i="2"/>
  <c r="A1512" i="2"/>
  <c r="S1511" i="2"/>
  <c r="A1511" i="2"/>
  <c r="S1510" i="2"/>
  <c r="A1510" i="2"/>
  <c r="S1509" i="2"/>
  <c r="A1509" i="2"/>
  <c r="S1508" i="2"/>
  <c r="A1508" i="2"/>
  <c r="S1507" i="2"/>
  <c r="A1507" i="2"/>
  <c r="S1506" i="2"/>
  <c r="A1506" i="2"/>
  <c r="S1505" i="2"/>
  <c r="A1505" i="2"/>
  <c r="S1504" i="2"/>
  <c r="A1504" i="2"/>
  <c r="S1503" i="2"/>
  <c r="A1503" i="2"/>
  <c r="S1502" i="2"/>
  <c r="A1502" i="2"/>
  <c r="S1501" i="2"/>
  <c r="A1501" i="2"/>
  <c r="S1500" i="2"/>
  <c r="A1500" i="2"/>
  <c r="S1499" i="2"/>
  <c r="A1499" i="2"/>
  <c r="S1498" i="2"/>
  <c r="A1498" i="2"/>
  <c r="S1497" i="2"/>
  <c r="A1497" i="2"/>
  <c r="S1496" i="2"/>
  <c r="A1496" i="2"/>
  <c r="S1495" i="2"/>
  <c r="A1495" i="2"/>
  <c r="S1494" i="2"/>
  <c r="A1494" i="2"/>
  <c r="S1493" i="2"/>
  <c r="A1493" i="2"/>
  <c r="S1492" i="2"/>
  <c r="A1492" i="2"/>
  <c r="S1491" i="2"/>
  <c r="A1491" i="2"/>
  <c r="S1490" i="2"/>
  <c r="A1490" i="2"/>
  <c r="S1489" i="2"/>
  <c r="A1489" i="2"/>
  <c r="S1488" i="2"/>
  <c r="A1488" i="2"/>
  <c r="S1487" i="2"/>
  <c r="A1487" i="2"/>
  <c r="S1486" i="2"/>
  <c r="A1486" i="2"/>
  <c r="S1485" i="2"/>
  <c r="A1485" i="2"/>
  <c r="S1484" i="2"/>
  <c r="A1484" i="2"/>
  <c r="S1483" i="2"/>
  <c r="A1483" i="2"/>
  <c r="S1482" i="2"/>
  <c r="A1482" i="2"/>
  <c r="S1481" i="2"/>
  <c r="A1481" i="2"/>
  <c r="S1480" i="2"/>
  <c r="A1480" i="2"/>
  <c r="S1479" i="2"/>
  <c r="A1479" i="2"/>
  <c r="S1478" i="2"/>
  <c r="A1478" i="2"/>
  <c r="S1477" i="2"/>
  <c r="A1477" i="2"/>
  <c r="S1476" i="2"/>
  <c r="A1476" i="2"/>
  <c r="S1475" i="2"/>
  <c r="A1475" i="2"/>
  <c r="S1474" i="2"/>
  <c r="A1474" i="2"/>
  <c r="S1473" i="2"/>
  <c r="A1473" i="2"/>
  <c r="S1472" i="2"/>
  <c r="A1472" i="2"/>
  <c r="S1471" i="2"/>
  <c r="A1471" i="2"/>
  <c r="S1470" i="2"/>
  <c r="A1470" i="2"/>
  <c r="S1469" i="2"/>
  <c r="A1469" i="2"/>
  <c r="S1468" i="2"/>
  <c r="A1468" i="2"/>
  <c r="S1467" i="2"/>
  <c r="A1467" i="2"/>
  <c r="S1466" i="2"/>
  <c r="A1466" i="2"/>
  <c r="S1465" i="2"/>
  <c r="A1465" i="2"/>
  <c r="S1464" i="2"/>
  <c r="A1464" i="2"/>
  <c r="S1463" i="2"/>
  <c r="A1463" i="2"/>
  <c r="S1462" i="2"/>
  <c r="A1462" i="2"/>
  <c r="S1461" i="2"/>
  <c r="A1461" i="2"/>
  <c r="S1460" i="2"/>
  <c r="A1460" i="2"/>
  <c r="S1459" i="2"/>
  <c r="A1459" i="2"/>
  <c r="S1458" i="2"/>
  <c r="A1458" i="2"/>
  <c r="S1457" i="2"/>
  <c r="A1457" i="2"/>
  <c r="S1456" i="2"/>
  <c r="A1456" i="2"/>
  <c r="S1455" i="2"/>
  <c r="A1455" i="2"/>
  <c r="S1454" i="2"/>
  <c r="A1454" i="2"/>
  <c r="S1453" i="2"/>
  <c r="A1453" i="2"/>
  <c r="S1452" i="2"/>
  <c r="A1452" i="2"/>
  <c r="S1451" i="2"/>
  <c r="A1451" i="2"/>
  <c r="S1450" i="2"/>
  <c r="A1450" i="2"/>
  <c r="S1449" i="2"/>
  <c r="A1449" i="2"/>
  <c r="S1448" i="2"/>
  <c r="A1448" i="2"/>
  <c r="S1447" i="2"/>
  <c r="A1447" i="2"/>
  <c r="S1446" i="2"/>
  <c r="A1446" i="2"/>
  <c r="S1445" i="2"/>
  <c r="A1445" i="2"/>
  <c r="S1444" i="2"/>
  <c r="A1444" i="2"/>
  <c r="S1443" i="2"/>
  <c r="A1443" i="2"/>
  <c r="S1442" i="2"/>
  <c r="A1442" i="2"/>
  <c r="S1441" i="2"/>
  <c r="A1441" i="2"/>
  <c r="S1440" i="2"/>
  <c r="A1440" i="2"/>
  <c r="S1439" i="2"/>
  <c r="A1439" i="2"/>
  <c r="S1438" i="2"/>
  <c r="A1438" i="2"/>
  <c r="S1437" i="2"/>
  <c r="A1437" i="2"/>
  <c r="S1436" i="2"/>
  <c r="A1436" i="2"/>
  <c r="S1435" i="2"/>
  <c r="A1435" i="2"/>
  <c r="S1434" i="2"/>
  <c r="A1434" i="2"/>
  <c r="S1433" i="2"/>
  <c r="A1433" i="2"/>
  <c r="S1432" i="2"/>
  <c r="A1432" i="2"/>
  <c r="S1431" i="2"/>
  <c r="A1431" i="2"/>
  <c r="S1430" i="2"/>
  <c r="A1430" i="2"/>
  <c r="S1429" i="2"/>
  <c r="A1429" i="2"/>
  <c r="S1428" i="2"/>
  <c r="A1428" i="2"/>
  <c r="S1427" i="2"/>
  <c r="A1427" i="2"/>
  <c r="S1426" i="2"/>
  <c r="A1426" i="2"/>
  <c r="S1425" i="2"/>
  <c r="A1425" i="2"/>
  <c r="S1424" i="2"/>
  <c r="A1424" i="2"/>
  <c r="S1423" i="2"/>
  <c r="A1423" i="2"/>
  <c r="S1422" i="2"/>
  <c r="A1422" i="2"/>
  <c r="S1421" i="2"/>
  <c r="A1421" i="2"/>
  <c r="S1420" i="2"/>
  <c r="A1420" i="2"/>
  <c r="S1419" i="2"/>
  <c r="A1419" i="2"/>
  <c r="S1418" i="2"/>
  <c r="A1418" i="2"/>
  <c r="S1417" i="2"/>
  <c r="A1417" i="2"/>
  <c r="S1416" i="2"/>
  <c r="A1416" i="2"/>
  <c r="S1415" i="2"/>
  <c r="A1415" i="2"/>
  <c r="S1414" i="2"/>
  <c r="A1414" i="2"/>
  <c r="S1413" i="2"/>
  <c r="A1413" i="2"/>
  <c r="S1412" i="2"/>
  <c r="A1412" i="2"/>
  <c r="S1411" i="2"/>
  <c r="A1411" i="2"/>
  <c r="S1410" i="2"/>
  <c r="A1410" i="2"/>
  <c r="S1409" i="2"/>
  <c r="A1409" i="2"/>
  <c r="S1408" i="2"/>
  <c r="A1408" i="2"/>
  <c r="S1407" i="2"/>
  <c r="A1407" i="2"/>
  <c r="S1406" i="2"/>
  <c r="A1406" i="2"/>
  <c r="S1405" i="2"/>
  <c r="A1405" i="2"/>
  <c r="S1404" i="2"/>
  <c r="A1404" i="2"/>
  <c r="S1403" i="2"/>
  <c r="A1403" i="2"/>
  <c r="S1402" i="2"/>
  <c r="A1402" i="2"/>
  <c r="S1401" i="2"/>
  <c r="A1401" i="2"/>
  <c r="S1400" i="2"/>
  <c r="A1400" i="2"/>
  <c r="S1399" i="2"/>
  <c r="A1399" i="2"/>
  <c r="S1398" i="2"/>
  <c r="A1398" i="2"/>
  <c r="S1397" i="2"/>
  <c r="A1397" i="2"/>
  <c r="S1396" i="2"/>
  <c r="A1396" i="2"/>
  <c r="S1395" i="2"/>
  <c r="A1395" i="2"/>
  <c r="S1394" i="2"/>
  <c r="A1394" i="2"/>
  <c r="S1393" i="2"/>
  <c r="A1393" i="2"/>
  <c r="S1392" i="2"/>
  <c r="A1392" i="2"/>
  <c r="S1391" i="2"/>
  <c r="A1391" i="2"/>
  <c r="S1390" i="2"/>
  <c r="A1390" i="2"/>
  <c r="S1389" i="2"/>
  <c r="A1389" i="2"/>
  <c r="S1388" i="2"/>
  <c r="A1388" i="2"/>
  <c r="S1387" i="2"/>
  <c r="A1387" i="2"/>
  <c r="S1386" i="2"/>
  <c r="A1386" i="2"/>
  <c r="S1385" i="2"/>
  <c r="A1385" i="2"/>
  <c r="S1384" i="2"/>
  <c r="A1384" i="2"/>
  <c r="S1383" i="2"/>
  <c r="A1383" i="2"/>
  <c r="S1382" i="2"/>
  <c r="A1382" i="2"/>
  <c r="S1381" i="2"/>
  <c r="A1381" i="2"/>
  <c r="S1380" i="2"/>
  <c r="A1380" i="2"/>
  <c r="S1379" i="2"/>
  <c r="A1379" i="2"/>
  <c r="S1378" i="2"/>
  <c r="A1378" i="2"/>
  <c r="S1377" i="2"/>
  <c r="A1377" i="2"/>
  <c r="S1376" i="2"/>
  <c r="A1376" i="2"/>
  <c r="S1375" i="2"/>
  <c r="A1375" i="2"/>
  <c r="S1374" i="2"/>
  <c r="A1374" i="2"/>
  <c r="S1373" i="2"/>
  <c r="A1373" i="2"/>
  <c r="S1372" i="2"/>
  <c r="A1372" i="2"/>
  <c r="S1371" i="2"/>
  <c r="A1371" i="2"/>
  <c r="S1370" i="2"/>
  <c r="A1370" i="2"/>
  <c r="S1369" i="2"/>
  <c r="A1369" i="2"/>
  <c r="S1368" i="2"/>
  <c r="A1368" i="2"/>
  <c r="S1367" i="2"/>
  <c r="A1367" i="2"/>
  <c r="S1366" i="2"/>
  <c r="A1366" i="2"/>
  <c r="S1365" i="2"/>
  <c r="A1365" i="2"/>
  <c r="S1364" i="2"/>
  <c r="A1364" i="2"/>
  <c r="S1363" i="2"/>
  <c r="A1363" i="2"/>
  <c r="S1362" i="2"/>
  <c r="A1362" i="2"/>
  <c r="S1361" i="2"/>
  <c r="A1361" i="2"/>
  <c r="S1360" i="2"/>
  <c r="A1360" i="2"/>
  <c r="S1359" i="2"/>
  <c r="A1359" i="2"/>
  <c r="S1358" i="2"/>
  <c r="A1358" i="2"/>
  <c r="S1357" i="2"/>
  <c r="A1357" i="2"/>
  <c r="S1356" i="2"/>
  <c r="A1356" i="2"/>
  <c r="S1355" i="2"/>
  <c r="A1355" i="2"/>
  <c r="S1354" i="2"/>
  <c r="A1354" i="2"/>
  <c r="S1353" i="2"/>
  <c r="A1353" i="2"/>
  <c r="S1352" i="2"/>
  <c r="A1352" i="2"/>
  <c r="S1351" i="2"/>
  <c r="A1351" i="2"/>
  <c r="S1350" i="2"/>
  <c r="A1350" i="2"/>
  <c r="S1349" i="2"/>
  <c r="A1349" i="2"/>
  <c r="S1348" i="2"/>
  <c r="A1348" i="2"/>
  <c r="S1347" i="2"/>
  <c r="A1347" i="2"/>
  <c r="S1346" i="2"/>
  <c r="A1346" i="2"/>
  <c r="S1345" i="2"/>
  <c r="A1345" i="2"/>
  <c r="S1344" i="2"/>
  <c r="A1344" i="2"/>
  <c r="S1343" i="2"/>
  <c r="A1343" i="2"/>
  <c r="S1342" i="2"/>
  <c r="A1342" i="2"/>
  <c r="S1341" i="2"/>
  <c r="A1341" i="2"/>
  <c r="S1340" i="2"/>
  <c r="A1340" i="2"/>
  <c r="S1339" i="2"/>
  <c r="A1339" i="2"/>
  <c r="S1338" i="2"/>
  <c r="A1338" i="2"/>
  <c r="S1337" i="2"/>
  <c r="A1337" i="2"/>
  <c r="S1336" i="2"/>
  <c r="A1336" i="2"/>
  <c r="S1335" i="2"/>
  <c r="A1335" i="2"/>
  <c r="S1334" i="2"/>
  <c r="A1334" i="2"/>
  <c r="S1333" i="2"/>
  <c r="A1333" i="2"/>
  <c r="S1332" i="2"/>
  <c r="A1332" i="2"/>
  <c r="S1331" i="2"/>
  <c r="A1331" i="2"/>
  <c r="S1330" i="2"/>
  <c r="A1330" i="2"/>
  <c r="S1329" i="2"/>
  <c r="A1329" i="2"/>
  <c r="S1328" i="2"/>
  <c r="A1328" i="2"/>
  <c r="S1327" i="2"/>
  <c r="A1327" i="2"/>
  <c r="S1326" i="2"/>
  <c r="A1326" i="2"/>
  <c r="S1325" i="2"/>
  <c r="A1325" i="2"/>
  <c r="S1324" i="2"/>
  <c r="A1324" i="2"/>
  <c r="S1323" i="2"/>
  <c r="A1323" i="2"/>
  <c r="S1322" i="2"/>
  <c r="A1322" i="2"/>
  <c r="S1321" i="2"/>
  <c r="A1321" i="2"/>
  <c r="S1320" i="2"/>
  <c r="A1320" i="2"/>
  <c r="S1319" i="2"/>
  <c r="A1319" i="2"/>
  <c r="S1318" i="2"/>
  <c r="A1318" i="2"/>
  <c r="S1317" i="2"/>
  <c r="A1317" i="2"/>
  <c r="S1316" i="2"/>
  <c r="A1316" i="2"/>
  <c r="S1315" i="2"/>
  <c r="A1315" i="2"/>
  <c r="S1314" i="2"/>
  <c r="A1314" i="2"/>
  <c r="S1313" i="2"/>
  <c r="A1313" i="2"/>
  <c r="S1312" i="2"/>
  <c r="A1312" i="2"/>
  <c r="S1311" i="2"/>
  <c r="A1311" i="2"/>
  <c r="S1310" i="2"/>
  <c r="A1310" i="2"/>
  <c r="S1309" i="2"/>
  <c r="A1309" i="2"/>
  <c r="S1308" i="2"/>
  <c r="A1308" i="2"/>
  <c r="S1307" i="2"/>
  <c r="A1307" i="2"/>
  <c r="S1306" i="2"/>
  <c r="A1306" i="2"/>
  <c r="S1305" i="2"/>
  <c r="A1305" i="2"/>
  <c r="S1304" i="2"/>
  <c r="A1304" i="2"/>
  <c r="S1303" i="2"/>
  <c r="A1303" i="2"/>
  <c r="S1302" i="2"/>
  <c r="A1302" i="2"/>
  <c r="S1301" i="2"/>
  <c r="A1301" i="2"/>
  <c r="S1300" i="2"/>
  <c r="A1300" i="2"/>
  <c r="S1299" i="2"/>
  <c r="A1299" i="2"/>
  <c r="S1298" i="2"/>
  <c r="A1298" i="2"/>
  <c r="S1297" i="2"/>
  <c r="A1297" i="2"/>
  <c r="S1296" i="2"/>
  <c r="A1296" i="2"/>
  <c r="S1295" i="2"/>
  <c r="A1295" i="2"/>
  <c r="S1294" i="2"/>
  <c r="A1294" i="2"/>
  <c r="S1293" i="2"/>
  <c r="A1293" i="2"/>
  <c r="S1292" i="2"/>
  <c r="A1292" i="2"/>
  <c r="S1291" i="2"/>
  <c r="A1291" i="2"/>
  <c r="S1290" i="2"/>
  <c r="A1290" i="2"/>
  <c r="S1289" i="2"/>
  <c r="A1289" i="2"/>
  <c r="S1288" i="2"/>
  <c r="A1288" i="2"/>
  <c r="S1287" i="2"/>
  <c r="A1287" i="2"/>
  <c r="S1286" i="2"/>
  <c r="A1286" i="2"/>
  <c r="S1285" i="2"/>
  <c r="A1285" i="2"/>
  <c r="S1284" i="2"/>
  <c r="A1284" i="2"/>
  <c r="S1283" i="2"/>
  <c r="A1283" i="2"/>
  <c r="S1282" i="2"/>
  <c r="A1282" i="2"/>
  <c r="S1281" i="2"/>
  <c r="A1281" i="2"/>
  <c r="S1280" i="2"/>
  <c r="A1280" i="2"/>
  <c r="S1279" i="2"/>
  <c r="A1279" i="2"/>
  <c r="S1278" i="2"/>
  <c r="A1278" i="2"/>
  <c r="S1277" i="2"/>
  <c r="A1277" i="2"/>
  <c r="S1276" i="2"/>
  <c r="A1276" i="2"/>
  <c r="S1275" i="2"/>
  <c r="A1275" i="2"/>
  <c r="S1274" i="2"/>
  <c r="A1274" i="2"/>
  <c r="S1273" i="2"/>
  <c r="A1273" i="2"/>
  <c r="S1272" i="2"/>
  <c r="A1272" i="2"/>
  <c r="S1271" i="2"/>
  <c r="A1271" i="2"/>
  <c r="S1270" i="2"/>
  <c r="A1270" i="2"/>
  <c r="S1269" i="2"/>
  <c r="A1269" i="2"/>
  <c r="S1268" i="2"/>
  <c r="A1268" i="2"/>
  <c r="S1267" i="2"/>
  <c r="A1267" i="2"/>
  <c r="S1266" i="2"/>
  <c r="A1266" i="2"/>
  <c r="S1265" i="2"/>
  <c r="A1265" i="2"/>
  <c r="S1264" i="2"/>
  <c r="A1264" i="2"/>
  <c r="S1263" i="2"/>
  <c r="A1263" i="2"/>
  <c r="S1262" i="2"/>
  <c r="A1262" i="2"/>
  <c r="S1261" i="2"/>
  <c r="A1261" i="2"/>
  <c r="S1260" i="2"/>
  <c r="A1260" i="2"/>
  <c r="S1259" i="2"/>
  <c r="A1259" i="2"/>
  <c r="S1258" i="2"/>
  <c r="A1258" i="2"/>
  <c r="S1257" i="2"/>
  <c r="A1257" i="2"/>
  <c r="S1256" i="2"/>
  <c r="A1256" i="2"/>
  <c r="S1255" i="2"/>
  <c r="A1255" i="2"/>
  <c r="S1254" i="2"/>
  <c r="A1254" i="2"/>
  <c r="S1253" i="2"/>
  <c r="A1253" i="2"/>
  <c r="S1252" i="2"/>
  <c r="A1252" i="2"/>
  <c r="S1251" i="2"/>
  <c r="A1251" i="2"/>
  <c r="S1250" i="2"/>
  <c r="A1250" i="2"/>
  <c r="S1249" i="2"/>
  <c r="A1249" i="2"/>
  <c r="S1248" i="2"/>
  <c r="A1248" i="2"/>
  <c r="S1247" i="2"/>
  <c r="A1247" i="2"/>
  <c r="S1246" i="2"/>
  <c r="A1246" i="2"/>
  <c r="S1245" i="2"/>
  <c r="A1245" i="2"/>
  <c r="S1244" i="2"/>
  <c r="A1244" i="2"/>
  <c r="S1243" i="2"/>
  <c r="A1243" i="2"/>
  <c r="S1242" i="2"/>
  <c r="A1242" i="2"/>
  <c r="S1241" i="2"/>
  <c r="A1241" i="2"/>
  <c r="S1240" i="2"/>
  <c r="A1240" i="2"/>
  <c r="S1239" i="2"/>
  <c r="A1239" i="2"/>
  <c r="S1238" i="2"/>
  <c r="A1238" i="2"/>
  <c r="S1237" i="2"/>
  <c r="A1237" i="2"/>
  <c r="S1236" i="2"/>
  <c r="A1236" i="2"/>
  <c r="S1235" i="2"/>
  <c r="A1235" i="2"/>
  <c r="S1234" i="2"/>
  <c r="A1234" i="2"/>
  <c r="S1233" i="2"/>
  <c r="A1233" i="2"/>
  <c r="S1232" i="2"/>
  <c r="A1232" i="2"/>
  <c r="S1231" i="2"/>
  <c r="A1231" i="2"/>
  <c r="S1230" i="2"/>
  <c r="A1230" i="2"/>
  <c r="S1229" i="2"/>
  <c r="A1229" i="2"/>
  <c r="S1228" i="2"/>
  <c r="A1228" i="2"/>
  <c r="S1227" i="2"/>
  <c r="A1227" i="2"/>
  <c r="S1226" i="2"/>
  <c r="A1226" i="2"/>
  <c r="S1225" i="2"/>
  <c r="A1225" i="2"/>
  <c r="S1224" i="2"/>
  <c r="A1224" i="2"/>
  <c r="S1223" i="2"/>
  <c r="A1223" i="2"/>
  <c r="S1222" i="2"/>
  <c r="A1222" i="2"/>
  <c r="S1221" i="2"/>
  <c r="A1221" i="2"/>
  <c r="S1220" i="2"/>
  <c r="A1220" i="2"/>
  <c r="S1219" i="2"/>
  <c r="A1219" i="2"/>
  <c r="S1218" i="2"/>
  <c r="A1218" i="2"/>
  <c r="S1217" i="2"/>
  <c r="A1217" i="2"/>
  <c r="S1216" i="2"/>
  <c r="A1216" i="2"/>
  <c r="S1215" i="2"/>
  <c r="A1215" i="2"/>
  <c r="S1214" i="2"/>
  <c r="A1214" i="2"/>
  <c r="S1213" i="2"/>
  <c r="A1213" i="2"/>
  <c r="S1212" i="2"/>
  <c r="A1212" i="2"/>
  <c r="S1211" i="2"/>
  <c r="A1211" i="2"/>
  <c r="S1210" i="2"/>
  <c r="A1210" i="2"/>
  <c r="S1209" i="2"/>
  <c r="A1209" i="2"/>
  <c r="S1208" i="2"/>
  <c r="A1208" i="2"/>
  <c r="S1207" i="2"/>
  <c r="A1207" i="2"/>
  <c r="S1206" i="2"/>
  <c r="A1206" i="2"/>
  <c r="S1205" i="2"/>
  <c r="A1205" i="2"/>
  <c r="S1204" i="2"/>
  <c r="A1204" i="2"/>
  <c r="S1203" i="2"/>
  <c r="A1203" i="2"/>
  <c r="S1202" i="2"/>
  <c r="A1202" i="2"/>
  <c r="S1201" i="2"/>
  <c r="A1201" i="2"/>
  <c r="S1200" i="2"/>
  <c r="A1200" i="2"/>
  <c r="S1199" i="2"/>
  <c r="A1199" i="2"/>
  <c r="S1198" i="2"/>
  <c r="A1198" i="2"/>
  <c r="S1197" i="2"/>
  <c r="A1197" i="2"/>
  <c r="S1196" i="2"/>
  <c r="A1196" i="2"/>
  <c r="S1195" i="2"/>
  <c r="A1195" i="2"/>
  <c r="S1194" i="2"/>
  <c r="A1194" i="2"/>
  <c r="S1193" i="2"/>
  <c r="A1193" i="2"/>
  <c r="S1192" i="2"/>
  <c r="A1192" i="2"/>
  <c r="S1191" i="2"/>
  <c r="A1191" i="2"/>
  <c r="S1190" i="2"/>
  <c r="A1190" i="2"/>
  <c r="S1189" i="2"/>
  <c r="A1189" i="2"/>
  <c r="S1188" i="2"/>
  <c r="A1188" i="2"/>
  <c r="S1187" i="2"/>
  <c r="A1187" i="2"/>
  <c r="S1186" i="2"/>
  <c r="A1186" i="2"/>
  <c r="S1185" i="2"/>
  <c r="A1185" i="2"/>
  <c r="S1184" i="2"/>
  <c r="A1184" i="2"/>
  <c r="S1183" i="2"/>
  <c r="A1183" i="2"/>
  <c r="S1182" i="2"/>
  <c r="A1182" i="2"/>
  <c r="S1181" i="2"/>
  <c r="A1181" i="2"/>
  <c r="S1180" i="2"/>
  <c r="A1180" i="2"/>
  <c r="S1179" i="2"/>
  <c r="A1179" i="2"/>
  <c r="S1178" i="2"/>
  <c r="A1178" i="2"/>
  <c r="S1177" i="2"/>
  <c r="A1177" i="2"/>
  <c r="S1176" i="2"/>
  <c r="A1176" i="2"/>
  <c r="S1175" i="2"/>
  <c r="A1175" i="2"/>
  <c r="S1174" i="2"/>
  <c r="A1174" i="2"/>
  <c r="S1173" i="2"/>
  <c r="A1173" i="2"/>
  <c r="S1172" i="2"/>
  <c r="A1172" i="2"/>
  <c r="S1171" i="2"/>
  <c r="A1171" i="2"/>
  <c r="S1170" i="2"/>
  <c r="A1170" i="2"/>
  <c r="S1169" i="2"/>
  <c r="A1169" i="2"/>
  <c r="S1168" i="2"/>
  <c r="A1168" i="2"/>
  <c r="S1167" i="2"/>
  <c r="A1167" i="2"/>
  <c r="S1166" i="2"/>
  <c r="A1166" i="2"/>
  <c r="S1165" i="2"/>
  <c r="A1165" i="2"/>
  <c r="S1164" i="2"/>
  <c r="A1164" i="2"/>
  <c r="S1163" i="2"/>
  <c r="A1163" i="2"/>
  <c r="S1162" i="2"/>
  <c r="A1162" i="2"/>
  <c r="S1161" i="2"/>
  <c r="A1161" i="2"/>
  <c r="S1160" i="2"/>
  <c r="A1160" i="2"/>
  <c r="S1159" i="2"/>
  <c r="A1159" i="2"/>
  <c r="S1158" i="2"/>
  <c r="A1158" i="2"/>
  <c r="S1157" i="2"/>
  <c r="A1157" i="2"/>
  <c r="S1156" i="2"/>
  <c r="A1156" i="2"/>
  <c r="S1155" i="2"/>
  <c r="A1155" i="2"/>
  <c r="S1154" i="2"/>
  <c r="A1154" i="2"/>
  <c r="S1153" i="2"/>
  <c r="A1153" i="2"/>
  <c r="S1152" i="2"/>
  <c r="A1152" i="2"/>
  <c r="S1151" i="2"/>
  <c r="A1151" i="2"/>
  <c r="S1150" i="2"/>
  <c r="A1150" i="2"/>
  <c r="S1149" i="2"/>
  <c r="A1149" i="2"/>
  <c r="S1148" i="2"/>
  <c r="A1148" i="2"/>
  <c r="S1147" i="2"/>
  <c r="A1147" i="2"/>
  <c r="S1146" i="2"/>
  <c r="A1146" i="2"/>
  <c r="S1145" i="2"/>
  <c r="A1145" i="2"/>
  <c r="S1144" i="2"/>
  <c r="A1144" i="2"/>
  <c r="S1143" i="2"/>
  <c r="A1143" i="2"/>
  <c r="S1142" i="2"/>
  <c r="A1142" i="2"/>
  <c r="S1141" i="2"/>
  <c r="A1141" i="2"/>
  <c r="S1140" i="2"/>
  <c r="A1140" i="2"/>
  <c r="S1139" i="2"/>
  <c r="A1139" i="2"/>
  <c r="S1138" i="2"/>
  <c r="A1138" i="2"/>
  <c r="S1137" i="2"/>
  <c r="A1137" i="2"/>
  <c r="S1136" i="2"/>
  <c r="A1136" i="2"/>
  <c r="S1135" i="2"/>
  <c r="A1135" i="2"/>
  <c r="S1134" i="2"/>
  <c r="A1134" i="2"/>
  <c r="S1133" i="2"/>
  <c r="A1133" i="2"/>
  <c r="S1132" i="2"/>
  <c r="A1132" i="2"/>
  <c r="S1131" i="2"/>
  <c r="A1131" i="2"/>
  <c r="S1130" i="2"/>
  <c r="A1130" i="2"/>
  <c r="S1129" i="2"/>
  <c r="A1129" i="2"/>
  <c r="S1128" i="2"/>
  <c r="A1128" i="2"/>
  <c r="S1127" i="2"/>
  <c r="A1127" i="2"/>
  <c r="S1126" i="2"/>
  <c r="A1126" i="2"/>
  <c r="S1125" i="2"/>
  <c r="A1125" i="2"/>
  <c r="S1124" i="2"/>
  <c r="A1124" i="2"/>
  <c r="S1123" i="2"/>
  <c r="A1123" i="2"/>
  <c r="S1122" i="2"/>
  <c r="A1122" i="2"/>
  <c r="S1121" i="2"/>
  <c r="A1121" i="2"/>
  <c r="S1120" i="2"/>
  <c r="A1120" i="2"/>
  <c r="S1119" i="2"/>
  <c r="A1119" i="2"/>
  <c r="S1118" i="2"/>
  <c r="A1118" i="2"/>
  <c r="S1117" i="2"/>
  <c r="A1117" i="2"/>
  <c r="S1116" i="2"/>
  <c r="A1116" i="2"/>
  <c r="S1115" i="2"/>
  <c r="A1115" i="2"/>
  <c r="S1114" i="2"/>
  <c r="A1114" i="2"/>
  <c r="S1113" i="2"/>
  <c r="A1113" i="2"/>
  <c r="S1112" i="2"/>
  <c r="A1112" i="2"/>
  <c r="S1111" i="2"/>
  <c r="A1111" i="2"/>
  <c r="S1110" i="2"/>
  <c r="A1110" i="2"/>
  <c r="S1109" i="2"/>
  <c r="A1109" i="2"/>
  <c r="S1108" i="2"/>
  <c r="A1108" i="2"/>
  <c r="S1107" i="2"/>
  <c r="A1107" i="2"/>
  <c r="S1106" i="2"/>
  <c r="A1106" i="2"/>
  <c r="S1105" i="2"/>
  <c r="A1105" i="2"/>
  <c r="S1104" i="2"/>
  <c r="A1104" i="2"/>
  <c r="S1103" i="2"/>
  <c r="A1103" i="2"/>
  <c r="S1102" i="2"/>
  <c r="A1102" i="2"/>
  <c r="S1101" i="2"/>
  <c r="A1101" i="2"/>
  <c r="S1100" i="2"/>
  <c r="A1100" i="2"/>
  <c r="S1099" i="2"/>
  <c r="A1099" i="2"/>
  <c r="S1098" i="2"/>
  <c r="A1098" i="2"/>
  <c r="S1097" i="2"/>
  <c r="A1097" i="2"/>
  <c r="S1096" i="2"/>
  <c r="A1096" i="2"/>
  <c r="S1095" i="2"/>
  <c r="A1095" i="2"/>
  <c r="S1094" i="2"/>
  <c r="A1094" i="2"/>
  <c r="S1093" i="2"/>
  <c r="A1093" i="2"/>
  <c r="S1092" i="2"/>
  <c r="A1092" i="2"/>
  <c r="S1091" i="2"/>
  <c r="A1091" i="2"/>
  <c r="S1090" i="2"/>
  <c r="A1090" i="2"/>
  <c r="S1089" i="2"/>
  <c r="A1089" i="2"/>
  <c r="S1088" i="2"/>
  <c r="A1088" i="2"/>
  <c r="S1087" i="2"/>
  <c r="A1087" i="2"/>
  <c r="S1086" i="2"/>
  <c r="A1086" i="2"/>
  <c r="S1085" i="2"/>
  <c r="A1085" i="2"/>
  <c r="S1084" i="2"/>
  <c r="A1084" i="2"/>
  <c r="S1083" i="2"/>
  <c r="A1083" i="2"/>
  <c r="S1082" i="2"/>
  <c r="A1082" i="2"/>
  <c r="S1081" i="2"/>
  <c r="A1081" i="2"/>
  <c r="S1080" i="2"/>
  <c r="A1080" i="2"/>
  <c r="S1079" i="2"/>
  <c r="A1079" i="2"/>
  <c r="S1078" i="2"/>
  <c r="A1078" i="2"/>
  <c r="S1077" i="2"/>
  <c r="A1077" i="2"/>
  <c r="S1076" i="2"/>
  <c r="A1076" i="2"/>
  <c r="S1075" i="2"/>
  <c r="A1075" i="2"/>
  <c r="S1074" i="2"/>
  <c r="A1074" i="2"/>
  <c r="S1073" i="2"/>
  <c r="A1073" i="2"/>
  <c r="S1072" i="2"/>
  <c r="A1072" i="2"/>
  <c r="S1071" i="2"/>
  <c r="A1071" i="2"/>
  <c r="S1070" i="2"/>
  <c r="A1070" i="2"/>
  <c r="S1069" i="2"/>
  <c r="A1069" i="2"/>
  <c r="S1068" i="2"/>
  <c r="A1068" i="2"/>
  <c r="S1067" i="2"/>
  <c r="A1067" i="2"/>
  <c r="S1066" i="2"/>
  <c r="A1066" i="2"/>
  <c r="S1065" i="2"/>
  <c r="A1065" i="2"/>
  <c r="S1064" i="2"/>
  <c r="A1064" i="2"/>
  <c r="S1063" i="2"/>
  <c r="A1063" i="2"/>
  <c r="S1062" i="2"/>
  <c r="A1062" i="2"/>
  <c r="S1061" i="2"/>
  <c r="A1061" i="2"/>
  <c r="S1060" i="2"/>
  <c r="A1060" i="2"/>
  <c r="S1059" i="2"/>
  <c r="A1059" i="2"/>
  <c r="S1058" i="2"/>
  <c r="A1058" i="2"/>
  <c r="S1057" i="2"/>
  <c r="A1057" i="2"/>
  <c r="S1056" i="2"/>
  <c r="A1056" i="2"/>
  <c r="S1055" i="2"/>
  <c r="A1055" i="2"/>
  <c r="S1054" i="2"/>
  <c r="A1054" i="2"/>
  <c r="S1053" i="2"/>
  <c r="A1053" i="2"/>
  <c r="S1052" i="2"/>
  <c r="A1052" i="2"/>
  <c r="S1051" i="2"/>
  <c r="A1051" i="2"/>
  <c r="S1050" i="2"/>
  <c r="A1050" i="2"/>
  <c r="S1049" i="2"/>
  <c r="A1049" i="2"/>
  <c r="S1048" i="2"/>
  <c r="A1048" i="2"/>
  <c r="S1047" i="2"/>
  <c r="A1047" i="2"/>
  <c r="S1046" i="2"/>
  <c r="A1046" i="2"/>
  <c r="S1045" i="2"/>
  <c r="A1045" i="2"/>
  <c r="S1044" i="2"/>
  <c r="A1044" i="2"/>
  <c r="S1043" i="2"/>
  <c r="A1043" i="2"/>
  <c r="S1042" i="2"/>
  <c r="A1042" i="2"/>
  <c r="S1041" i="2"/>
  <c r="A1041" i="2"/>
  <c r="S1040" i="2"/>
  <c r="A1040" i="2"/>
  <c r="S1039" i="2"/>
  <c r="A1039" i="2"/>
  <c r="S1038" i="2"/>
  <c r="A1038" i="2"/>
  <c r="S1037" i="2"/>
  <c r="A1037" i="2"/>
  <c r="S1036" i="2"/>
  <c r="A1036" i="2"/>
  <c r="S1035" i="2"/>
  <c r="A1035" i="2"/>
  <c r="S1034" i="2"/>
  <c r="A1034" i="2"/>
  <c r="S1033" i="2"/>
  <c r="A1033" i="2"/>
  <c r="S1032" i="2"/>
  <c r="A1032" i="2"/>
  <c r="S1031" i="2"/>
  <c r="A1031" i="2"/>
  <c r="S1030" i="2"/>
  <c r="A1030" i="2"/>
  <c r="S1029" i="2"/>
  <c r="A1029" i="2"/>
  <c r="S1028" i="2"/>
  <c r="A1028" i="2"/>
  <c r="S1027" i="2"/>
  <c r="A1027" i="2"/>
  <c r="S1026" i="2"/>
  <c r="A1026" i="2"/>
  <c r="S1025" i="2"/>
  <c r="A1025" i="2"/>
  <c r="S1024" i="2"/>
  <c r="A1024" i="2"/>
  <c r="S1023" i="2"/>
  <c r="A1023" i="2"/>
  <c r="S1022" i="2"/>
  <c r="A1022" i="2"/>
  <c r="S1021" i="2"/>
  <c r="A1021" i="2"/>
  <c r="S1020" i="2"/>
  <c r="A1020" i="2"/>
  <c r="S1019" i="2"/>
  <c r="A1019" i="2"/>
  <c r="S1018" i="2"/>
  <c r="A1018" i="2"/>
  <c r="S1017" i="2"/>
  <c r="A1017" i="2"/>
  <c r="S1016" i="2"/>
  <c r="A1016" i="2"/>
  <c r="S1015" i="2"/>
  <c r="A1015" i="2"/>
  <c r="S1014" i="2"/>
  <c r="A1014" i="2"/>
  <c r="S1013" i="2"/>
  <c r="A1013" i="2"/>
  <c r="S1012" i="2"/>
  <c r="A1012" i="2"/>
  <c r="S1011" i="2"/>
  <c r="A1011" i="2"/>
  <c r="S1010" i="2"/>
  <c r="A1010" i="2"/>
  <c r="S1009" i="2"/>
  <c r="A1009" i="2"/>
  <c r="S1008" i="2"/>
  <c r="A1008" i="2"/>
  <c r="S1007" i="2"/>
  <c r="A1007" i="2"/>
  <c r="S1006" i="2"/>
  <c r="A1006" i="2"/>
  <c r="S1005" i="2"/>
  <c r="A1005" i="2"/>
  <c r="S1004" i="2"/>
  <c r="A1004" i="2"/>
  <c r="S1003" i="2"/>
  <c r="A1003" i="2"/>
  <c r="S1002" i="2"/>
  <c r="A1002" i="2"/>
  <c r="S1001" i="2"/>
  <c r="A1001" i="2"/>
  <c r="S1000" i="2"/>
  <c r="A1000" i="2"/>
  <c r="S999" i="2"/>
  <c r="A999" i="2"/>
  <c r="S998" i="2"/>
  <c r="A998" i="2"/>
  <c r="S997" i="2"/>
  <c r="A997" i="2"/>
  <c r="S996" i="2"/>
  <c r="A996" i="2"/>
  <c r="S995" i="2"/>
  <c r="A995" i="2"/>
  <c r="S994" i="2"/>
  <c r="A994" i="2"/>
  <c r="S993" i="2"/>
  <c r="A993" i="2"/>
  <c r="S992" i="2"/>
  <c r="A992" i="2"/>
  <c r="S991" i="2"/>
  <c r="A991" i="2"/>
  <c r="S990" i="2"/>
  <c r="A990" i="2"/>
  <c r="S989" i="2"/>
  <c r="A989" i="2"/>
  <c r="S988" i="2"/>
  <c r="A988" i="2"/>
  <c r="S987" i="2"/>
  <c r="A987" i="2"/>
  <c r="S986" i="2"/>
  <c r="A986" i="2"/>
  <c r="S985" i="2"/>
  <c r="A985" i="2"/>
  <c r="S984" i="2"/>
  <c r="A984" i="2"/>
  <c r="S983" i="2"/>
  <c r="A983" i="2"/>
  <c r="S982" i="2"/>
  <c r="A982" i="2"/>
  <c r="S981" i="2"/>
  <c r="A981" i="2"/>
  <c r="S980" i="2"/>
  <c r="A980" i="2"/>
  <c r="S979" i="2"/>
  <c r="A979" i="2"/>
  <c r="S978" i="2"/>
  <c r="A978" i="2"/>
  <c r="S977" i="2"/>
  <c r="A977" i="2"/>
  <c r="S976" i="2"/>
  <c r="A976" i="2"/>
  <c r="S975" i="2"/>
  <c r="A975" i="2"/>
  <c r="S974" i="2"/>
  <c r="A974" i="2"/>
  <c r="S973" i="2"/>
  <c r="A973" i="2"/>
  <c r="S972" i="2"/>
  <c r="A972" i="2"/>
  <c r="S971" i="2"/>
  <c r="A971" i="2"/>
  <c r="S970" i="2"/>
  <c r="A970" i="2"/>
  <c r="S969" i="2"/>
  <c r="A969" i="2"/>
  <c r="S968" i="2"/>
  <c r="A968" i="2"/>
  <c r="S967" i="2"/>
  <c r="A967" i="2"/>
  <c r="S966" i="2"/>
  <c r="A966" i="2"/>
  <c r="S965" i="2"/>
  <c r="A965" i="2"/>
  <c r="S964" i="2"/>
  <c r="A964" i="2"/>
  <c r="S963" i="2"/>
  <c r="A963" i="2"/>
  <c r="S962" i="2"/>
  <c r="A962" i="2"/>
  <c r="S961" i="2"/>
  <c r="A961" i="2"/>
  <c r="S960" i="2"/>
  <c r="A960" i="2"/>
  <c r="S959" i="2"/>
  <c r="A959" i="2"/>
  <c r="S958" i="2"/>
  <c r="A958" i="2"/>
  <c r="S957" i="2"/>
  <c r="A957" i="2"/>
  <c r="S956" i="2"/>
  <c r="A956" i="2"/>
  <c r="S955" i="2"/>
  <c r="A955" i="2"/>
  <c r="S954" i="2"/>
  <c r="A954" i="2"/>
  <c r="S953" i="2"/>
  <c r="A953" i="2"/>
  <c r="S952" i="2"/>
  <c r="A952" i="2"/>
  <c r="S951" i="2"/>
  <c r="A951" i="2"/>
  <c r="S950" i="2"/>
  <c r="A950" i="2"/>
  <c r="S949" i="2"/>
  <c r="A949" i="2"/>
  <c r="S948" i="2"/>
  <c r="A948" i="2"/>
  <c r="S947" i="2"/>
  <c r="A947" i="2"/>
  <c r="S946" i="2"/>
  <c r="A946" i="2"/>
  <c r="S945" i="2"/>
  <c r="A945" i="2"/>
  <c r="S944" i="2"/>
  <c r="A944" i="2"/>
  <c r="S943" i="2"/>
  <c r="A943" i="2"/>
  <c r="S942" i="2"/>
  <c r="A942" i="2"/>
  <c r="S941" i="2"/>
  <c r="A941" i="2"/>
  <c r="S940" i="2"/>
  <c r="A940" i="2"/>
  <c r="S939" i="2"/>
  <c r="A939" i="2"/>
  <c r="S938" i="2"/>
  <c r="A938" i="2"/>
  <c r="S937" i="2"/>
  <c r="A937" i="2"/>
  <c r="S936" i="2"/>
  <c r="A936" i="2"/>
  <c r="S935" i="2"/>
  <c r="A935" i="2"/>
  <c r="S934" i="2"/>
  <c r="A934" i="2"/>
  <c r="S933" i="2"/>
  <c r="A933" i="2"/>
  <c r="S932" i="2"/>
  <c r="A932" i="2"/>
  <c r="S931" i="2"/>
  <c r="A931" i="2"/>
  <c r="S930" i="2"/>
  <c r="A930" i="2"/>
  <c r="S929" i="2"/>
  <c r="A929" i="2"/>
  <c r="S928" i="2"/>
  <c r="A928" i="2"/>
  <c r="S927" i="2"/>
  <c r="A927" i="2"/>
  <c r="S926" i="2"/>
  <c r="A926" i="2"/>
  <c r="S925" i="2"/>
  <c r="A925" i="2"/>
  <c r="S924" i="2"/>
  <c r="A924" i="2"/>
  <c r="S923" i="2"/>
  <c r="A923" i="2"/>
  <c r="S922" i="2"/>
  <c r="A922" i="2"/>
  <c r="S921" i="2"/>
  <c r="A921" i="2"/>
  <c r="S920" i="2"/>
  <c r="A920" i="2"/>
  <c r="S919" i="2"/>
  <c r="A919" i="2"/>
  <c r="S918" i="2"/>
  <c r="A918" i="2"/>
  <c r="S917" i="2"/>
  <c r="A917" i="2"/>
  <c r="S916" i="2"/>
  <c r="A916" i="2"/>
  <c r="S915" i="2"/>
  <c r="A915" i="2"/>
  <c r="S914" i="2"/>
  <c r="A914" i="2"/>
  <c r="S913" i="2"/>
  <c r="A913" i="2"/>
  <c r="S912" i="2"/>
  <c r="A912" i="2"/>
  <c r="S911" i="2"/>
  <c r="A911" i="2"/>
  <c r="S910" i="2"/>
  <c r="A910" i="2"/>
  <c r="S909" i="2"/>
  <c r="A909" i="2"/>
  <c r="S908" i="2"/>
  <c r="A908" i="2"/>
  <c r="S907" i="2"/>
  <c r="A907" i="2"/>
  <c r="S906" i="2"/>
  <c r="A906" i="2"/>
  <c r="S905" i="2"/>
  <c r="A905" i="2"/>
  <c r="S904" i="2"/>
  <c r="A904" i="2"/>
  <c r="S903" i="2"/>
  <c r="A903" i="2"/>
  <c r="S902" i="2"/>
  <c r="A902" i="2"/>
  <c r="S901" i="2"/>
  <c r="A901" i="2"/>
  <c r="S900" i="2"/>
  <c r="A900" i="2"/>
  <c r="S899" i="2"/>
  <c r="A899" i="2"/>
  <c r="S898" i="2"/>
  <c r="A898" i="2"/>
  <c r="S897" i="2"/>
  <c r="A897" i="2"/>
  <c r="S896" i="2"/>
  <c r="A896" i="2"/>
  <c r="S895" i="2"/>
  <c r="A895" i="2"/>
  <c r="S894" i="2"/>
  <c r="A894" i="2"/>
  <c r="S893" i="2"/>
  <c r="A893" i="2"/>
  <c r="S892" i="2"/>
  <c r="A892" i="2"/>
  <c r="S891" i="2"/>
  <c r="A891" i="2"/>
  <c r="S890" i="2"/>
  <c r="A890" i="2"/>
  <c r="S889" i="2"/>
  <c r="A889" i="2"/>
  <c r="S888" i="2"/>
  <c r="A888" i="2"/>
  <c r="S887" i="2"/>
  <c r="A887" i="2"/>
  <c r="S886" i="2"/>
  <c r="A886" i="2"/>
  <c r="S885" i="2"/>
  <c r="A885" i="2"/>
  <c r="S884" i="2"/>
  <c r="A884" i="2"/>
  <c r="S883" i="2"/>
  <c r="A883" i="2"/>
  <c r="S882" i="2"/>
  <c r="A882" i="2"/>
  <c r="S881" i="2"/>
  <c r="A881" i="2"/>
  <c r="S880" i="2"/>
  <c r="A880" i="2"/>
  <c r="S879" i="2"/>
  <c r="A879" i="2"/>
  <c r="S878" i="2"/>
  <c r="A878" i="2"/>
  <c r="S877" i="2"/>
  <c r="A877" i="2"/>
  <c r="S876" i="2"/>
  <c r="A876" i="2"/>
  <c r="S875" i="2"/>
  <c r="A875" i="2"/>
  <c r="S874" i="2"/>
  <c r="A874" i="2"/>
  <c r="S873" i="2"/>
  <c r="A873" i="2"/>
  <c r="S872" i="2"/>
  <c r="A872" i="2"/>
  <c r="S871" i="2"/>
  <c r="A871" i="2"/>
  <c r="S870" i="2"/>
  <c r="A870" i="2"/>
  <c r="S869" i="2"/>
  <c r="A869" i="2"/>
  <c r="S868" i="2"/>
  <c r="A868" i="2"/>
  <c r="S867" i="2"/>
  <c r="A867" i="2"/>
  <c r="S866" i="2"/>
  <c r="A866" i="2"/>
  <c r="S865" i="2"/>
  <c r="A865" i="2"/>
  <c r="S864" i="2"/>
  <c r="A864" i="2"/>
  <c r="S863" i="2"/>
  <c r="A863" i="2"/>
  <c r="S862" i="2"/>
  <c r="A862" i="2"/>
  <c r="S861" i="2"/>
  <c r="A861" i="2"/>
  <c r="S860" i="2"/>
  <c r="A860" i="2"/>
  <c r="S859" i="2"/>
  <c r="A859" i="2"/>
  <c r="S858" i="2"/>
  <c r="A858" i="2"/>
  <c r="S857" i="2"/>
  <c r="A857" i="2"/>
  <c r="S856" i="2"/>
  <c r="A856" i="2"/>
  <c r="S855" i="2"/>
  <c r="A855" i="2"/>
  <c r="S854" i="2"/>
  <c r="A854" i="2"/>
  <c r="S853" i="2"/>
  <c r="A853" i="2"/>
  <c r="S852" i="2"/>
  <c r="A852" i="2"/>
  <c r="S851" i="2"/>
  <c r="A851" i="2"/>
  <c r="S850" i="2"/>
  <c r="A850" i="2"/>
  <c r="S849" i="2"/>
  <c r="A849" i="2"/>
  <c r="S848" i="2"/>
  <c r="A848" i="2"/>
  <c r="S847" i="2"/>
  <c r="A847" i="2"/>
  <c r="S846" i="2"/>
  <c r="A846" i="2"/>
  <c r="S845" i="2"/>
  <c r="A845" i="2"/>
  <c r="S844" i="2"/>
  <c r="A844" i="2"/>
  <c r="S843" i="2"/>
  <c r="A843" i="2"/>
  <c r="S842" i="2"/>
  <c r="A842" i="2"/>
  <c r="S841" i="2"/>
  <c r="A841" i="2"/>
  <c r="S840" i="2"/>
  <c r="A840" i="2"/>
  <c r="S839" i="2"/>
  <c r="A839" i="2"/>
  <c r="S838" i="2"/>
  <c r="A838" i="2"/>
  <c r="S837" i="2"/>
  <c r="A837" i="2"/>
  <c r="S836" i="2"/>
  <c r="A836" i="2"/>
  <c r="S835" i="2"/>
  <c r="A835" i="2"/>
  <c r="S834" i="2"/>
  <c r="A834" i="2"/>
  <c r="S833" i="2"/>
  <c r="A833" i="2"/>
  <c r="S832" i="2"/>
  <c r="A832" i="2"/>
  <c r="S831" i="2"/>
  <c r="A831" i="2"/>
  <c r="S830" i="2"/>
  <c r="A830" i="2"/>
  <c r="S829" i="2"/>
  <c r="A829" i="2"/>
  <c r="S828" i="2"/>
  <c r="A828" i="2"/>
  <c r="S827" i="2"/>
  <c r="A827" i="2"/>
  <c r="S826" i="2"/>
  <c r="A826" i="2"/>
  <c r="S825" i="2"/>
  <c r="A825" i="2"/>
  <c r="S824" i="2"/>
  <c r="A824" i="2"/>
  <c r="S823" i="2"/>
  <c r="A823" i="2"/>
  <c r="S822" i="2"/>
  <c r="A822" i="2"/>
  <c r="S821" i="2"/>
  <c r="A821" i="2"/>
  <c r="S820" i="2"/>
  <c r="A820" i="2"/>
  <c r="S819" i="2"/>
  <c r="A819" i="2"/>
  <c r="S818" i="2"/>
  <c r="A818" i="2"/>
  <c r="S817" i="2"/>
  <c r="A817" i="2"/>
  <c r="S816" i="2"/>
  <c r="A816" i="2"/>
  <c r="S815" i="2"/>
  <c r="A815" i="2"/>
  <c r="S814" i="2"/>
  <c r="A814" i="2"/>
  <c r="S813" i="2"/>
  <c r="A813" i="2"/>
  <c r="S812" i="2"/>
  <c r="A812" i="2"/>
  <c r="S811" i="2"/>
  <c r="A811" i="2"/>
  <c r="S810" i="2"/>
  <c r="A810" i="2"/>
  <c r="S809" i="2"/>
  <c r="A809" i="2"/>
  <c r="S808" i="2"/>
  <c r="A808" i="2"/>
  <c r="S807" i="2"/>
  <c r="A807" i="2"/>
  <c r="S806" i="2"/>
  <c r="A806" i="2"/>
  <c r="S805" i="2"/>
  <c r="A805" i="2"/>
  <c r="S804" i="2"/>
  <c r="A804" i="2"/>
  <c r="S803" i="2"/>
  <c r="A803" i="2"/>
  <c r="S802" i="2"/>
  <c r="A802" i="2"/>
  <c r="S801" i="2"/>
  <c r="A801" i="2"/>
  <c r="S800" i="2"/>
  <c r="A800" i="2"/>
  <c r="S799" i="2"/>
  <c r="A799" i="2"/>
  <c r="S798" i="2"/>
  <c r="A798" i="2"/>
  <c r="S797" i="2"/>
  <c r="A797" i="2"/>
  <c r="S796" i="2"/>
  <c r="A796" i="2"/>
  <c r="S795" i="2"/>
  <c r="A795" i="2"/>
  <c r="S794" i="2"/>
  <c r="A794" i="2"/>
  <c r="S793" i="2"/>
  <c r="A793" i="2"/>
  <c r="S792" i="2"/>
  <c r="A792" i="2"/>
  <c r="S791" i="2"/>
  <c r="A791" i="2"/>
  <c r="S790" i="2"/>
  <c r="A790" i="2"/>
  <c r="S789" i="2"/>
  <c r="A789" i="2"/>
  <c r="S788" i="2"/>
  <c r="A788" i="2"/>
  <c r="S787" i="2"/>
  <c r="A787" i="2"/>
  <c r="S786" i="2"/>
  <c r="A786" i="2"/>
  <c r="S785" i="2"/>
  <c r="A785" i="2"/>
  <c r="S784" i="2"/>
  <c r="A784" i="2"/>
  <c r="S783" i="2"/>
  <c r="A783" i="2"/>
  <c r="S782" i="2"/>
  <c r="A782" i="2"/>
  <c r="S781" i="2"/>
  <c r="A781" i="2"/>
  <c r="S780" i="2"/>
  <c r="A780" i="2"/>
  <c r="S779" i="2"/>
  <c r="A779" i="2"/>
  <c r="S778" i="2"/>
  <c r="A778" i="2"/>
  <c r="S777" i="2"/>
  <c r="A777" i="2"/>
  <c r="S776" i="2"/>
  <c r="A776" i="2"/>
  <c r="S775" i="2"/>
  <c r="A775" i="2"/>
  <c r="S774" i="2"/>
  <c r="A774" i="2"/>
  <c r="S773" i="2"/>
  <c r="A773" i="2"/>
  <c r="S772" i="2"/>
  <c r="A772" i="2"/>
  <c r="S771" i="2"/>
  <c r="A771" i="2"/>
  <c r="S770" i="2"/>
  <c r="A770" i="2"/>
  <c r="S769" i="2"/>
  <c r="A769" i="2"/>
  <c r="S768" i="2"/>
  <c r="A768" i="2"/>
  <c r="S767" i="2"/>
  <c r="A767" i="2"/>
  <c r="S766" i="2"/>
  <c r="A766" i="2"/>
  <c r="S765" i="2"/>
  <c r="A765" i="2"/>
  <c r="S764" i="2"/>
  <c r="A764" i="2"/>
  <c r="S763" i="2"/>
  <c r="A763" i="2"/>
  <c r="S762" i="2"/>
  <c r="A762" i="2"/>
  <c r="S761" i="2"/>
  <c r="A761" i="2"/>
  <c r="S760" i="2"/>
  <c r="A760" i="2"/>
  <c r="S759" i="2"/>
  <c r="A759" i="2"/>
  <c r="S758" i="2"/>
  <c r="A758" i="2"/>
  <c r="S757" i="2"/>
  <c r="A757" i="2"/>
  <c r="S756" i="2"/>
  <c r="A756" i="2"/>
  <c r="S755" i="2"/>
  <c r="A755" i="2"/>
  <c r="S754" i="2"/>
  <c r="A754" i="2"/>
  <c r="S753" i="2"/>
  <c r="A753" i="2"/>
  <c r="S752" i="2"/>
  <c r="A752" i="2"/>
  <c r="S751" i="2"/>
  <c r="A751" i="2"/>
  <c r="S750" i="2"/>
  <c r="A750" i="2"/>
  <c r="S749" i="2"/>
  <c r="A749" i="2"/>
  <c r="S748" i="2"/>
  <c r="A748" i="2"/>
  <c r="S747" i="2"/>
  <c r="A747" i="2"/>
  <c r="S746" i="2"/>
  <c r="A746" i="2"/>
  <c r="S745" i="2"/>
  <c r="A745" i="2"/>
  <c r="S744" i="2"/>
  <c r="A744" i="2"/>
  <c r="S743" i="2"/>
  <c r="A743" i="2"/>
  <c r="S742" i="2"/>
  <c r="A742" i="2"/>
  <c r="S741" i="2"/>
  <c r="A741" i="2"/>
  <c r="S740" i="2"/>
  <c r="A740" i="2"/>
  <c r="S739" i="2"/>
  <c r="A739" i="2"/>
  <c r="S738" i="2"/>
  <c r="A738" i="2"/>
  <c r="S737" i="2"/>
  <c r="A737" i="2"/>
  <c r="S736" i="2"/>
  <c r="A736" i="2"/>
  <c r="S735" i="2"/>
  <c r="A735" i="2"/>
  <c r="S734" i="2"/>
  <c r="A734" i="2"/>
  <c r="S733" i="2"/>
  <c r="A733" i="2"/>
  <c r="S732" i="2"/>
  <c r="A732" i="2"/>
  <c r="S731" i="2"/>
  <c r="A731" i="2"/>
  <c r="S730" i="2"/>
  <c r="A730" i="2"/>
  <c r="S729" i="2"/>
  <c r="A729" i="2"/>
  <c r="S728" i="2"/>
  <c r="A728" i="2"/>
  <c r="S727" i="2"/>
  <c r="A727" i="2"/>
  <c r="S726" i="2"/>
  <c r="A726" i="2"/>
  <c r="S725" i="2"/>
  <c r="A725" i="2"/>
  <c r="S724" i="2"/>
  <c r="A724" i="2"/>
  <c r="S723" i="2"/>
  <c r="A723" i="2"/>
  <c r="S722" i="2"/>
  <c r="A722" i="2"/>
  <c r="S721" i="2"/>
  <c r="A721" i="2"/>
  <c r="S720" i="2"/>
  <c r="A720" i="2"/>
  <c r="S719" i="2"/>
  <c r="A719" i="2"/>
  <c r="S718" i="2"/>
  <c r="A718" i="2"/>
  <c r="S717" i="2"/>
  <c r="A717" i="2"/>
  <c r="S716" i="2"/>
  <c r="A716" i="2"/>
  <c r="S715" i="2"/>
  <c r="A715" i="2"/>
  <c r="S714" i="2"/>
  <c r="A714" i="2"/>
  <c r="S713" i="2"/>
  <c r="A713" i="2"/>
  <c r="S712" i="2"/>
  <c r="A712" i="2"/>
  <c r="S711" i="2"/>
  <c r="A711" i="2"/>
  <c r="S710" i="2"/>
  <c r="A710" i="2"/>
  <c r="S709" i="2"/>
  <c r="A709" i="2"/>
  <c r="S708" i="2"/>
  <c r="A708" i="2"/>
  <c r="S707" i="2"/>
  <c r="A707" i="2"/>
  <c r="S706" i="2"/>
  <c r="A706" i="2"/>
  <c r="S705" i="2"/>
  <c r="A705" i="2"/>
  <c r="S704" i="2"/>
  <c r="A704" i="2"/>
  <c r="S703" i="2"/>
  <c r="A703" i="2"/>
  <c r="S702" i="2"/>
  <c r="A702" i="2"/>
  <c r="S701" i="2"/>
  <c r="A701" i="2"/>
  <c r="S700" i="2"/>
  <c r="A700" i="2"/>
  <c r="S699" i="2"/>
  <c r="A699" i="2"/>
  <c r="S698" i="2"/>
  <c r="A698" i="2"/>
  <c r="S697" i="2"/>
  <c r="A697" i="2"/>
  <c r="S696" i="2"/>
  <c r="A696" i="2"/>
  <c r="S695" i="2"/>
  <c r="A695" i="2"/>
  <c r="S694" i="2"/>
  <c r="A694" i="2"/>
  <c r="S693" i="2"/>
  <c r="A693" i="2"/>
  <c r="S692" i="2"/>
  <c r="A692" i="2"/>
  <c r="S691" i="2"/>
  <c r="A691" i="2"/>
  <c r="S690" i="2"/>
  <c r="A690" i="2"/>
  <c r="S689" i="2"/>
  <c r="A689" i="2"/>
  <c r="S688" i="2"/>
  <c r="A688" i="2"/>
  <c r="S687" i="2"/>
  <c r="A687" i="2"/>
  <c r="S686" i="2"/>
  <c r="A686" i="2"/>
  <c r="S685" i="2"/>
  <c r="A685" i="2"/>
  <c r="S684" i="2"/>
  <c r="A684" i="2"/>
  <c r="S683" i="2"/>
  <c r="A683" i="2"/>
  <c r="S682" i="2"/>
  <c r="A682" i="2"/>
  <c r="S681" i="2"/>
  <c r="A681" i="2"/>
  <c r="S680" i="2"/>
  <c r="A680" i="2"/>
  <c r="S679" i="2"/>
  <c r="A679" i="2"/>
  <c r="S678" i="2"/>
  <c r="A678" i="2"/>
  <c r="S677" i="2"/>
  <c r="A677" i="2"/>
  <c r="S676" i="2"/>
  <c r="A676" i="2"/>
  <c r="S675" i="2"/>
  <c r="A675" i="2"/>
  <c r="S674" i="2"/>
  <c r="A674" i="2"/>
  <c r="S673" i="2"/>
  <c r="A673" i="2"/>
  <c r="S672" i="2"/>
  <c r="A672" i="2"/>
  <c r="S671" i="2"/>
  <c r="A671" i="2"/>
  <c r="S670" i="2"/>
  <c r="A670" i="2"/>
  <c r="S669" i="2"/>
  <c r="A669" i="2"/>
  <c r="S668" i="2"/>
  <c r="A668" i="2"/>
  <c r="S667" i="2"/>
  <c r="A667" i="2"/>
  <c r="S666" i="2"/>
  <c r="A666" i="2"/>
  <c r="S665" i="2"/>
  <c r="A665" i="2"/>
  <c r="S664" i="2"/>
  <c r="A664" i="2"/>
  <c r="S663" i="2"/>
  <c r="A663" i="2"/>
  <c r="S662" i="2"/>
  <c r="A662" i="2"/>
  <c r="S661" i="2"/>
  <c r="A661" i="2"/>
  <c r="S660" i="2"/>
  <c r="A660" i="2"/>
  <c r="S659" i="2"/>
  <c r="A659" i="2"/>
  <c r="S658" i="2"/>
  <c r="A658" i="2"/>
  <c r="S657" i="2"/>
  <c r="A657" i="2"/>
  <c r="S656" i="2"/>
  <c r="A656" i="2"/>
  <c r="S655" i="2"/>
  <c r="A655" i="2"/>
  <c r="S654" i="2"/>
  <c r="A654" i="2"/>
  <c r="S653" i="2"/>
  <c r="A653" i="2"/>
  <c r="S652" i="2"/>
  <c r="A652" i="2"/>
  <c r="S651" i="2"/>
  <c r="A651" i="2"/>
  <c r="S650" i="2"/>
  <c r="A650" i="2"/>
  <c r="S649" i="2"/>
  <c r="A649" i="2"/>
  <c r="S648" i="2"/>
  <c r="A648" i="2"/>
  <c r="S647" i="2"/>
  <c r="A647" i="2"/>
  <c r="S646" i="2"/>
  <c r="A646" i="2"/>
  <c r="S645" i="2"/>
  <c r="A645" i="2"/>
  <c r="S644" i="2"/>
  <c r="A644" i="2"/>
  <c r="S643" i="2"/>
  <c r="A643" i="2"/>
  <c r="S642" i="2"/>
  <c r="A642" i="2"/>
  <c r="S641" i="2"/>
  <c r="A641" i="2"/>
  <c r="S640" i="2"/>
  <c r="A640" i="2"/>
  <c r="S639" i="2"/>
  <c r="A639" i="2"/>
  <c r="S638" i="2"/>
  <c r="A638" i="2"/>
  <c r="S637" i="2"/>
  <c r="A637" i="2"/>
  <c r="S636" i="2"/>
  <c r="A636" i="2"/>
  <c r="S635" i="2"/>
  <c r="A635" i="2"/>
  <c r="S634" i="2"/>
  <c r="A634" i="2"/>
  <c r="S633" i="2"/>
  <c r="A633" i="2"/>
  <c r="S632" i="2"/>
  <c r="A632" i="2"/>
  <c r="S631" i="2"/>
  <c r="A631" i="2"/>
  <c r="S630" i="2"/>
  <c r="A630" i="2"/>
  <c r="S629" i="2"/>
  <c r="A629" i="2"/>
  <c r="S628" i="2"/>
  <c r="A628" i="2"/>
  <c r="S627" i="2"/>
  <c r="A627" i="2"/>
  <c r="S626" i="2"/>
  <c r="A626" i="2"/>
  <c r="S625" i="2"/>
  <c r="A625" i="2"/>
  <c r="S624" i="2"/>
  <c r="A624" i="2"/>
  <c r="S623" i="2"/>
  <c r="A623" i="2"/>
  <c r="S622" i="2"/>
  <c r="A622" i="2"/>
  <c r="S621" i="2"/>
  <c r="A621" i="2"/>
  <c r="S620" i="2"/>
  <c r="A620" i="2"/>
  <c r="S619" i="2"/>
  <c r="A619" i="2"/>
  <c r="S618" i="2"/>
  <c r="A618" i="2"/>
  <c r="S617" i="2"/>
  <c r="A617" i="2"/>
  <c r="S616" i="2"/>
  <c r="A616" i="2"/>
  <c r="S615" i="2"/>
  <c r="A615" i="2"/>
  <c r="S614" i="2"/>
  <c r="A614" i="2"/>
  <c r="S613" i="2"/>
  <c r="A613" i="2"/>
  <c r="S612" i="2"/>
  <c r="A612" i="2"/>
  <c r="S611" i="2"/>
  <c r="A611" i="2"/>
  <c r="S610" i="2"/>
  <c r="A610" i="2"/>
  <c r="S609" i="2"/>
  <c r="A609" i="2"/>
  <c r="S608" i="2"/>
  <c r="A608" i="2"/>
  <c r="S607" i="2"/>
  <c r="A607" i="2"/>
  <c r="S606" i="2"/>
  <c r="A606" i="2"/>
  <c r="S605" i="2"/>
  <c r="A605" i="2"/>
  <c r="S604" i="2"/>
  <c r="A604" i="2"/>
  <c r="S603" i="2"/>
  <c r="A603" i="2"/>
  <c r="S602" i="2"/>
  <c r="A602" i="2"/>
  <c r="S601" i="2"/>
  <c r="A601" i="2"/>
  <c r="S600" i="2"/>
  <c r="A600" i="2"/>
  <c r="S599" i="2"/>
  <c r="A599" i="2"/>
  <c r="S598" i="2"/>
  <c r="A598" i="2"/>
  <c r="S597" i="2"/>
  <c r="A597" i="2"/>
  <c r="S596" i="2"/>
  <c r="A596" i="2"/>
  <c r="S595" i="2"/>
  <c r="A595" i="2"/>
  <c r="S594" i="2"/>
  <c r="A594" i="2"/>
  <c r="S593" i="2"/>
  <c r="A593" i="2"/>
  <c r="S592" i="2"/>
  <c r="A592" i="2"/>
  <c r="S591" i="2"/>
  <c r="A591" i="2"/>
  <c r="S590" i="2"/>
  <c r="A590" i="2"/>
  <c r="S589" i="2"/>
  <c r="A589" i="2"/>
  <c r="S588" i="2"/>
  <c r="A588" i="2"/>
  <c r="S587" i="2"/>
  <c r="A587" i="2"/>
  <c r="S586" i="2"/>
  <c r="A586" i="2"/>
  <c r="S585" i="2"/>
  <c r="A585" i="2"/>
  <c r="S584" i="2"/>
  <c r="A584" i="2"/>
  <c r="S583" i="2"/>
  <c r="A583" i="2"/>
  <c r="S582" i="2"/>
  <c r="A582" i="2"/>
  <c r="S581" i="2"/>
  <c r="A581" i="2"/>
  <c r="S580" i="2"/>
  <c r="A580" i="2"/>
  <c r="S579" i="2"/>
  <c r="A579" i="2"/>
  <c r="S578" i="2"/>
  <c r="A578" i="2"/>
  <c r="S577" i="2"/>
  <c r="A577" i="2"/>
  <c r="S576" i="2"/>
  <c r="A576" i="2"/>
  <c r="S575" i="2"/>
  <c r="A575" i="2"/>
  <c r="S574" i="2"/>
  <c r="A574" i="2"/>
  <c r="S573" i="2"/>
  <c r="A573" i="2"/>
  <c r="S572" i="2"/>
  <c r="A572" i="2"/>
  <c r="S571" i="2"/>
  <c r="A571" i="2"/>
  <c r="S570" i="2"/>
  <c r="A570" i="2"/>
  <c r="S569" i="2"/>
  <c r="A569" i="2"/>
  <c r="S568" i="2"/>
  <c r="A568" i="2"/>
  <c r="S567" i="2"/>
  <c r="A567" i="2"/>
  <c r="S566" i="2"/>
  <c r="A566" i="2"/>
  <c r="S565" i="2"/>
  <c r="A565" i="2"/>
  <c r="S564" i="2"/>
  <c r="A564" i="2"/>
  <c r="S563" i="2"/>
  <c r="A563" i="2"/>
  <c r="S562" i="2"/>
  <c r="A562" i="2"/>
  <c r="S561" i="2"/>
  <c r="A561" i="2"/>
  <c r="S560" i="2"/>
  <c r="A560" i="2"/>
  <c r="S559" i="2"/>
  <c r="A559" i="2"/>
  <c r="S558" i="2"/>
  <c r="A558" i="2"/>
  <c r="S557" i="2"/>
  <c r="A557" i="2"/>
  <c r="S556" i="2"/>
  <c r="A556" i="2"/>
  <c r="S555" i="2"/>
  <c r="A555" i="2"/>
  <c r="S554" i="2"/>
  <c r="A554" i="2"/>
  <c r="S553" i="2"/>
  <c r="A553" i="2"/>
  <c r="S552" i="2"/>
  <c r="A552" i="2"/>
  <c r="S551" i="2"/>
  <c r="A551" i="2"/>
  <c r="S550" i="2"/>
  <c r="A550" i="2"/>
  <c r="S549" i="2"/>
  <c r="A549" i="2"/>
  <c r="S548" i="2"/>
  <c r="A548" i="2"/>
  <c r="S547" i="2"/>
  <c r="A547" i="2"/>
  <c r="S546" i="2"/>
  <c r="A546" i="2"/>
  <c r="S545" i="2"/>
  <c r="A545" i="2"/>
  <c r="S544" i="2"/>
  <c r="A544" i="2"/>
  <c r="S543" i="2"/>
  <c r="A543" i="2"/>
  <c r="S542" i="2"/>
  <c r="A542" i="2"/>
  <c r="S541" i="2"/>
  <c r="A541" i="2"/>
  <c r="S540" i="2"/>
  <c r="A540" i="2"/>
  <c r="S539" i="2"/>
  <c r="A539" i="2"/>
  <c r="S538" i="2"/>
  <c r="A538" i="2"/>
  <c r="S537" i="2"/>
  <c r="A537" i="2"/>
  <c r="S536" i="2"/>
  <c r="A536" i="2"/>
  <c r="S535" i="2"/>
  <c r="A535" i="2"/>
  <c r="S534" i="2"/>
  <c r="A534" i="2"/>
  <c r="S533" i="2"/>
  <c r="A533" i="2"/>
  <c r="S532" i="2"/>
  <c r="A532" i="2"/>
  <c r="S531" i="2"/>
  <c r="A531" i="2"/>
  <c r="S530" i="2"/>
  <c r="A530" i="2"/>
  <c r="S529" i="2"/>
  <c r="A529" i="2"/>
  <c r="S528" i="2"/>
  <c r="A528" i="2"/>
  <c r="S527" i="2"/>
  <c r="A527" i="2"/>
  <c r="S526" i="2"/>
  <c r="A526" i="2"/>
  <c r="S525" i="2"/>
  <c r="A525" i="2"/>
  <c r="S524" i="2"/>
  <c r="A524" i="2"/>
  <c r="S523" i="2"/>
  <c r="A523" i="2"/>
  <c r="S522" i="2"/>
  <c r="A522" i="2"/>
  <c r="S521" i="2"/>
  <c r="A521" i="2"/>
  <c r="S520" i="2"/>
  <c r="A520" i="2"/>
  <c r="S519" i="2"/>
  <c r="A519" i="2"/>
  <c r="S518" i="2"/>
  <c r="A518" i="2"/>
  <c r="S517" i="2"/>
  <c r="A517" i="2"/>
  <c r="S516" i="2"/>
  <c r="A516" i="2"/>
  <c r="S515" i="2"/>
  <c r="A515" i="2"/>
  <c r="S514" i="2"/>
  <c r="A514" i="2"/>
  <c r="S513" i="2"/>
  <c r="A513" i="2"/>
  <c r="S512" i="2"/>
  <c r="A512" i="2"/>
  <c r="S511" i="2"/>
  <c r="A511" i="2"/>
  <c r="S510" i="2"/>
  <c r="A510" i="2"/>
  <c r="S509" i="2"/>
  <c r="A509" i="2"/>
  <c r="S508" i="2"/>
  <c r="A508" i="2"/>
  <c r="S507" i="2"/>
  <c r="A507" i="2"/>
  <c r="S506" i="2"/>
  <c r="A506" i="2"/>
  <c r="S505" i="2"/>
  <c r="A505" i="2"/>
  <c r="S504" i="2"/>
  <c r="A504" i="2"/>
  <c r="S503" i="2"/>
  <c r="A503" i="2"/>
  <c r="S502" i="2"/>
  <c r="A502" i="2"/>
  <c r="S501" i="2"/>
  <c r="A501" i="2"/>
  <c r="S500" i="2"/>
  <c r="A500" i="2"/>
  <c r="S499" i="2"/>
  <c r="A499" i="2"/>
  <c r="S498" i="2"/>
  <c r="A498" i="2"/>
  <c r="S497" i="2"/>
  <c r="A497" i="2"/>
  <c r="S496" i="2"/>
  <c r="A496" i="2"/>
  <c r="S495" i="2"/>
  <c r="A495" i="2"/>
  <c r="S494" i="2"/>
  <c r="A494" i="2"/>
  <c r="S493" i="2"/>
  <c r="A493" i="2"/>
  <c r="S492" i="2"/>
  <c r="A492" i="2"/>
  <c r="S491" i="2"/>
  <c r="A491" i="2"/>
  <c r="S490" i="2"/>
  <c r="A490" i="2"/>
  <c r="S489" i="2"/>
  <c r="A489" i="2"/>
  <c r="S488" i="2"/>
  <c r="A488" i="2"/>
  <c r="S487" i="2"/>
  <c r="A487" i="2"/>
  <c r="S486" i="2"/>
  <c r="A486" i="2"/>
  <c r="S485" i="2"/>
  <c r="A485" i="2"/>
  <c r="S484" i="2"/>
  <c r="A484" i="2"/>
  <c r="S483" i="2"/>
  <c r="A483" i="2"/>
  <c r="S482" i="2"/>
  <c r="A482" i="2"/>
  <c r="S481" i="2"/>
  <c r="A481" i="2"/>
  <c r="S480" i="2"/>
  <c r="A480" i="2"/>
  <c r="S479" i="2"/>
  <c r="A479" i="2"/>
  <c r="S478" i="2"/>
  <c r="A478" i="2"/>
  <c r="S477" i="2"/>
  <c r="A477" i="2"/>
  <c r="S476" i="2"/>
  <c r="A476" i="2"/>
  <c r="S475" i="2"/>
  <c r="A475" i="2"/>
  <c r="S474" i="2"/>
  <c r="A474" i="2"/>
  <c r="S473" i="2"/>
  <c r="A473" i="2"/>
  <c r="S472" i="2"/>
  <c r="A472" i="2"/>
  <c r="S471" i="2"/>
  <c r="A471" i="2"/>
  <c r="S470" i="2"/>
  <c r="A470" i="2"/>
  <c r="S469" i="2"/>
  <c r="A469" i="2"/>
  <c r="S468" i="2"/>
  <c r="A468" i="2"/>
  <c r="S467" i="2"/>
  <c r="A467" i="2"/>
  <c r="S466" i="2"/>
  <c r="A466" i="2"/>
  <c r="S465" i="2"/>
  <c r="A465" i="2"/>
  <c r="S464" i="2"/>
  <c r="A464" i="2"/>
  <c r="S463" i="2"/>
  <c r="A463" i="2"/>
  <c r="S462" i="2"/>
  <c r="A462" i="2"/>
  <c r="S461" i="2"/>
  <c r="A461" i="2"/>
  <c r="S460" i="2"/>
  <c r="A460" i="2"/>
  <c r="S459" i="2"/>
  <c r="A459" i="2"/>
  <c r="S458" i="2"/>
  <c r="A458" i="2"/>
  <c r="S457" i="2"/>
  <c r="A457" i="2"/>
  <c r="S456" i="2"/>
  <c r="A456" i="2"/>
  <c r="S455" i="2"/>
  <c r="A455" i="2"/>
  <c r="S454" i="2"/>
  <c r="A454" i="2"/>
  <c r="S453" i="2"/>
  <c r="A453" i="2"/>
  <c r="S452" i="2"/>
  <c r="A452" i="2"/>
  <c r="S451" i="2"/>
  <c r="A451" i="2"/>
  <c r="S450" i="2"/>
  <c r="A450" i="2"/>
  <c r="S449" i="2"/>
  <c r="A449" i="2"/>
  <c r="S448" i="2"/>
  <c r="A448" i="2"/>
  <c r="S447" i="2"/>
  <c r="A447" i="2"/>
  <c r="S446" i="2"/>
  <c r="A446" i="2"/>
  <c r="S445" i="2"/>
  <c r="A445" i="2"/>
  <c r="S444" i="2"/>
  <c r="A444" i="2"/>
  <c r="S443" i="2"/>
  <c r="A443" i="2"/>
  <c r="S442" i="2"/>
  <c r="A442" i="2"/>
  <c r="S441" i="2"/>
  <c r="A441" i="2"/>
  <c r="S440" i="2"/>
  <c r="A440" i="2"/>
  <c r="S439" i="2"/>
  <c r="A439" i="2"/>
  <c r="S438" i="2"/>
  <c r="A438" i="2"/>
  <c r="S437" i="2"/>
  <c r="A437" i="2"/>
  <c r="S436" i="2"/>
  <c r="A436" i="2"/>
  <c r="S435" i="2"/>
  <c r="A435" i="2"/>
  <c r="S434" i="2"/>
  <c r="A434" i="2"/>
  <c r="S433" i="2"/>
  <c r="A433" i="2"/>
  <c r="S432" i="2"/>
  <c r="A432" i="2"/>
  <c r="S431" i="2"/>
  <c r="A431" i="2"/>
  <c r="S430" i="2"/>
  <c r="A430" i="2"/>
  <c r="S429" i="2"/>
  <c r="A429" i="2"/>
  <c r="S428" i="2"/>
  <c r="A428" i="2"/>
  <c r="S427" i="2"/>
  <c r="A427" i="2"/>
  <c r="S426" i="2"/>
  <c r="A426" i="2"/>
  <c r="S425" i="2"/>
  <c r="A425" i="2"/>
  <c r="S424" i="2"/>
  <c r="A424" i="2"/>
  <c r="S423" i="2"/>
  <c r="A423" i="2"/>
  <c r="S422" i="2"/>
  <c r="A422" i="2"/>
  <c r="S421" i="2"/>
  <c r="A421" i="2"/>
  <c r="S420" i="2"/>
  <c r="A420" i="2"/>
  <c r="S419" i="2"/>
  <c r="A419" i="2"/>
  <c r="S418" i="2"/>
  <c r="A418" i="2"/>
  <c r="S417" i="2"/>
  <c r="A417" i="2"/>
  <c r="S416" i="2"/>
  <c r="A416" i="2"/>
  <c r="S415" i="2"/>
  <c r="A415" i="2"/>
  <c r="S414" i="2"/>
  <c r="A414" i="2"/>
  <c r="S413" i="2"/>
  <c r="A413" i="2"/>
  <c r="S412" i="2"/>
  <c r="A412" i="2"/>
  <c r="S411" i="2"/>
  <c r="A411" i="2"/>
  <c r="S410" i="2"/>
  <c r="A410" i="2"/>
  <c r="S409" i="2"/>
  <c r="A409" i="2"/>
  <c r="S408" i="2"/>
  <c r="A408" i="2"/>
  <c r="S407" i="2"/>
  <c r="A407" i="2"/>
  <c r="S406" i="2"/>
  <c r="A406" i="2"/>
  <c r="S405" i="2"/>
  <c r="A405" i="2"/>
  <c r="S404" i="2"/>
  <c r="A404" i="2"/>
  <c r="S403" i="2"/>
  <c r="A403" i="2"/>
  <c r="S402" i="2"/>
  <c r="A402" i="2"/>
  <c r="S401" i="2"/>
  <c r="A401" i="2"/>
  <c r="S400" i="2"/>
  <c r="A400" i="2"/>
  <c r="S399" i="2"/>
  <c r="A399" i="2"/>
  <c r="S398" i="2"/>
  <c r="A398" i="2"/>
  <c r="S397" i="2"/>
  <c r="A397" i="2"/>
  <c r="S396" i="2"/>
  <c r="A396" i="2"/>
  <c r="S395" i="2"/>
  <c r="A395" i="2"/>
  <c r="S394" i="2"/>
  <c r="A394" i="2"/>
  <c r="S393" i="2"/>
  <c r="A393" i="2"/>
  <c r="S392" i="2"/>
  <c r="A392" i="2"/>
  <c r="S391" i="2"/>
  <c r="A391" i="2"/>
  <c r="S390" i="2"/>
  <c r="A390" i="2"/>
  <c r="S389" i="2"/>
  <c r="A389" i="2"/>
  <c r="S388" i="2"/>
  <c r="A388" i="2"/>
  <c r="S387" i="2"/>
  <c r="A387" i="2"/>
  <c r="S386" i="2"/>
  <c r="A386" i="2"/>
  <c r="S385" i="2"/>
  <c r="A385" i="2"/>
  <c r="S384" i="2"/>
  <c r="A384" i="2"/>
  <c r="S383" i="2"/>
  <c r="A383" i="2"/>
  <c r="S382" i="2"/>
  <c r="A382" i="2"/>
  <c r="S381" i="2"/>
  <c r="A381" i="2"/>
  <c r="S380" i="2"/>
  <c r="A380" i="2"/>
  <c r="S379" i="2"/>
  <c r="A379" i="2"/>
  <c r="S378" i="2"/>
  <c r="A378" i="2"/>
  <c r="S377" i="2"/>
  <c r="A377" i="2"/>
  <c r="S376" i="2"/>
  <c r="A376" i="2"/>
  <c r="S375" i="2"/>
  <c r="A375" i="2"/>
  <c r="S374" i="2"/>
  <c r="A374" i="2"/>
  <c r="S373" i="2"/>
  <c r="A373" i="2"/>
  <c r="S372" i="2"/>
  <c r="A372" i="2"/>
  <c r="S371" i="2"/>
  <c r="A371" i="2"/>
  <c r="S370" i="2"/>
  <c r="A370" i="2"/>
  <c r="S369" i="2"/>
  <c r="A369" i="2"/>
  <c r="S368" i="2"/>
  <c r="A368" i="2"/>
  <c r="S367" i="2"/>
  <c r="A367" i="2"/>
  <c r="S366" i="2"/>
  <c r="A366" i="2"/>
  <c r="S365" i="2"/>
  <c r="A365" i="2"/>
  <c r="S364" i="2"/>
  <c r="A364" i="2"/>
  <c r="S363" i="2"/>
  <c r="A363" i="2"/>
  <c r="S362" i="2"/>
  <c r="A362" i="2"/>
  <c r="S361" i="2"/>
  <c r="A361" i="2"/>
  <c r="S360" i="2"/>
  <c r="A360" i="2"/>
  <c r="S359" i="2"/>
  <c r="A359" i="2"/>
  <c r="S358" i="2"/>
  <c r="A358" i="2"/>
  <c r="S357" i="2"/>
  <c r="A357" i="2"/>
  <c r="S356" i="2"/>
  <c r="A356" i="2"/>
  <c r="S355" i="2"/>
  <c r="A355" i="2"/>
  <c r="S354" i="2"/>
  <c r="A354" i="2"/>
  <c r="S353" i="2"/>
  <c r="A353" i="2"/>
  <c r="S352" i="2"/>
  <c r="A352" i="2"/>
  <c r="S351" i="2"/>
  <c r="A351" i="2"/>
  <c r="S350" i="2"/>
  <c r="A350" i="2"/>
  <c r="S349" i="2"/>
  <c r="A349" i="2"/>
  <c r="S348" i="2"/>
  <c r="A348" i="2"/>
  <c r="S347" i="2"/>
  <c r="A347" i="2"/>
  <c r="S346" i="2"/>
  <c r="A346" i="2"/>
  <c r="S345" i="2"/>
  <c r="A345" i="2"/>
  <c r="S344" i="2"/>
  <c r="A344" i="2"/>
  <c r="S343" i="2"/>
  <c r="A343" i="2"/>
  <c r="S342" i="2"/>
  <c r="A342" i="2"/>
  <c r="S341" i="2"/>
  <c r="A341" i="2"/>
  <c r="S340" i="2"/>
  <c r="A340" i="2"/>
  <c r="S339" i="2"/>
  <c r="A339" i="2"/>
  <c r="S338" i="2"/>
  <c r="A338" i="2"/>
  <c r="S337" i="2"/>
  <c r="A337" i="2"/>
  <c r="S336" i="2"/>
  <c r="A336" i="2"/>
  <c r="S335" i="2"/>
  <c r="A335" i="2"/>
  <c r="S334" i="2"/>
  <c r="A334" i="2"/>
  <c r="S333" i="2"/>
  <c r="A333" i="2"/>
  <c r="S332" i="2"/>
  <c r="A332" i="2"/>
  <c r="S331" i="2"/>
  <c r="A331" i="2"/>
  <c r="S330" i="2"/>
  <c r="A330" i="2"/>
  <c r="S329" i="2"/>
  <c r="A329" i="2"/>
  <c r="S328" i="2"/>
  <c r="A328" i="2"/>
  <c r="S327" i="2"/>
  <c r="A327" i="2"/>
  <c r="S326" i="2"/>
  <c r="A326" i="2"/>
  <c r="S325" i="2"/>
  <c r="A325" i="2"/>
  <c r="S324" i="2"/>
  <c r="A324" i="2"/>
  <c r="S323" i="2"/>
  <c r="A323" i="2"/>
  <c r="S322" i="2"/>
  <c r="A322" i="2"/>
  <c r="S321" i="2"/>
  <c r="A321" i="2"/>
  <c r="S320" i="2"/>
  <c r="A320" i="2"/>
  <c r="S319" i="2"/>
  <c r="A319" i="2"/>
  <c r="S318" i="2"/>
  <c r="A318" i="2"/>
  <c r="S317" i="2"/>
  <c r="A317" i="2"/>
  <c r="S316" i="2"/>
  <c r="A316" i="2"/>
  <c r="S315" i="2"/>
  <c r="A315" i="2"/>
  <c r="S314" i="2"/>
  <c r="A314" i="2"/>
  <c r="S313" i="2"/>
  <c r="A313" i="2"/>
  <c r="S312" i="2"/>
  <c r="A312" i="2"/>
  <c r="S311" i="2"/>
  <c r="A311" i="2"/>
  <c r="S310" i="2"/>
  <c r="A310" i="2"/>
  <c r="S309" i="2"/>
  <c r="A309" i="2"/>
  <c r="S308" i="2"/>
  <c r="A308" i="2"/>
  <c r="S307" i="2"/>
  <c r="A307" i="2"/>
  <c r="S306" i="2"/>
  <c r="A306" i="2"/>
  <c r="S305" i="2"/>
  <c r="A305" i="2"/>
  <c r="S304" i="2"/>
  <c r="A304" i="2"/>
  <c r="S303" i="2"/>
  <c r="A303" i="2"/>
  <c r="S302" i="2"/>
  <c r="A302" i="2"/>
  <c r="S301" i="2"/>
  <c r="A301" i="2"/>
  <c r="S300" i="2"/>
  <c r="A300" i="2"/>
  <c r="S299" i="2"/>
  <c r="A299" i="2"/>
  <c r="S298" i="2"/>
  <c r="A298" i="2"/>
  <c r="S297" i="2"/>
  <c r="A297" i="2"/>
  <c r="S296" i="2"/>
  <c r="A296" i="2"/>
  <c r="S295" i="2"/>
  <c r="A295" i="2"/>
  <c r="S294" i="2"/>
  <c r="A294" i="2"/>
  <c r="S293" i="2"/>
  <c r="A293" i="2"/>
  <c r="S292" i="2"/>
  <c r="A292" i="2"/>
  <c r="S291" i="2"/>
  <c r="A291" i="2"/>
  <c r="S290" i="2"/>
  <c r="A290" i="2"/>
  <c r="S289" i="2"/>
  <c r="A289" i="2"/>
  <c r="S288" i="2"/>
  <c r="A288" i="2"/>
  <c r="S287" i="2"/>
  <c r="A287" i="2"/>
  <c r="S286" i="2"/>
  <c r="A286" i="2"/>
  <c r="S285" i="2"/>
  <c r="A285" i="2"/>
  <c r="S284" i="2"/>
  <c r="A284" i="2"/>
  <c r="S283" i="2"/>
  <c r="A283" i="2"/>
  <c r="S282" i="2"/>
  <c r="A282" i="2"/>
  <c r="S281" i="2"/>
  <c r="A281" i="2"/>
  <c r="S280" i="2"/>
  <c r="A280" i="2"/>
  <c r="S279" i="2"/>
  <c r="A279" i="2"/>
  <c r="S278" i="2"/>
  <c r="A278" i="2"/>
  <c r="S277" i="2"/>
  <c r="A277" i="2"/>
  <c r="S276" i="2"/>
  <c r="A276" i="2"/>
  <c r="S275" i="2"/>
  <c r="A275" i="2"/>
  <c r="S274" i="2"/>
  <c r="A274" i="2"/>
  <c r="S273" i="2"/>
  <c r="A273" i="2"/>
  <c r="S272" i="2"/>
  <c r="A272" i="2"/>
  <c r="S271" i="2"/>
  <c r="A271" i="2"/>
  <c r="S270" i="2"/>
  <c r="A270" i="2"/>
  <c r="S269" i="2"/>
  <c r="A269" i="2"/>
  <c r="S268" i="2"/>
  <c r="A268" i="2"/>
  <c r="S267" i="2"/>
  <c r="A267" i="2"/>
  <c r="S266" i="2"/>
  <c r="A266" i="2"/>
  <c r="S265" i="2"/>
  <c r="A265" i="2"/>
  <c r="S264" i="2"/>
  <c r="A264" i="2"/>
  <c r="S263" i="2"/>
  <c r="A263" i="2"/>
  <c r="S262" i="2"/>
  <c r="A262" i="2"/>
  <c r="S261" i="2"/>
  <c r="A261" i="2"/>
  <c r="S260" i="2"/>
  <c r="A260" i="2"/>
  <c r="S259" i="2"/>
  <c r="A259" i="2"/>
  <c r="S258" i="2"/>
  <c r="A258" i="2"/>
  <c r="S257" i="2"/>
  <c r="A257" i="2"/>
  <c r="S256" i="2"/>
  <c r="A256" i="2"/>
  <c r="S255" i="2"/>
  <c r="A255" i="2"/>
  <c r="S254" i="2"/>
  <c r="A254" i="2"/>
  <c r="S253" i="2"/>
  <c r="A253" i="2"/>
  <c r="S252" i="2"/>
  <c r="A252" i="2"/>
  <c r="S251" i="2"/>
  <c r="A251" i="2"/>
  <c r="S250" i="2"/>
  <c r="A250" i="2"/>
  <c r="S249" i="2"/>
  <c r="A249" i="2"/>
  <c r="S248" i="2"/>
  <c r="A248" i="2"/>
  <c r="S247" i="2"/>
  <c r="A247" i="2"/>
  <c r="S246" i="2"/>
  <c r="A246" i="2"/>
  <c r="S245" i="2"/>
  <c r="A245" i="2"/>
  <c r="S244" i="2"/>
  <c r="A244" i="2"/>
  <c r="S243" i="2"/>
  <c r="A243" i="2"/>
  <c r="S242" i="2"/>
  <c r="A242" i="2"/>
  <c r="S241" i="2"/>
  <c r="A241" i="2"/>
  <c r="S240" i="2"/>
  <c r="A240" i="2"/>
  <c r="S239" i="2"/>
  <c r="A239" i="2"/>
  <c r="S238" i="2"/>
  <c r="A238" i="2"/>
  <c r="S237" i="2"/>
  <c r="A237" i="2"/>
  <c r="S236" i="2"/>
  <c r="A236" i="2"/>
  <c r="S235" i="2"/>
  <c r="A235" i="2"/>
  <c r="S234" i="2"/>
  <c r="A234" i="2"/>
  <c r="S233" i="2"/>
  <c r="A233" i="2"/>
  <c r="S232" i="2"/>
  <c r="A232" i="2"/>
  <c r="S231" i="2"/>
  <c r="A231" i="2"/>
  <c r="S230" i="2"/>
  <c r="A230" i="2"/>
  <c r="S229" i="2"/>
  <c r="A229" i="2"/>
  <c r="S228" i="2"/>
  <c r="A228" i="2"/>
  <c r="S227" i="2"/>
  <c r="A227" i="2"/>
  <c r="S226" i="2"/>
  <c r="A226" i="2"/>
  <c r="S225" i="2"/>
  <c r="A225" i="2"/>
  <c r="S224" i="2"/>
  <c r="A224" i="2"/>
  <c r="S223" i="2"/>
  <c r="A223" i="2"/>
  <c r="S222" i="2"/>
  <c r="A222" i="2"/>
  <c r="S221" i="2"/>
  <c r="A221" i="2"/>
  <c r="S220" i="2"/>
  <c r="A220" i="2"/>
  <c r="S219" i="2"/>
  <c r="A219" i="2"/>
  <c r="S218" i="2"/>
  <c r="A218" i="2"/>
  <c r="S217" i="2"/>
  <c r="A217" i="2"/>
  <c r="S216" i="2"/>
  <c r="A216" i="2"/>
  <c r="S215" i="2"/>
  <c r="A215" i="2"/>
  <c r="S214" i="2"/>
  <c r="A214" i="2"/>
  <c r="S213" i="2"/>
  <c r="A213" i="2"/>
  <c r="S212" i="2"/>
  <c r="A212" i="2"/>
  <c r="S211" i="2"/>
  <c r="A211" i="2"/>
  <c r="S210" i="2"/>
  <c r="A210" i="2"/>
  <c r="S209" i="2"/>
  <c r="A209" i="2"/>
  <c r="S208" i="2"/>
  <c r="A208" i="2"/>
  <c r="S207" i="2"/>
  <c r="A207" i="2"/>
  <c r="S206" i="2"/>
  <c r="A206" i="2"/>
  <c r="S205" i="2"/>
  <c r="A205" i="2"/>
  <c r="S204" i="2"/>
  <c r="A204" i="2"/>
  <c r="S203" i="2"/>
  <c r="A203" i="2"/>
  <c r="S202" i="2"/>
  <c r="A202" i="2"/>
  <c r="S201" i="2"/>
  <c r="A201" i="2"/>
  <c r="S200" i="2"/>
  <c r="A200" i="2"/>
  <c r="S199" i="2"/>
  <c r="A199" i="2"/>
  <c r="S198" i="2"/>
  <c r="A198" i="2"/>
  <c r="S197" i="2"/>
  <c r="A197" i="2"/>
  <c r="S196" i="2"/>
  <c r="A196" i="2"/>
  <c r="S195" i="2"/>
  <c r="A195" i="2"/>
  <c r="S194" i="2"/>
  <c r="A194" i="2"/>
  <c r="S193" i="2"/>
  <c r="A193" i="2"/>
  <c r="S192" i="2"/>
  <c r="A192" i="2"/>
  <c r="S191" i="2"/>
  <c r="A191" i="2"/>
  <c r="S190" i="2"/>
  <c r="A190" i="2"/>
  <c r="S189" i="2"/>
  <c r="A189" i="2"/>
  <c r="S188" i="2"/>
  <c r="A188" i="2"/>
  <c r="S187" i="2"/>
  <c r="A187" i="2"/>
  <c r="S186" i="2"/>
  <c r="A186" i="2"/>
  <c r="S185" i="2"/>
  <c r="A185" i="2"/>
  <c r="S184" i="2"/>
  <c r="A184" i="2"/>
  <c r="S183" i="2"/>
  <c r="A183" i="2"/>
  <c r="S182" i="2"/>
  <c r="A182" i="2"/>
  <c r="S181" i="2"/>
  <c r="A181" i="2"/>
  <c r="S180" i="2"/>
  <c r="A180" i="2"/>
  <c r="S179" i="2"/>
  <c r="A179" i="2"/>
  <c r="S178" i="2"/>
  <c r="A178" i="2"/>
  <c r="S177" i="2"/>
  <c r="A177" i="2"/>
  <c r="S176" i="2"/>
  <c r="A176" i="2"/>
  <c r="S175" i="2"/>
  <c r="A175" i="2"/>
  <c r="S174" i="2"/>
  <c r="A174" i="2"/>
  <c r="S173" i="2"/>
  <c r="A173" i="2"/>
  <c r="S172" i="2"/>
  <c r="A172" i="2"/>
  <c r="S171" i="2"/>
  <c r="A171" i="2"/>
  <c r="S170" i="2"/>
  <c r="A170" i="2"/>
  <c r="S169" i="2"/>
  <c r="A169" i="2"/>
  <c r="S168" i="2"/>
  <c r="A168" i="2"/>
  <c r="S167" i="2"/>
  <c r="A167" i="2"/>
  <c r="S166" i="2"/>
  <c r="A166" i="2"/>
  <c r="S165" i="2"/>
  <c r="A165" i="2"/>
  <c r="S164" i="2"/>
  <c r="A164" i="2"/>
  <c r="S163" i="2"/>
  <c r="A163" i="2"/>
  <c r="S162" i="2"/>
  <c r="A162" i="2"/>
  <c r="S161" i="2"/>
  <c r="A161" i="2"/>
  <c r="S160" i="2"/>
  <c r="A160" i="2"/>
  <c r="S159" i="2"/>
  <c r="A159" i="2"/>
  <c r="S158" i="2"/>
  <c r="A158" i="2"/>
  <c r="S157" i="2"/>
  <c r="A157" i="2"/>
  <c r="S156" i="2"/>
  <c r="A156" i="2"/>
  <c r="S155" i="2"/>
  <c r="A155" i="2"/>
  <c r="S154" i="2"/>
  <c r="A154" i="2"/>
  <c r="S153" i="2"/>
  <c r="A153" i="2"/>
  <c r="S152" i="2"/>
  <c r="A152" i="2"/>
  <c r="S151" i="2"/>
  <c r="A151" i="2"/>
  <c r="S150" i="2"/>
  <c r="A150" i="2"/>
  <c r="S149" i="2"/>
  <c r="A149" i="2"/>
  <c r="S148" i="2"/>
  <c r="A148" i="2"/>
  <c r="S147" i="2"/>
  <c r="A147" i="2"/>
  <c r="S146" i="2"/>
  <c r="A146" i="2"/>
  <c r="S145" i="2"/>
  <c r="A145" i="2"/>
  <c r="S144" i="2"/>
  <c r="A144" i="2"/>
  <c r="S143" i="2"/>
  <c r="A143" i="2"/>
  <c r="S142" i="2"/>
  <c r="A142" i="2"/>
  <c r="S141" i="2"/>
  <c r="A141" i="2"/>
  <c r="S140" i="2"/>
  <c r="A140" i="2"/>
  <c r="S139" i="2"/>
  <c r="A139" i="2"/>
  <c r="S138" i="2"/>
  <c r="A138" i="2"/>
  <c r="S137" i="2"/>
  <c r="A137" i="2"/>
  <c r="S136" i="2"/>
  <c r="A136" i="2"/>
  <c r="S135" i="2"/>
  <c r="A135" i="2"/>
  <c r="S134" i="2"/>
  <c r="A134" i="2"/>
  <c r="S133" i="2"/>
  <c r="A133" i="2"/>
  <c r="S132" i="2"/>
  <c r="A132" i="2"/>
  <c r="S131" i="2"/>
  <c r="A131" i="2"/>
  <c r="S130" i="2"/>
  <c r="A130" i="2"/>
  <c r="S129" i="2"/>
  <c r="A129" i="2"/>
  <c r="S128" i="2"/>
  <c r="A128" i="2"/>
  <c r="S127" i="2"/>
  <c r="A127" i="2"/>
  <c r="S126" i="2"/>
  <c r="A126" i="2"/>
  <c r="S125" i="2"/>
  <c r="A125" i="2"/>
  <c r="S124" i="2"/>
  <c r="A124" i="2"/>
  <c r="S123" i="2"/>
  <c r="A123" i="2"/>
  <c r="S122" i="2"/>
  <c r="A122" i="2"/>
  <c r="S121" i="2"/>
  <c r="A121" i="2"/>
  <c r="S120" i="2"/>
  <c r="A120" i="2"/>
  <c r="S119" i="2"/>
  <c r="A119" i="2"/>
  <c r="S118" i="2"/>
  <c r="A118" i="2"/>
  <c r="S117" i="2"/>
  <c r="A117" i="2"/>
  <c r="S116" i="2"/>
  <c r="A116" i="2"/>
  <c r="S115" i="2"/>
  <c r="A115" i="2"/>
  <c r="S114" i="2"/>
  <c r="A114" i="2"/>
  <c r="S113" i="2"/>
  <c r="A113" i="2"/>
  <c r="S112" i="2"/>
  <c r="A112" i="2"/>
  <c r="S111" i="2"/>
  <c r="A111" i="2"/>
  <c r="S110" i="2"/>
  <c r="A110" i="2"/>
  <c r="S109" i="2"/>
  <c r="A109" i="2"/>
  <c r="S108" i="2"/>
  <c r="A108" i="2"/>
  <c r="S107" i="2"/>
  <c r="A107" i="2"/>
  <c r="S106" i="2"/>
  <c r="A106" i="2"/>
  <c r="S105" i="2"/>
  <c r="A105" i="2"/>
  <c r="S104" i="2"/>
  <c r="A104" i="2"/>
  <c r="S103" i="2"/>
  <c r="A103" i="2"/>
  <c r="S102" i="2"/>
  <c r="A102" i="2"/>
  <c r="S101" i="2"/>
  <c r="A101" i="2"/>
  <c r="S100" i="2"/>
  <c r="A100" i="2"/>
  <c r="S99" i="2"/>
  <c r="A99" i="2"/>
  <c r="S98" i="2"/>
  <c r="A98" i="2"/>
  <c r="S97" i="2"/>
  <c r="A97" i="2"/>
  <c r="S96" i="2"/>
  <c r="A96" i="2"/>
  <c r="S95" i="2"/>
  <c r="A95" i="2"/>
  <c r="S94" i="2"/>
  <c r="A94" i="2"/>
  <c r="S93" i="2"/>
  <c r="A93" i="2"/>
  <c r="S92" i="2"/>
  <c r="A92" i="2"/>
  <c r="S91" i="2"/>
  <c r="A91" i="2"/>
  <c r="S90" i="2"/>
  <c r="A90" i="2"/>
  <c r="S89" i="2"/>
  <c r="A89" i="2"/>
  <c r="S88" i="2"/>
  <c r="A88" i="2"/>
  <c r="S87" i="2"/>
  <c r="A87" i="2"/>
  <c r="S86" i="2"/>
  <c r="A86" i="2"/>
  <c r="S85" i="2"/>
  <c r="A85" i="2"/>
  <c r="S84" i="2"/>
  <c r="A84" i="2"/>
  <c r="S83" i="2"/>
  <c r="A83" i="2"/>
  <c r="S82" i="2"/>
  <c r="A82" i="2"/>
  <c r="S81" i="2"/>
  <c r="A81" i="2"/>
  <c r="S80" i="2"/>
  <c r="A80" i="2"/>
  <c r="S79" i="2"/>
  <c r="A79" i="2"/>
  <c r="S78" i="2"/>
  <c r="A78" i="2"/>
  <c r="S77" i="2"/>
  <c r="A77" i="2"/>
  <c r="S76" i="2"/>
  <c r="A76" i="2"/>
  <c r="S75" i="2"/>
  <c r="A75" i="2"/>
  <c r="S74" i="2"/>
  <c r="A74" i="2"/>
  <c r="S73" i="2"/>
  <c r="A73" i="2"/>
  <c r="S72" i="2"/>
  <c r="A72" i="2"/>
  <c r="S71" i="2"/>
  <c r="A71" i="2"/>
  <c r="S70" i="2"/>
  <c r="A70" i="2"/>
  <c r="S69" i="2"/>
  <c r="A69" i="2"/>
  <c r="S68" i="2"/>
  <c r="A68" i="2"/>
  <c r="S67" i="2"/>
  <c r="A67" i="2"/>
  <c r="S66" i="2"/>
  <c r="A66" i="2"/>
  <c r="S65" i="2"/>
  <c r="A65" i="2"/>
  <c r="S64" i="2"/>
  <c r="A64" i="2"/>
  <c r="S63" i="2"/>
  <c r="A63" i="2"/>
  <c r="S62" i="2"/>
  <c r="A62" i="2"/>
  <c r="S61" i="2"/>
  <c r="A61" i="2"/>
  <c r="S60" i="2"/>
  <c r="A60" i="2"/>
  <c r="S59" i="2"/>
  <c r="A59" i="2"/>
  <c r="S58" i="2"/>
  <c r="A58" i="2"/>
  <c r="S57" i="2"/>
  <c r="A57" i="2"/>
  <c r="S56" i="2"/>
  <c r="A56" i="2"/>
  <c r="S55" i="2"/>
  <c r="A55" i="2"/>
  <c r="S54" i="2"/>
  <c r="A54" i="2"/>
  <c r="S53" i="2"/>
  <c r="A53" i="2"/>
  <c r="S52" i="2"/>
  <c r="A52" i="2"/>
  <c r="S51" i="2"/>
  <c r="A51" i="2"/>
  <c r="S50" i="2"/>
  <c r="A50" i="2"/>
  <c r="S49" i="2"/>
  <c r="A49" i="2"/>
  <c r="S48" i="2"/>
  <c r="A48" i="2"/>
  <c r="S47" i="2"/>
  <c r="A47" i="2"/>
  <c r="S46" i="2"/>
  <c r="A46" i="2"/>
  <c r="S45" i="2"/>
  <c r="A45" i="2"/>
  <c r="S44" i="2"/>
  <c r="A44" i="2"/>
  <c r="S43" i="2"/>
  <c r="A43" i="2"/>
  <c r="S42" i="2"/>
  <c r="A42" i="2"/>
  <c r="S41" i="2"/>
  <c r="A41" i="2"/>
  <c r="S40" i="2"/>
  <c r="A40" i="2"/>
  <c r="S39" i="2"/>
  <c r="A39" i="2"/>
  <c r="S38" i="2"/>
  <c r="A38" i="2"/>
  <c r="S37" i="2"/>
  <c r="A37" i="2"/>
  <c r="S36" i="2"/>
  <c r="A36" i="2"/>
  <c r="S35" i="2"/>
  <c r="A35" i="2"/>
  <c r="S34" i="2"/>
  <c r="A34" i="2"/>
  <c r="S33" i="2"/>
  <c r="A33" i="2"/>
  <c r="S32" i="2"/>
  <c r="A32" i="2"/>
  <c r="S31" i="2"/>
  <c r="A31" i="2"/>
  <c r="S30" i="2"/>
  <c r="A30" i="2"/>
  <c r="S29" i="2"/>
  <c r="A29" i="2"/>
  <c r="S28" i="2"/>
  <c r="A28" i="2"/>
  <c r="S27" i="2"/>
  <c r="A27" i="2"/>
  <c r="S26" i="2"/>
  <c r="A26" i="2"/>
  <c r="S25" i="2"/>
  <c r="A25" i="2"/>
  <c r="S24" i="2"/>
  <c r="A24" i="2"/>
  <c r="S23" i="2"/>
  <c r="A23" i="2"/>
  <c r="S22" i="2"/>
  <c r="A22" i="2"/>
  <c r="S21" i="2"/>
  <c r="A21" i="2"/>
  <c r="S20" i="2"/>
  <c r="A20" i="2"/>
  <c r="S19" i="2"/>
  <c r="A19" i="2"/>
  <c r="S18" i="2"/>
  <c r="A18" i="2"/>
  <c r="S17" i="2"/>
  <c r="A17" i="2"/>
  <c r="S16" i="2"/>
  <c r="A16" i="2"/>
  <c r="S15" i="2"/>
  <c r="A15" i="2"/>
  <c r="S14" i="2"/>
  <c r="A14" i="2"/>
  <c r="S13" i="2"/>
  <c r="A13" i="2"/>
  <c r="S12" i="2"/>
  <c r="A12" i="2"/>
  <c r="S11" i="2"/>
  <c r="A11" i="2"/>
  <c r="S10" i="2"/>
  <c r="A10" i="2"/>
  <c r="S9" i="2"/>
  <c r="A9" i="2"/>
  <c r="S8" i="2"/>
  <c r="A8" i="2"/>
  <c r="S7" i="2"/>
  <c r="A7" i="2"/>
  <c r="S6" i="2"/>
  <c r="A6" i="2"/>
  <c r="S5" i="2"/>
  <c r="A5" i="2"/>
  <c r="S4" i="2"/>
  <c r="A4" i="2"/>
  <c r="S3" i="2"/>
  <c r="A3" i="2"/>
  <c r="AR258" i="5"/>
  <c r="AQ258" i="5"/>
  <c r="AP258" i="5"/>
  <c r="AO258" i="5"/>
  <c r="AN258" i="5"/>
  <c r="AM258" i="5"/>
  <c r="AL258" i="5" s="1"/>
  <c r="AR257" i="5"/>
  <c r="AQ257" i="5"/>
  <c r="AP257" i="5"/>
  <c r="AO257" i="5"/>
  <c r="AN257" i="5"/>
  <c r="AL257" i="5" s="1"/>
  <c r="AM257" i="5"/>
  <c r="AR256" i="5"/>
  <c r="AQ256" i="5"/>
  <c r="AP256" i="5"/>
  <c r="AO256" i="5"/>
  <c r="AN256" i="5"/>
  <c r="AM256" i="5"/>
  <c r="AL256" i="5" s="1"/>
  <c r="AR255" i="5"/>
  <c r="AQ255" i="5"/>
  <c r="AP255" i="5"/>
  <c r="AO255" i="5"/>
  <c r="AN255" i="5"/>
  <c r="AM255" i="5"/>
  <c r="AL255" i="5"/>
  <c r="AR254" i="5"/>
  <c r="AQ254" i="5"/>
  <c r="AP254" i="5"/>
  <c r="AO254" i="5"/>
  <c r="AN254" i="5"/>
  <c r="AM254" i="5"/>
  <c r="AL254" i="5" s="1"/>
  <c r="AR253" i="5"/>
  <c r="AQ253" i="5"/>
  <c r="AP253" i="5"/>
  <c r="AO253" i="5"/>
  <c r="AN253" i="5"/>
  <c r="AL253" i="5" s="1"/>
  <c r="AM253" i="5"/>
  <c r="AR252" i="5"/>
  <c r="AQ252" i="5"/>
  <c r="AP252" i="5"/>
  <c r="AO252" i="5"/>
  <c r="AN252" i="5"/>
  <c r="AM252" i="5"/>
  <c r="AL252" i="5" s="1"/>
  <c r="AR251" i="5"/>
  <c r="AQ251" i="5"/>
  <c r="AP251" i="5"/>
  <c r="AO251" i="5"/>
  <c r="AN251" i="5"/>
  <c r="AM251" i="5"/>
  <c r="AL251" i="5"/>
  <c r="AR250" i="5"/>
  <c r="AQ250" i="5"/>
  <c r="AP250" i="5"/>
  <c r="AO250" i="5"/>
  <c r="AN250" i="5"/>
  <c r="AM250" i="5"/>
  <c r="AL250" i="5" s="1"/>
  <c r="AR249" i="5"/>
  <c r="AQ249" i="5"/>
  <c r="AP249" i="5"/>
  <c r="AO249" i="5"/>
  <c r="AN249" i="5"/>
  <c r="AL249" i="5" s="1"/>
  <c r="AM249" i="5"/>
  <c r="AR248" i="5"/>
  <c r="AQ248" i="5"/>
  <c r="AP248" i="5"/>
  <c r="AO248" i="5"/>
  <c r="AN248" i="5"/>
  <c r="AM248" i="5"/>
  <c r="AL248" i="5" s="1"/>
  <c r="AR247" i="5"/>
  <c r="AQ247" i="5"/>
  <c r="AP247" i="5"/>
  <c r="AO247" i="5"/>
  <c r="AN247" i="5"/>
  <c r="AM247" i="5"/>
  <c r="AL247" i="5"/>
  <c r="AR246" i="5"/>
  <c r="AQ246" i="5"/>
  <c r="AP246" i="5"/>
  <c r="AO246" i="5"/>
  <c r="AN246" i="5"/>
  <c r="AM246" i="5"/>
  <c r="AL246" i="5" s="1"/>
  <c r="AR245" i="5"/>
  <c r="AQ245" i="5"/>
  <c r="AP245" i="5"/>
  <c r="AO245" i="5"/>
  <c r="AN245" i="5"/>
  <c r="AL245" i="5" s="1"/>
  <c r="AM245" i="5"/>
  <c r="AR244" i="5"/>
  <c r="AQ244" i="5"/>
  <c r="AP244" i="5"/>
  <c r="AO244" i="5"/>
  <c r="AN244" i="5"/>
  <c r="AM244" i="5"/>
  <c r="AL244" i="5" s="1"/>
  <c r="AR243" i="5"/>
  <c r="AQ243" i="5"/>
  <c r="AP243" i="5"/>
  <c r="AO243" i="5"/>
  <c r="AN243" i="5"/>
  <c r="AM243" i="5"/>
  <c r="AL243" i="5"/>
  <c r="AR242" i="5"/>
  <c r="AQ242" i="5"/>
  <c r="AP242" i="5"/>
  <c r="AO242" i="5"/>
  <c r="AN242" i="5"/>
  <c r="AM242" i="5"/>
  <c r="AL242" i="5" s="1"/>
  <c r="AR241" i="5"/>
  <c r="AQ241" i="5"/>
  <c r="AP241" i="5"/>
  <c r="AO241" i="5"/>
  <c r="AN241" i="5"/>
  <c r="AL241" i="5" s="1"/>
  <c r="AM241" i="5"/>
  <c r="AR240" i="5"/>
  <c r="AQ240" i="5"/>
  <c r="AP240" i="5"/>
  <c r="AO240" i="5"/>
  <c r="AN240" i="5"/>
  <c r="AM240" i="5"/>
  <c r="AL240" i="5" s="1"/>
  <c r="AR239" i="5"/>
  <c r="AQ239" i="5"/>
  <c r="AP239" i="5"/>
  <c r="AO239" i="5"/>
  <c r="AN239" i="5"/>
  <c r="AM239" i="5"/>
  <c r="AL239" i="5"/>
  <c r="AR238" i="5"/>
  <c r="AQ238" i="5"/>
  <c r="AP238" i="5"/>
  <c r="AO238" i="5"/>
  <c r="AN238" i="5"/>
  <c r="AM238" i="5"/>
  <c r="AL238" i="5" s="1"/>
  <c r="AR237" i="5"/>
  <c r="AQ237" i="5"/>
  <c r="AP237" i="5"/>
  <c r="AO237" i="5"/>
  <c r="AN237" i="5"/>
  <c r="AL237" i="5" s="1"/>
  <c r="AM237" i="5"/>
  <c r="AR236" i="5"/>
  <c r="AQ236" i="5"/>
  <c r="AP236" i="5"/>
  <c r="AO236" i="5"/>
  <c r="AN236" i="5"/>
  <c r="AM236" i="5"/>
  <c r="AL236" i="5" s="1"/>
  <c r="AR235" i="5"/>
  <c r="AQ235" i="5"/>
  <c r="AP235" i="5"/>
  <c r="AO235" i="5"/>
  <c r="AN235" i="5"/>
  <c r="AM235" i="5"/>
  <c r="AL235" i="5"/>
  <c r="AR234" i="5"/>
  <c r="AQ234" i="5"/>
  <c r="AP234" i="5"/>
  <c r="AO234" i="5"/>
  <c r="AN234" i="5"/>
  <c r="AM234" i="5"/>
  <c r="AL234" i="5" s="1"/>
  <c r="AR233" i="5"/>
  <c r="AQ233" i="5"/>
  <c r="AP233" i="5"/>
  <c r="AO233" i="5"/>
  <c r="AN233" i="5"/>
  <c r="AL233" i="5" s="1"/>
  <c r="AM233" i="5"/>
  <c r="AR232" i="5"/>
  <c r="AQ232" i="5"/>
  <c r="AP232" i="5"/>
  <c r="AO232" i="5"/>
  <c r="AN232" i="5"/>
  <c r="AM232" i="5"/>
  <c r="AL232" i="5" s="1"/>
  <c r="AR231" i="5"/>
  <c r="AQ231" i="5"/>
  <c r="AP231" i="5"/>
  <c r="AO231" i="5"/>
  <c r="AN231" i="5"/>
  <c r="AM231" i="5"/>
  <c r="AL231" i="5"/>
  <c r="AR230" i="5"/>
  <c r="AQ230" i="5"/>
  <c r="AP230" i="5"/>
  <c r="AO230" i="5"/>
  <c r="AN230" i="5"/>
  <c r="AM230" i="5"/>
  <c r="AL230" i="5" s="1"/>
  <c r="AR229" i="5"/>
  <c r="AQ229" i="5"/>
  <c r="AP229" i="5"/>
  <c r="AO229" i="5"/>
  <c r="AN229" i="5"/>
  <c r="AL229" i="5" s="1"/>
  <c r="AM229" i="5"/>
  <c r="AR228" i="5"/>
  <c r="AQ228" i="5"/>
  <c r="AP228" i="5"/>
  <c r="AO228" i="5"/>
  <c r="AN228" i="5"/>
  <c r="AM228" i="5"/>
  <c r="AL228" i="5" s="1"/>
  <c r="AR227" i="5"/>
  <c r="AQ227" i="5"/>
  <c r="AP227" i="5"/>
  <c r="AL227" i="5" s="1"/>
  <c r="AO227" i="5"/>
  <c r="AN227" i="5"/>
  <c r="AM227" i="5"/>
  <c r="AR226" i="5"/>
  <c r="AQ226" i="5"/>
  <c r="AP226" i="5"/>
  <c r="AO226" i="5"/>
  <c r="AN226" i="5"/>
  <c r="AM226" i="5"/>
  <c r="AL226" i="5" s="1"/>
  <c r="AR225" i="5"/>
  <c r="AQ225" i="5"/>
  <c r="AP225" i="5"/>
  <c r="AO225" i="5"/>
  <c r="AN225" i="5"/>
  <c r="AL225" i="5" s="1"/>
  <c r="AM225" i="5"/>
  <c r="AR224" i="5"/>
  <c r="AQ224" i="5"/>
  <c r="AP224" i="5"/>
  <c r="AO224" i="5"/>
  <c r="AN224" i="5"/>
  <c r="AM224" i="5"/>
  <c r="AL224" i="5" s="1"/>
  <c r="AR223" i="5"/>
  <c r="AQ223" i="5"/>
  <c r="AP223" i="5"/>
  <c r="AO223" i="5"/>
  <c r="AN223" i="5"/>
  <c r="AM223" i="5"/>
  <c r="AL223" i="5"/>
  <c r="AR222" i="5"/>
  <c r="AQ222" i="5"/>
  <c r="AP222" i="5"/>
  <c r="AO222" i="5"/>
  <c r="AN222" i="5"/>
  <c r="AM222" i="5"/>
  <c r="AL222" i="5" s="1"/>
  <c r="AR221" i="5"/>
  <c r="AQ221" i="5"/>
  <c r="AP221" i="5"/>
  <c r="AO221" i="5"/>
  <c r="AN221" i="5"/>
  <c r="AL221" i="5" s="1"/>
  <c r="AM221" i="5"/>
  <c r="AR220" i="5"/>
  <c r="AQ220" i="5"/>
  <c r="AP220" i="5"/>
  <c r="AO220" i="5"/>
  <c r="AN220" i="5"/>
  <c r="AM220" i="5"/>
  <c r="AL220" i="5" s="1"/>
  <c r="AR219" i="5"/>
  <c r="AQ219" i="5"/>
  <c r="AP219" i="5"/>
  <c r="AO219" i="5"/>
  <c r="AN219" i="5"/>
  <c r="AM219" i="5"/>
  <c r="AL219" i="5"/>
  <c r="AR218" i="5"/>
  <c r="AQ218" i="5"/>
  <c r="AP218" i="5"/>
  <c r="AO218" i="5"/>
  <c r="AN218" i="5"/>
  <c r="AM218" i="5"/>
  <c r="AL218" i="5" s="1"/>
  <c r="AR217" i="5"/>
  <c r="AQ217" i="5"/>
  <c r="AP217" i="5"/>
  <c r="AO217" i="5"/>
  <c r="AN217" i="5"/>
  <c r="AL217" i="5" s="1"/>
  <c r="AM217" i="5"/>
  <c r="AR216" i="5"/>
  <c r="AQ216" i="5"/>
  <c r="AP216" i="5"/>
  <c r="AO216" i="5"/>
  <c r="AN216" i="5"/>
  <c r="AM216" i="5"/>
  <c r="AL216" i="5" s="1"/>
  <c r="AR215" i="5"/>
  <c r="AQ215" i="5"/>
  <c r="AP215" i="5"/>
  <c r="AO215" i="5"/>
  <c r="AN215" i="5"/>
  <c r="AM215" i="5"/>
  <c r="AL215" i="5"/>
  <c r="AR214" i="5"/>
  <c r="AQ214" i="5"/>
  <c r="AP214" i="5"/>
  <c r="AO214" i="5"/>
  <c r="AN214" i="5"/>
  <c r="AM214" i="5"/>
  <c r="AL214" i="5" s="1"/>
  <c r="AR213" i="5"/>
  <c r="AQ213" i="5"/>
  <c r="AP213" i="5"/>
  <c r="AO213" i="5"/>
  <c r="AN213" i="5"/>
  <c r="AL213" i="5" s="1"/>
  <c r="AM213" i="5"/>
  <c r="AR212" i="5"/>
  <c r="AQ212" i="5"/>
  <c r="AP212" i="5"/>
  <c r="AO212" i="5"/>
  <c r="AN212" i="5"/>
  <c r="AM212" i="5"/>
  <c r="AL212" i="5" s="1"/>
  <c r="AR211" i="5"/>
  <c r="AQ211" i="5"/>
  <c r="AP211" i="5"/>
  <c r="AO211" i="5"/>
  <c r="AN211" i="5"/>
  <c r="AM211" i="5"/>
  <c r="AL211" i="5"/>
  <c r="AR210" i="5"/>
  <c r="AQ210" i="5"/>
  <c r="AP210" i="5"/>
  <c r="AO210" i="5"/>
  <c r="AN210" i="5"/>
  <c r="AM210" i="5"/>
  <c r="AL210" i="5" s="1"/>
  <c r="AR209" i="5"/>
  <c r="AQ209" i="5"/>
  <c r="AP209" i="5"/>
  <c r="AO209" i="5"/>
  <c r="AN209" i="5"/>
  <c r="AL209" i="5" s="1"/>
  <c r="AM209" i="5"/>
  <c r="AR208" i="5"/>
  <c r="AQ208" i="5"/>
  <c r="AP208" i="5"/>
  <c r="AO208" i="5"/>
  <c r="AN208" i="5"/>
  <c r="AM208" i="5"/>
  <c r="AL208" i="5" s="1"/>
  <c r="AR207" i="5"/>
  <c r="AQ207" i="5"/>
  <c r="AP207" i="5"/>
  <c r="AO207" i="5"/>
  <c r="AN207" i="5"/>
  <c r="AM207" i="5"/>
  <c r="AL207" i="5"/>
  <c r="AR206" i="5"/>
  <c r="AQ206" i="5"/>
  <c r="AP206" i="5"/>
  <c r="AO206" i="5"/>
  <c r="AN206" i="5"/>
  <c r="AM206" i="5"/>
  <c r="AL206" i="5" s="1"/>
  <c r="AR205" i="5"/>
  <c r="AQ205" i="5"/>
  <c r="AP205" i="5"/>
  <c r="AO205" i="5"/>
  <c r="AN205" i="5"/>
  <c r="AL205" i="5" s="1"/>
  <c r="AM205" i="5"/>
  <c r="AR204" i="5"/>
  <c r="AQ204" i="5"/>
  <c r="AP204" i="5"/>
  <c r="AO204" i="5"/>
  <c r="AN204" i="5"/>
  <c r="AM204" i="5"/>
  <c r="AL204" i="5" s="1"/>
  <c r="AR203" i="5"/>
  <c r="AQ203" i="5"/>
  <c r="AP203" i="5"/>
  <c r="AO203" i="5"/>
  <c r="AN203" i="5"/>
  <c r="AM203" i="5"/>
  <c r="AL203" i="5"/>
  <c r="AR202" i="5"/>
  <c r="AQ202" i="5"/>
  <c r="AP202" i="5"/>
  <c r="AO202" i="5"/>
  <c r="AN202" i="5"/>
  <c r="AM202" i="5"/>
  <c r="AL202" i="5" s="1"/>
  <c r="AR201" i="5"/>
  <c r="AQ201" i="5"/>
  <c r="AP201" i="5"/>
  <c r="AO201" i="5"/>
  <c r="AN201" i="5"/>
  <c r="AL201" i="5" s="1"/>
  <c r="AM201" i="5"/>
  <c r="AR200" i="5"/>
  <c r="AQ200" i="5"/>
  <c r="AP200" i="5"/>
  <c r="AO200" i="5"/>
  <c r="AN200" i="5"/>
  <c r="AM200" i="5"/>
  <c r="AL200" i="5" s="1"/>
  <c r="AR199" i="5"/>
  <c r="AQ199" i="5"/>
  <c r="AP199" i="5"/>
  <c r="AO199" i="5"/>
  <c r="AN199" i="5"/>
  <c r="AM199" i="5"/>
  <c r="AL199" i="5"/>
  <c r="AR198" i="5"/>
  <c r="AQ198" i="5"/>
  <c r="AP198" i="5"/>
  <c r="AO198" i="5"/>
  <c r="AN198" i="5"/>
  <c r="AM198" i="5"/>
  <c r="AL198" i="5" s="1"/>
  <c r="AR197" i="5"/>
  <c r="AQ197" i="5"/>
  <c r="AP197" i="5"/>
  <c r="AO197" i="5"/>
  <c r="AN197" i="5"/>
  <c r="AL197" i="5" s="1"/>
  <c r="AM197" i="5"/>
  <c r="AR196" i="5"/>
  <c r="AQ196" i="5"/>
  <c r="AP196" i="5"/>
  <c r="AO196" i="5"/>
  <c r="AN196" i="5"/>
  <c r="AM196" i="5"/>
  <c r="AL196" i="5" s="1"/>
  <c r="AR195" i="5"/>
  <c r="AQ195" i="5"/>
  <c r="AP195" i="5"/>
  <c r="AO195" i="5"/>
  <c r="AN195" i="5"/>
  <c r="AM195" i="5"/>
  <c r="AL195" i="5"/>
  <c r="AR194" i="5"/>
  <c r="AQ194" i="5"/>
  <c r="AP194" i="5"/>
  <c r="AO194" i="5"/>
  <c r="AN194" i="5"/>
  <c r="AM194" i="5"/>
  <c r="AL194" i="5" s="1"/>
  <c r="AR193" i="5"/>
  <c r="AQ193" i="5"/>
  <c r="AP193" i="5"/>
  <c r="AO193" i="5"/>
  <c r="AN193" i="5"/>
  <c r="AL193" i="5" s="1"/>
  <c r="AM193" i="5"/>
  <c r="AR192" i="5"/>
  <c r="AQ192" i="5"/>
  <c r="AP192" i="5"/>
  <c r="AO192" i="5"/>
  <c r="AN192" i="5"/>
  <c r="AM192" i="5"/>
  <c r="AL192" i="5" s="1"/>
  <c r="AR191" i="5"/>
  <c r="AQ191" i="5"/>
  <c r="AP191" i="5"/>
  <c r="AO191" i="5"/>
  <c r="AN191" i="5"/>
  <c r="AM191" i="5"/>
  <c r="AL191" i="5"/>
  <c r="AR190" i="5"/>
  <c r="AQ190" i="5"/>
  <c r="AP190" i="5"/>
  <c r="AO190" i="5"/>
  <c r="AN190" i="5"/>
  <c r="AM190" i="5"/>
  <c r="AL190" i="5" s="1"/>
  <c r="AR189" i="5"/>
  <c r="AQ189" i="5"/>
  <c r="AP189" i="5"/>
  <c r="AO189" i="5"/>
  <c r="AN189" i="5"/>
  <c r="AL189" i="5" s="1"/>
  <c r="AM189" i="5"/>
  <c r="AR188" i="5"/>
  <c r="AQ188" i="5"/>
  <c r="AP188" i="5"/>
  <c r="AO188" i="5"/>
  <c r="AN188" i="5"/>
  <c r="AM188" i="5"/>
  <c r="AL188" i="5" s="1"/>
  <c r="AR187" i="5"/>
  <c r="AQ187" i="5"/>
  <c r="AP187" i="5"/>
  <c r="AO187" i="5"/>
  <c r="AN187" i="5"/>
  <c r="AM187" i="5"/>
  <c r="AL187" i="5"/>
  <c r="AR186" i="5"/>
  <c r="AQ186" i="5"/>
  <c r="AP186" i="5"/>
  <c r="AO186" i="5"/>
  <c r="AN186" i="5"/>
  <c r="AM186" i="5"/>
  <c r="AL186" i="5" s="1"/>
  <c r="AR185" i="5"/>
  <c r="AQ185" i="5"/>
  <c r="AP185" i="5"/>
  <c r="AO185" i="5"/>
  <c r="AN185" i="5"/>
  <c r="AL185" i="5" s="1"/>
  <c r="AM185" i="5"/>
  <c r="AR184" i="5"/>
  <c r="AQ184" i="5"/>
  <c r="AP184" i="5"/>
  <c r="AO184" i="5"/>
  <c r="AN184" i="5"/>
  <c r="AM184" i="5"/>
  <c r="AL184" i="5" s="1"/>
  <c r="AR183" i="5"/>
  <c r="AQ183" i="5"/>
  <c r="AP183" i="5"/>
  <c r="AO183" i="5"/>
  <c r="AN183" i="5"/>
  <c r="AM183" i="5"/>
  <c r="AL183" i="5"/>
  <c r="AR182" i="5"/>
  <c r="AQ182" i="5"/>
  <c r="AP182" i="5"/>
  <c r="AO182" i="5"/>
  <c r="AN182" i="5"/>
  <c r="AM182" i="5"/>
  <c r="AL182" i="5" s="1"/>
  <c r="AR181" i="5"/>
  <c r="AQ181" i="5"/>
  <c r="AP181" i="5"/>
  <c r="AO181" i="5"/>
  <c r="AN181" i="5"/>
  <c r="AL181" i="5" s="1"/>
  <c r="AM181" i="5"/>
  <c r="AR180" i="5"/>
  <c r="AQ180" i="5"/>
  <c r="AP180" i="5"/>
  <c r="AO180" i="5"/>
  <c r="AN180" i="5"/>
  <c r="AM180" i="5"/>
  <c r="AL180" i="5" s="1"/>
  <c r="AR179" i="5"/>
  <c r="AQ179" i="5"/>
  <c r="AP179" i="5"/>
  <c r="AO179" i="5"/>
  <c r="AN179" i="5"/>
  <c r="AM179" i="5"/>
  <c r="AL179" i="5"/>
  <c r="AR178" i="5"/>
  <c r="AQ178" i="5"/>
  <c r="AP178" i="5"/>
  <c r="AO178" i="5"/>
  <c r="AN178" i="5"/>
  <c r="AM178" i="5"/>
  <c r="AL178" i="5" s="1"/>
  <c r="AR177" i="5"/>
  <c r="AQ177" i="5"/>
  <c r="AP177" i="5"/>
  <c r="AO177" i="5"/>
  <c r="AN177" i="5"/>
  <c r="AL177" i="5" s="1"/>
  <c r="AM177" i="5"/>
  <c r="AR176" i="5"/>
  <c r="AQ176" i="5"/>
  <c r="AP176" i="5"/>
  <c r="AO176" i="5"/>
  <c r="AN176" i="5"/>
  <c r="AM176" i="5"/>
  <c r="AL176" i="5" s="1"/>
  <c r="AR175" i="5"/>
  <c r="AQ175" i="5"/>
  <c r="AP175" i="5"/>
  <c r="AL175" i="5" s="1"/>
  <c r="AO175" i="5"/>
  <c r="AN175" i="5"/>
  <c r="AM175" i="5"/>
  <c r="AR174" i="5"/>
  <c r="AQ174" i="5"/>
  <c r="AP174" i="5"/>
  <c r="AO174" i="5"/>
  <c r="AN174" i="5"/>
  <c r="AM174" i="5"/>
  <c r="AL174" i="5" s="1"/>
  <c r="AR173" i="5"/>
  <c r="AQ173" i="5"/>
  <c r="AP173" i="5"/>
  <c r="AO173" i="5"/>
  <c r="AN173" i="5"/>
  <c r="AL173" i="5" s="1"/>
  <c r="AM173" i="5"/>
  <c r="AR172" i="5"/>
  <c r="AQ172" i="5"/>
  <c r="AP172" i="5"/>
  <c r="AO172" i="5"/>
  <c r="AN172" i="5"/>
  <c r="AM172" i="5"/>
  <c r="AL172" i="5" s="1"/>
  <c r="AR171" i="5"/>
  <c r="AQ171" i="5"/>
  <c r="AP171" i="5"/>
  <c r="AO171" i="5"/>
  <c r="AN171" i="5"/>
  <c r="AM171" i="5"/>
  <c r="AL171" i="5"/>
  <c r="AR170" i="5"/>
  <c r="AQ170" i="5"/>
  <c r="AP170" i="5"/>
  <c r="AO170" i="5"/>
  <c r="AN170" i="5"/>
  <c r="AM170" i="5"/>
  <c r="AL170" i="5" s="1"/>
  <c r="AR169" i="5"/>
  <c r="AQ169" i="5"/>
  <c r="AP169" i="5"/>
  <c r="AO169" i="5"/>
  <c r="AN169" i="5"/>
  <c r="AL169" i="5" s="1"/>
  <c r="AM169" i="5"/>
  <c r="AR168" i="5"/>
  <c r="AQ168" i="5"/>
  <c r="AP168" i="5"/>
  <c r="AO168" i="5"/>
  <c r="AN168" i="5"/>
  <c r="AM168" i="5"/>
  <c r="AL168" i="5" s="1"/>
  <c r="AR167" i="5"/>
  <c r="AQ167" i="5"/>
  <c r="AP167" i="5"/>
  <c r="AO167" i="5"/>
  <c r="AN167" i="5"/>
  <c r="AM167" i="5"/>
  <c r="AL167" i="5"/>
  <c r="AR166" i="5"/>
  <c r="AQ166" i="5"/>
  <c r="AP166" i="5"/>
  <c r="AO166" i="5"/>
  <c r="AN166" i="5"/>
  <c r="AM166" i="5"/>
  <c r="AL166" i="5" s="1"/>
  <c r="AR165" i="5"/>
  <c r="AQ165" i="5"/>
  <c r="AP165" i="5"/>
  <c r="AO165" i="5"/>
  <c r="AN165" i="5"/>
  <c r="AL165" i="5" s="1"/>
  <c r="AM165" i="5"/>
  <c r="AR164" i="5"/>
  <c r="AQ164" i="5"/>
  <c r="AP164" i="5"/>
  <c r="AO164" i="5"/>
  <c r="AN164" i="5"/>
  <c r="AM164" i="5"/>
  <c r="AL164" i="5" s="1"/>
  <c r="AR163" i="5"/>
  <c r="AQ163" i="5"/>
  <c r="AP163" i="5"/>
  <c r="AO163" i="5"/>
  <c r="AN163" i="5"/>
  <c r="AM163" i="5"/>
  <c r="AL163" i="5"/>
  <c r="AR162" i="5"/>
  <c r="AQ162" i="5"/>
  <c r="AP162" i="5"/>
  <c r="AO162" i="5"/>
  <c r="AN162" i="5"/>
  <c r="AM162" i="5"/>
  <c r="AL162" i="5" s="1"/>
  <c r="AR161" i="5"/>
  <c r="AQ161" i="5"/>
  <c r="AP161" i="5"/>
  <c r="AO161" i="5"/>
  <c r="AN161" i="5"/>
  <c r="AL161" i="5" s="1"/>
  <c r="AM161" i="5"/>
  <c r="AR160" i="5"/>
  <c r="AQ160" i="5"/>
  <c r="AP160" i="5"/>
  <c r="AO160" i="5"/>
  <c r="AN160" i="5"/>
  <c r="AM160" i="5"/>
  <c r="AL160" i="5" s="1"/>
  <c r="AR159" i="5"/>
  <c r="AQ159" i="5"/>
  <c r="AP159" i="5"/>
  <c r="AO159" i="5"/>
  <c r="AN159" i="5"/>
  <c r="AM159" i="5"/>
  <c r="AL159" i="5"/>
  <c r="AR158" i="5"/>
  <c r="AQ158" i="5"/>
  <c r="AP158" i="5"/>
  <c r="AO158" i="5"/>
  <c r="AN158" i="5"/>
  <c r="AM158" i="5"/>
  <c r="AL158" i="5" s="1"/>
  <c r="AR157" i="5"/>
  <c r="AQ157" i="5"/>
  <c r="AP157" i="5"/>
  <c r="AO157" i="5"/>
  <c r="AN157" i="5"/>
  <c r="AL157" i="5" s="1"/>
  <c r="AM157" i="5"/>
  <c r="AR156" i="5"/>
  <c r="AQ156" i="5"/>
  <c r="AP156" i="5"/>
  <c r="AO156" i="5"/>
  <c r="AN156" i="5"/>
  <c r="AM156" i="5"/>
  <c r="AL156" i="5" s="1"/>
  <c r="AR155" i="5"/>
  <c r="AQ155" i="5"/>
  <c r="AP155" i="5"/>
  <c r="AO155" i="5"/>
  <c r="AN155" i="5"/>
  <c r="AM155" i="5"/>
  <c r="AL155" i="5"/>
  <c r="AR154" i="5"/>
  <c r="AQ154" i="5"/>
  <c r="AP154" i="5"/>
  <c r="AO154" i="5"/>
  <c r="AN154" i="5"/>
  <c r="AM154" i="5"/>
  <c r="AL154" i="5" s="1"/>
  <c r="AR153" i="5"/>
  <c r="AQ153" i="5"/>
  <c r="AP153" i="5"/>
  <c r="AO153" i="5"/>
  <c r="AN153" i="5"/>
  <c r="AL153" i="5" s="1"/>
  <c r="AM153" i="5"/>
  <c r="AR152" i="5"/>
  <c r="AQ152" i="5"/>
  <c r="AP152" i="5"/>
  <c r="AO152" i="5"/>
  <c r="AN152" i="5"/>
  <c r="AM152" i="5"/>
  <c r="AL152" i="5" s="1"/>
  <c r="AR151" i="5"/>
  <c r="AQ151" i="5"/>
  <c r="AP151" i="5"/>
  <c r="AL151" i="5" s="1"/>
  <c r="AO151" i="5"/>
  <c r="AN151" i="5"/>
  <c r="AM151" i="5"/>
  <c r="AR150" i="5"/>
  <c r="AQ150" i="5"/>
  <c r="AP150" i="5"/>
  <c r="AO150" i="5"/>
  <c r="AN150" i="5"/>
  <c r="AM150" i="5"/>
  <c r="AL150" i="5" s="1"/>
  <c r="AR149" i="5"/>
  <c r="AQ149" i="5"/>
  <c r="AP149" i="5"/>
  <c r="AO149" i="5"/>
  <c r="AN149" i="5"/>
  <c r="AL149" i="5" s="1"/>
  <c r="AM149" i="5"/>
  <c r="AR148" i="5"/>
  <c r="AQ148" i="5"/>
  <c r="AP148" i="5"/>
  <c r="AO148" i="5"/>
  <c r="AN148" i="5"/>
  <c r="AM148" i="5"/>
  <c r="AL148" i="5" s="1"/>
  <c r="AR147" i="5"/>
  <c r="AQ147" i="5"/>
  <c r="AP147" i="5"/>
  <c r="AO147" i="5"/>
  <c r="AN147" i="5"/>
  <c r="AM147" i="5"/>
  <c r="AL147" i="5"/>
  <c r="AR146" i="5"/>
  <c r="AQ146" i="5"/>
  <c r="AP146" i="5"/>
  <c r="AO146" i="5"/>
  <c r="AN146" i="5"/>
  <c r="AM146" i="5"/>
  <c r="AL146" i="5" s="1"/>
  <c r="AR145" i="5"/>
  <c r="AQ145" i="5"/>
  <c r="AP145" i="5"/>
  <c r="AO145" i="5"/>
  <c r="AN145" i="5"/>
  <c r="AL145" i="5" s="1"/>
  <c r="AM145" i="5"/>
  <c r="AR144" i="5"/>
  <c r="AQ144" i="5"/>
  <c r="AP144" i="5"/>
  <c r="AO144" i="5"/>
  <c r="AN144" i="5"/>
  <c r="AM144" i="5"/>
  <c r="AL144" i="5" s="1"/>
  <c r="AR143" i="5"/>
  <c r="AQ143" i="5"/>
  <c r="AP143" i="5"/>
  <c r="AO143" i="5"/>
  <c r="AN143" i="5"/>
  <c r="AM143" i="5"/>
  <c r="AL143" i="5"/>
  <c r="AR142" i="5"/>
  <c r="AQ142" i="5"/>
  <c r="AP142" i="5"/>
  <c r="AO142" i="5"/>
  <c r="AN142" i="5"/>
  <c r="AM142" i="5"/>
  <c r="AL142" i="5" s="1"/>
  <c r="AR141" i="5"/>
  <c r="AQ141" i="5"/>
  <c r="AP141" i="5"/>
  <c r="AO141" i="5"/>
  <c r="AN141" i="5"/>
  <c r="AL141" i="5" s="1"/>
  <c r="AM141" i="5"/>
  <c r="AR140" i="5"/>
  <c r="AQ140" i="5"/>
  <c r="AP140" i="5"/>
  <c r="AO140" i="5"/>
  <c r="AN140" i="5"/>
  <c r="AM140" i="5"/>
  <c r="AL140" i="5" s="1"/>
  <c r="AR139" i="5"/>
  <c r="AQ139" i="5"/>
  <c r="AP139" i="5"/>
  <c r="AO139" i="5"/>
  <c r="AN139" i="5"/>
  <c r="AM139" i="5"/>
  <c r="AL139" i="5"/>
  <c r="AR138" i="5"/>
  <c r="AQ138" i="5"/>
  <c r="AP138" i="5"/>
  <c r="AO138" i="5"/>
  <c r="AN138" i="5"/>
  <c r="AM138" i="5"/>
  <c r="AL138" i="5" s="1"/>
  <c r="AR137" i="5"/>
  <c r="AQ137" i="5"/>
  <c r="AP137" i="5"/>
  <c r="AO137" i="5"/>
  <c r="AN137" i="5"/>
  <c r="AL137" i="5" s="1"/>
  <c r="AM137" i="5"/>
  <c r="AR136" i="5"/>
  <c r="AQ136" i="5"/>
  <c r="AP136" i="5"/>
  <c r="AO136" i="5"/>
  <c r="AN136" i="5"/>
  <c r="AM136" i="5"/>
  <c r="AL136" i="5" s="1"/>
  <c r="AR135" i="5"/>
  <c r="AQ135" i="5"/>
  <c r="AP135" i="5"/>
  <c r="AO135" i="5"/>
  <c r="AN135" i="5"/>
  <c r="AM135" i="5"/>
  <c r="AL135" i="5"/>
  <c r="AR134" i="5"/>
  <c r="AQ134" i="5"/>
  <c r="AP134" i="5"/>
  <c r="AO134" i="5"/>
  <c r="AN134" i="5"/>
  <c r="AM134" i="5"/>
  <c r="AL134" i="5" s="1"/>
  <c r="AR133" i="5"/>
  <c r="AQ133" i="5"/>
  <c r="AP133" i="5"/>
  <c r="AO133" i="5"/>
  <c r="AN133" i="5"/>
  <c r="AL133" i="5" s="1"/>
  <c r="AM133" i="5"/>
  <c r="AR132" i="5"/>
  <c r="AQ132" i="5"/>
  <c r="AP132" i="5"/>
  <c r="AO132" i="5"/>
  <c r="AN132" i="5"/>
  <c r="AM132" i="5"/>
  <c r="AL132" i="5" s="1"/>
  <c r="AR131" i="5"/>
  <c r="AQ131" i="5"/>
  <c r="AP131" i="5"/>
  <c r="AO131" i="5"/>
  <c r="AN131" i="5"/>
  <c r="AM131" i="5"/>
  <c r="AL131" i="5"/>
  <c r="AR130" i="5"/>
  <c r="AQ130" i="5"/>
  <c r="AP130" i="5"/>
  <c r="AO130" i="5"/>
  <c r="AN130" i="5"/>
  <c r="AM130" i="5"/>
  <c r="AL130" i="5" s="1"/>
  <c r="AR129" i="5"/>
  <c r="AQ129" i="5"/>
  <c r="AP129" i="5"/>
  <c r="AO129" i="5"/>
  <c r="AN129" i="5"/>
  <c r="AL129" i="5" s="1"/>
  <c r="AM129" i="5"/>
  <c r="AR128" i="5"/>
  <c r="AQ128" i="5"/>
  <c r="AP128" i="5"/>
  <c r="AO128" i="5"/>
  <c r="AN128" i="5"/>
  <c r="AM128" i="5"/>
  <c r="AL128" i="5" s="1"/>
  <c r="AR127" i="5"/>
  <c r="AQ127" i="5"/>
  <c r="AP127" i="5"/>
  <c r="AO127" i="5"/>
  <c r="AN127" i="5"/>
  <c r="AM127" i="5"/>
  <c r="AL127" i="5"/>
  <c r="AR126" i="5"/>
  <c r="AQ126" i="5"/>
  <c r="AP126" i="5"/>
  <c r="AO126" i="5"/>
  <c r="AN126" i="5"/>
  <c r="AM126" i="5"/>
  <c r="AL126" i="5" s="1"/>
  <c r="AR125" i="5"/>
  <c r="AQ125" i="5"/>
  <c r="AP125" i="5"/>
  <c r="AO125" i="5"/>
  <c r="AN125" i="5"/>
  <c r="AL125" i="5" s="1"/>
  <c r="AM125" i="5"/>
  <c r="AR124" i="5"/>
  <c r="AQ124" i="5"/>
  <c r="AP124" i="5"/>
  <c r="AO124" i="5"/>
  <c r="AN124" i="5"/>
  <c r="AM124" i="5"/>
  <c r="AL124" i="5" s="1"/>
  <c r="AR123" i="5"/>
  <c r="AQ123" i="5"/>
  <c r="AP123" i="5"/>
  <c r="AL123" i="5" s="1"/>
  <c r="AO123" i="5"/>
  <c r="AN123" i="5"/>
  <c r="AM123" i="5"/>
  <c r="AR122" i="5"/>
  <c r="AQ122" i="5"/>
  <c r="AP122" i="5"/>
  <c r="AO122" i="5"/>
  <c r="AN122" i="5"/>
  <c r="AM122" i="5"/>
  <c r="AL122" i="5" s="1"/>
  <c r="AR121" i="5"/>
  <c r="AQ121" i="5"/>
  <c r="AP121" i="5"/>
  <c r="AO121" i="5"/>
  <c r="AN121" i="5"/>
  <c r="AL121" i="5" s="1"/>
  <c r="AM121" i="5"/>
  <c r="AR120" i="5"/>
  <c r="AQ120" i="5"/>
  <c r="AP120" i="5"/>
  <c r="AO120" i="5"/>
  <c r="AN120" i="5"/>
  <c r="AM120" i="5"/>
  <c r="AL120" i="5" s="1"/>
  <c r="AR119" i="5"/>
  <c r="AQ119" i="5"/>
  <c r="AP119" i="5"/>
  <c r="AO119" i="5"/>
  <c r="AN119" i="5"/>
  <c r="AM119" i="5"/>
  <c r="AL119" i="5"/>
  <c r="AR118" i="5"/>
  <c r="AQ118" i="5"/>
  <c r="AP118" i="5"/>
  <c r="AO118" i="5"/>
  <c r="AN118" i="5"/>
  <c r="AM118" i="5"/>
  <c r="AL118" i="5" s="1"/>
  <c r="AR117" i="5"/>
  <c r="AQ117" i="5"/>
  <c r="AP117" i="5"/>
  <c r="AO117" i="5"/>
  <c r="AN117" i="5"/>
  <c r="AL117" i="5" s="1"/>
  <c r="AM117" i="5"/>
  <c r="AR116" i="5"/>
  <c r="AQ116" i="5"/>
  <c r="AP116" i="5"/>
  <c r="AO116" i="5"/>
  <c r="AN116" i="5"/>
  <c r="AM116" i="5"/>
  <c r="AL116" i="5" s="1"/>
  <c r="AR115" i="5"/>
  <c r="AQ115" i="5"/>
  <c r="AP115" i="5"/>
  <c r="AO115" i="5"/>
  <c r="AN115" i="5"/>
  <c r="AM115" i="5"/>
  <c r="AL115" i="5"/>
  <c r="AR114" i="5"/>
  <c r="AQ114" i="5"/>
  <c r="AP114" i="5"/>
  <c r="AO114" i="5"/>
  <c r="AN114" i="5"/>
  <c r="AM114" i="5"/>
  <c r="AL114" i="5" s="1"/>
  <c r="AR113" i="5"/>
  <c r="AQ113" i="5"/>
  <c r="AP113" i="5"/>
  <c r="AO113" i="5"/>
  <c r="AN113" i="5"/>
  <c r="AL113" i="5" s="1"/>
  <c r="AM113" i="5"/>
  <c r="AR112" i="5"/>
  <c r="AQ112" i="5"/>
  <c r="AP112" i="5"/>
  <c r="AO112" i="5"/>
  <c r="AN112" i="5"/>
  <c r="AM112" i="5"/>
  <c r="AL112" i="5" s="1"/>
  <c r="AR111" i="5"/>
  <c r="AQ111" i="5"/>
  <c r="AP111" i="5"/>
  <c r="AO111" i="5"/>
  <c r="AN111" i="5"/>
  <c r="AM111" i="5"/>
  <c r="AL111" i="5"/>
  <c r="AR110" i="5"/>
  <c r="AQ110" i="5"/>
  <c r="AP110" i="5"/>
  <c r="AO110" i="5"/>
  <c r="AN110" i="5"/>
  <c r="AM110" i="5"/>
  <c r="AL110" i="5" s="1"/>
  <c r="AR109" i="5"/>
  <c r="AQ109" i="5"/>
  <c r="AP109" i="5"/>
  <c r="AO109" i="5"/>
  <c r="AN109" i="5"/>
  <c r="AL109" i="5" s="1"/>
  <c r="AM109" i="5"/>
  <c r="AR108" i="5"/>
  <c r="AQ108" i="5"/>
  <c r="AP108" i="5"/>
  <c r="AO108" i="5"/>
  <c r="AN108" i="5"/>
  <c r="AM108" i="5"/>
  <c r="AL108" i="5" s="1"/>
  <c r="AR107" i="5"/>
  <c r="AQ107" i="5"/>
  <c r="AP107" i="5"/>
  <c r="AO107" i="5"/>
  <c r="AN107" i="5"/>
  <c r="AM107" i="5"/>
  <c r="AL107" i="5"/>
  <c r="AR106" i="5"/>
  <c r="AQ106" i="5"/>
  <c r="AP106" i="5"/>
  <c r="AO106" i="5"/>
  <c r="AN106" i="5"/>
  <c r="AM106" i="5"/>
  <c r="AL106" i="5" s="1"/>
  <c r="AR105" i="5"/>
  <c r="AQ105" i="5"/>
  <c r="AP105" i="5"/>
  <c r="AO105" i="5"/>
  <c r="AN105" i="5"/>
  <c r="AL105" i="5" s="1"/>
  <c r="AM105" i="5"/>
  <c r="AR104" i="5"/>
  <c r="AQ104" i="5"/>
  <c r="AP104" i="5"/>
  <c r="AO104" i="5"/>
  <c r="AN104" i="5"/>
  <c r="AM104" i="5"/>
  <c r="AL104" i="5" s="1"/>
  <c r="AR103" i="5"/>
  <c r="AQ103" i="5"/>
  <c r="AP103" i="5"/>
  <c r="AL103" i="5" s="1"/>
  <c r="AO103" i="5"/>
  <c r="AN103" i="5"/>
  <c r="AM103" i="5"/>
  <c r="AR102" i="5"/>
  <c r="AQ102" i="5"/>
  <c r="AP102" i="5"/>
  <c r="AO102" i="5"/>
  <c r="AN102" i="5"/>
  <c r="AM102" i="5"/>
  <c r="AL102" i="5" s="1"/>
  <c r="AR101" i="5"/>
  <c r="AQ101" i="5"/>
  <c r="AP101" i="5"/>
  <c r="AO101" i="5"/>
  <c r="AN101" i="5"/>
  <c r="AL101" i="5" s="1"/>
  <c r="AM101" i="5"/>
  <c r="AR100" i="5"/>
  <c r="AQ100" i="5"/>
  <c r="AP100" i="5"/>
  <c r="AO100" i="5"/>
  <c r="AN100" i="5"/>
  <c r="AM100" i="5"/>
  <c r="AL100" i="5" s="1"/>
  <c r="AR99" i="5"/>
  <c r="AQ99" i="5"/>
  <c r="AP99" i="5"/>
  <c r="AO99" i="5"/>
  <c r="AN99" i="5"/>
  <c r="AM99" i="5"/>
  <c r="AL99" i="5"/>
  <c r="AR98" i="5"/>
  <c r="AQ98" i="5"/>
  <c r="AP98" i="5"/>
  <c r="AO98" i="5"/>
  <c r="AN98" i="5"/>
  <c r="AM98" i="5"/>
  <c r="AL98" i="5" s="1"/>
  <c r="AR97" i="5"/>
  <c r="AQ97" i="5"/>
  <c r="AP97" i="5"/>
  <c r="AO97" i="5"/>
  <c r="AN97" i="5"/>
  <c r="AL97" i="5" s="1"/>
  <c r="AM97" i="5"/>
  <c r="AR96" i="5"/>
  <c r="AQ96" i="5"/>
  <c r="AP96" i="5"/>
  <c r="AO96" i="5"/>
  <c r="AN96" i="5"/>
  <c r="AM96" i="5"/>
  <c r="AL96" i="5" s="1"/>
  <c r="AR95" i="5"/>
  <c r="AQ95" i="5"/>
  <c r="AP95" i="5"/>
  <c r="AO95" i="5"/>
  <c r="AN95" i="5"/>
  <c r="AM95" i="5"/>
  <c r="AL95" i="5"/>
  <c r="AR94" i="5"/>
  <c r="AQ94" i="5"/>
  <c r="AP94" i="5"/>
  <c r="AO94" i="5"/>
  <c r="AN94" i="5"/>
  <c r="AM94" i="5"/>
  <c r="AL94" i="5" s="1"/>
  <c r="AR93" i="5"/>
  <c r="AQ93" i="5"/>
  <c r="AP93" i="5"/>
  <c r="AO93" i="5"/>
  <c r="AN93" i="5"/>
  <c r="AL93" i="5" s="1"/>
  <c r="AM93" i="5"/>
  <c r="AR92" i="5"/>
  <c r="AQ92" i="5"/>
  <c r="AP92" i="5"/>
  <c r="AO92" i="5"/>
  <c r="AN92" i="5"/>
  <c r="AM92" i="5"/>
  <c r="AL92" i="5" s="1"/>
  <c r="AR91" i="5"/>
  <c r="AQ91" i="5"/>
  <c r="AP91" i="5"/>
  <c r="AO91" i="5"/>
  <c r="AN91" i="5"/>
  <c r="AM91" i="5"/>
  <c r="AL91" i="5"/>
  <c r="AR90" i="5"/>
  <c r="AQ90" i="5"/>
  <c r="AP90" i="5"/>
  <c r="AO90" i="5"/>
  <c r="AN90" i="5"/>
  <c r="AM90" i="5"/>
  <c r="AL90" i="5" s="1"/>
  <c r="AR89" i="5"/>
  <c r="AQ89" i="5"/>
  <c r="AP89" i="5"/>
  <c r="AO89" i="5"/>
  <c r="AN89" i="5"/>
  <c r="AL89" i="5" s="1"/>
  <c r="AM89" i="5"/>
  <c r="AR88" i="5"/>
  <c r="AQ88" i="5"/>
  <c r="AP88" i="5"/>
  <c r="AO88" i="5"/>
  <c r="AN88" i="5"/>
  <c r="AM88" i="5"/>
  <c r="AL88" i="5" s="1"/>
  <c r="AR87" i="5"/>
  <c r="AQ87" i="5"/>
  <c r="AP87" i="5"/>
  <c r="AO87" i="5"/>
  <c r="AN87" i="5"/>
  <c r="AM87" i="5"/>
  <c r="AL87" i="5"/>
  <c r="AR86" i="5"/>
  <c r="AQ86" i="5"/>
  <c r="AP86" i="5"/>
  <c r="AO86" i="5"/>
  <c r="AN86" i="5"/>
  <c r="AM86" i="5"/>
  <c r="AL86" i="5" s="1"/>
  <c r="AR85" i="5"/>
  <c r="AQ85" i="5"/>
  <c r="AP85" i="5"/>
  <c r="AO85" i="5"/>
  <c r="AN85" i="5"/>
  <c r="AL85" i="5" s="1"/>
  <c r="AM85" i="5"/>
  <c r="AR84" i="5"/>
  <c r="AQ84" i="5"/>
  <c r="AP84" i="5"/>
  <c r="AO84" i="5"/>
  <c r="AN84" i="5"/>
  <c r="AM84" i="5"/>
  <c r="AL84" i="5" s="1"/>
  <c r="AR83" i="5"/>
  <c r="AQ83" i="5"/>
  <c r="AP83" i="5"/>
  <c r="AL83" i="5" s="1"/>
  <c r="AO83" i="5"/>
  <c r="AN83" i="5"/>
  <c r="AM83" i="5"/>
  <c r="AR82" i="5"/>
  <c r="AQ82" i="5"/>
  <c r="AP82" i="5"/>
  <c r="AO82" i="5"/>
  <c r="AN82" i="5"/>
  <c r="AM82" i="5"/>
  <c r="AL82" i="5" s="1"/>
  <c r="AR81" i="5"/>
  <c r="AQ81" i="5"/>
  <c r="AP81" i="5"/>
  <c r="AO81" i="5"/>
  <c r="AN81" i="5"/>
  <c r="AL81" i="5" s="1"/>
  <c r="AM81" i="5"/>
  <c r="AR80" i="5"/>
  <c r="AQ80" i="5"/>
  <c r="AP80" i="5"/>
  <c r="AO80" i="5"/>
  <c r="AN80" i="5"/>
  <c r="AM80" i="5"/>
  <c r="AL80" i="5" s="1"/>
  <c r="AR79" i="5"/>
  <c r="AQ79" i="5"/>
  <c r="AP79" i="5"/>
  <c r="AL79" i="5" s="1"/>
  <c r="AO79" i="5"/>
  <c r="AN79" i="5"/>
  <c r="AM79" i="5"/>
  <c r="AR78" i="5"/>
  <c r="AQ78" i="5"/>
  <c r="AP78" i="5"/>
  <c r="AO78" i="5"/>
  <c r="AN78" i="5"/>
  <c r="AM78" i="5"/>
  <c r="AL78" i="5" s="1"/>
  <c r="AR77" i="5"/>
  <c r="AQ77" i="5"/>
  <c r="AP77" i="5"/>
  <c r="AO77" i="5"/>
  <c r="AN77" i="5"/>
  <c r="AL77" i="5" s="1"/>
  <c r="AM77" i="5"/>
  <c r="AR76" i="5"/>
  <c r="AQ76" i="5"/>
  <c r="AP76" i="5"/>
  <c r="AO76" i="5"/>
  <c r="AN76" i="5"/>
  <c r="AM76" i="5"/>
  <c r="AL76" i="5" s="1"/>
  <c r="AR75" i="5"/>
  <c r="AQ75" i="5"/>
  <c r="AP75" i="5"/>
  <c r="AO75" i="5"/>
  <c r="AN75" i="5"/>
  <c r="AM75" i="5"/>
  <c r="AL75" i="5"/>
  <c r="AR74" i="5"/>
  <c r="AQ74" i="5"/>
  <c r="AP74" i="5"/>
  <c r="AO74" i="5"/>
  <c r="AN74" i="5"/>
  <c r="AM74" i="5"/>
  <c r="AL74" i="5" s="1"/>
  <c r="AR73" i="5"/>
  <c r="AQ73" i="5"/>
  <c r="AP73" i="5"/>
  <c r="AO73" i="5"/>
  <c r="AN73" i="5"/>
  <c r="AL73" i="5" s="1"/>
  <c r="AM73" i="5"/>
  <c r="AR72" i="5"/>
  <c r="AQ72" i="5"/>
  <c r="AP72" i="5"/>
  <c r="AO72" i="5"/>
  <c r="AN72" i="5"/>
  <c r="AM72" i="5"/>
  <c r="AL72" i="5" s="1"/>
  <c r="AR71" i="5"/>
  <c r="AQ71" i="5"/>
  <c r="AP71" i="5"/>
  <c r="AO71" i="5"/>
  <c r="AN71" i="5"/>
  <c r="AM71" i="5"/>
  <c r="AL71" i="5"/>
  <c r="AR70" i="5"/>
  <c r="AQ70" i="5"/>
  <c r="AP70" i="5"/>
  <c r="AO70" i="5"/>
  <c r="AN70" i="5"/>
  <c r="AM70" i="5"/>
  <c r="AL70" i="5" s="1"/>
  <c r="AR69" i="5"/>
  <c r="AQ69" i="5"/>
  <c r="AP69" i="5"/>
  <c r="AO69" i="5"/>
  <c r="AN69" i="5"/>
  <c r="AL69" i="5" s="1"/>
  <c r="AM69" i="5"/>
  <c r="AR68" i="5"/>
  <c r="AQ68" i="5"/>
  <c r="AP68" i="5"/>
  <c r="AO68" i="5"/>
  <c r="AN68" i="5"/>
  <c r="AM68" i="5"/>
  <c r="AL68" i="5" s="1"/>
  <c r="AR67" i="5"/>
  <c r="AQ67" i="5"/>
  <c r="AP67" i="5"/>
  <c r="AO67" i="5"/>
  <c r="AN67" i="5"/>
  <c r="AM67" i="5"/>
  <c r="AL67" i="5"/>
  <c r="AR66" i="5"/>
  <c r="AQ66" i="5"/>
  <c r="AP66" i="5"/>
  <c r="AO66" i="5"/>
  <c r="AN66" i="5"/>
  <c r="AM66" i="5"/>
  <c r="AL66" i="5" s="1"/>
  <c r="AR65" i="5"/>
  <c r="AQ65" i="5"/>
  <c r="AP65" i="5"/>
  <c r="AO65" i="5"/>
  <c r="AN65" i="5"/>
  <c r="AL65" i="5" s="1"/>
  <c r="AM65" i="5"/>
  <c r="AR64" i="5"/>
  <c r="AQ64" i="5"/>
  <c r="AP64" i="5"/>
  <c r="AO64" i="5"/>
  <c r="AN64" i="5"/>
  <c r="AM64" i="5"/>
  <c r="AL64" i="5" s="1"/>
  <c r="AR63" i="5"/>
  <c r="AQ63" i="5"/>
  <c r="AP63" i="5"/>
  <c r="AO63" i="5"/>
  <c r="AN63" i="5"/>
  <c r="AM63" i="5"/>
  <c r="AL63" i="5"/>
  <c r="AR62" i="5"/>
  <c r="AQ62" i="5"/>
  <c r="AP62" i="5"/>
  <c r="AO62" i="5"/>
  <c r="AN62" i="5"/>
  <c r="AM62" i="5"/>
  <c r="AL62" i="5" s="1"/>
  <c r="AR61" i="5"/>
  <c r="AQ61" i="5"/>
  <c r="AP61" i="5"/>
  <c r="AO61" i="5"/>
  <c r="AN61" i="5"/>
  <c r="AL61" i="5" s="1"/>
  <c r="AM61" i="5"/>
  <c r="AR60" i="5"/>
  <c r="AQ60" i="5"/>
  <c r="AP60" i="5"/>
  <c r="AO60" i="5"/>
  <c r="AN60" i="5"/>
  <c r="AM60" i="5"/>
  <c r="AL60" i="5" s="1"/>
  <c r="AR59" i="5"/>
  <c r="AQ59" i="5"/>
  <c r="AP59" i="5"/>
  <c r="AO59" i="5"/>
  <c r="AN59" i="5"/>
  <c r="AM59" i="5"/>
  <c r="AL59" i="5"/>
  <c r="AR58" i="5"/>
  <c r="AQ58" i="5"/>
  <c r="AP58" i="5"/>
  <c r="AO58" i="5"/>
  <c r="AN58" i="5"/>
  <c r="AM58" i="5"/>
  <c r="AL58" i="5" s="1"/>
  <c r="AR57" i="5"/>
  <c r="AQ57" i="5"/>
  <c r="AP57" i="5"/>
  <c r="AO57" i="5"/>
  <c r="AN57" i="5"/>
  <c r="AL57" i="5" s="1"/>
  <c r="AM57" i="5"/>
  <c r="AR56" i="5"/>
  <c r="AQ56" i="5"/>
  <c r="AP56" i="5"/>
  <c r="AO56" i="5"/>
  <c r="AN56" i="5"/>
  <c r="AM56" i="5"/>
  <c r="AL56" i="5" s="1"/>
  <c r="AR55" i="5"/>
  <c r="AQ55" i="5"/>
  <c r="AP55" i="5"/>
  <c r="AO55" i="5"/>
  <c r="AN55" i="5"/>
  <c r="AM55" i="5"/>
  <c r="AL55" i="5"/>
  <c r="AR54" i="5"/>
  <c r="AQ54" i="5"/>
  <c r="AP54" i="5"/>
  <c r="AO54" i="5"/>
  <c r="AN54" i="5"/>
  <c r="AM54" i="5"/>
  <c r="AL54" i="5" s="1"/>
  <c r="AR53" i="5"/>
  <c r="AQ53" i="5"/>
  <c r="AP53" i="5"/>
  <c r="AO53" i="5"/>
  <c r="AN53" i="5"/>
  <c r="AL53" i="5" s="1"/>
  <c r="AM53" i="5"/>
  <c r="AR52" i="5"/>
  <c r="AQ52" i="5"/>
  <c r="AP52" i="5"/>
  <c r="AO52" i="5"/>
  <c r="AN52" i="5"/>
  <c r="AM52" i="5"/>
  <c r="AL52" i="5" s="1"/>
  <c r="AR51" i="5"/>
  <c r="AQ51" i="5"/>
  <c r="AP51" i="5"/>
  <c r="AO51" i="5"/>
  <c r="AN51" i="5"/>
  <c r="AM51" i="5"/>
  <c r="AL51" i="5"/>
  <c r="AR50" i="5"/>
  <c r="AQ50" i="5"/>
  <c r="AP50" i="5"/>
  <c r="AO50" i="5"/>
  <c r="AN50" i="5"/>
  <c r="AM50" i="5"/>
  <c r="AL50" i="5" s="1"/>
  <c r="AR49" i="5"/>
  <c r="AQ49" i="5"/>
  <c r="AP49" i="5"/>
  <c r="AO49" i="5"/>
  <c r="AN49" i="5"/>
  <c r="AL49" i="5" s="1"/>
  <c r="AM49" i="5"/>
  <c r="AR48" i="5"/>
  <c r="AQ48" i="5"/>
  <c r="AP48" i="5"/>
  <c r="AO48" i="5"/>
  <c r="AN48" i="5"/>
  <c r="AM48" i="5"/>
  <c r="AL48" i="5" s="1"/>
  <c r="AR47" i="5"/>
  <c r="AQ47" i="5"/>
  <c r="AP47" i="5"/>
  <c r="AO47" i="5"/>
  <c r="AN47" i="5"/>
  <c r="AM47" i="5"/>
  <c r="AL47" i="5"/>
  <c r="AR46" i="5"/>
  <c r="AQ46" i="5"/>
  <c r="AP46" i="5"/>
  <c r="AO46" i="5"/>
  <c r="AN46" i="5"/>
  <c r="AM46" i="5"/>
  <c r="AL46" i="5" s="1"/>
  <c r="AR45" i="5"/>
  <c r="AQ45" i="5"/>
  <c r="AP45" i="5"/>
  <c r="AO45" i="5"/>
  <c r="AN45" i="5"/>
  <c r="AL45" i="5" s="1"/>
  <c r="AM45" i="5"/>
  <c r="AR44" i="5"/>
  <c r="AQ44" i="5"/>
  <c r="AP44" i="5"/>
  <c r="AO44" i="5"/>
  <c r="AN44" i="5"/>
  <c r="AM44" i="5"/>
  <c r="AL44" i="5" s="1"/>
  <c r="AR43" i="5"/>
  <c r="AQ43" i="5"/>
  <c r="AP43" i="5"/>
  <c r="AO43" i="5"/>
  <c r="AN43" i="5"/>
  <c r="AM43" i="5"/>
  <c r="AL43" i="5"/>
  <c r="AR42" i="5"/>
  <c r="AQ42" i="5"/>
  <c r="AP42" i="5"/>
  <c r="AO42" i="5"/>
  <c r="AN42" i="5"/>
  <c r="AM42" i="5"/>
  <c r="AL42" i="5" s="1"/>
  <c r="AR41" i="5"/>
  <c r="AQ41" i="5"/>
  <c r="AP41" i="5"/>
  <c r="AO41" i="5"/>
  <c r="AN41" i="5"/>
  <c r="AL41" i="5" s="1"/>
  <c r="AM41" i="5"/>
  <c r="AR40" i="5"/>
  <c r="AQ40" i="5"/>
  <c r="AP40" i="5"/>
  <c r="AO40" i="5"/>
  <c r="AN40" i="5"/>
  <c r="AM40" i="5"/>
  <c r="AL40" i="5" s="1"/>
  <c r="AR39" i="5"/>
  <c r="AQ39" i="5"/>
  <c r="AP39" i="5"/>
  <c r="AO39" i="5"/>
  <c r="AN39" i="5"/>
  <c r="AM39" i="5"/>
  <c r="AL39" i="5"/>
  <c r="AR38" i="5"/>
  <c r="AQ38" i="5"/>
  <c r="AP38" i="5"/>
  <c r="AO38" i="5"/>
  <c r="AN38" i="5"/>
  <c r="AM38" i="5"/>
  <c r="AL38" i="5" s="1"/>
  <c r="AR37" i="5"/>
  <c r="AQ37" i="5"/>
  <c r="AP37" i="5"/>
  <c r="AO37" i="5"/>
  <c r="AN37" i="5"/>
  <c r="AL37" i="5" s="1"/>
  <c r="AM37" i="5"/>
  <c r="AR36" i="5"/>
  <c r="AQ36" i="5"/>
  <c r="AP36" i="5"/>
  <c r="AO36" i="5"/>
  <c r="AN36" i="5"/>
  <c r="AM36" i="5"/>
  <c r="AL36" i="5" s="1"/>
  <c r="AR35" i="5"/>
  <c r="AQ35" i="5"/>
  <c r="AP35" i="5"/>
  <c r="AO35" i="5"/>
  <c r="AN35" i="5"/>
  <c r="AM35" i="5"/>
  <c r="AL35" i="5"/>
  <c r="AR34" i="5"/>
  <c r="AQ34" i="5"/>
  <c r="AP34" i="5"/>
  <c r="AO34" i="5"/>
  <c r="AN34" i="5"/>
  <c r="AM34" i="5"/>
  <c r="AL34" i="5" s="1"/>
  <c r="AR33" i="5"/>
  <c r="AQ33" i="5"/>
  <c r="AP33" i="5"/>
  <c r="AO33" i="5"/>
  <c r="AN33" i="5"/>
  <c r="AL33" i="5" s="1"/>
  <c r="AM33" i="5"/>
  <c r="AR32" i="5"/>
  <c r="AQ32" i="5"/>
  <c r="AP32" i="5"/>
  <c r="AO32" i="5"/>
  <c r="AN32" i="5"/>
  <c r="AM32" i="5"/>
  <c r="AL32" i="5" s="1"/>
  <c r="AR31" i="5"/>
  <c r="AQ31" i="5"/>
  <c r="AP31" i="5"/>
  <c r="AL31" i="5" s="1"/>
  <c r="AO31" i="5"/>
  <c r="AN31" i="5"/>
  <c r="AM31" i="5"/>
  <c r="AR30" i="5"/>
  <c r="AQ30" i="5"/>
  <c r="AP30" i="5"/>
  <c r="AO30" i="5"/>
  <c r="AN30" i="5"/>
  <c r="AM30" i="5"/>
  <c r="AL30" i="5" s="1"/>
  <c r="AR29" i="5"/>
  <c r="AQ29" i="5"/>
  <c r="AP29" i="5"/>
  <c r="AO29" i="5"/>
  <c r="AN29" i="5"/>
  <c r="AL29" i="5" s="1"/>
  <c r="AM29" i="5"/>
  <c r="AR28" i="5"/>
  <c r="AQ28" i="5"/>
  <c r="AP28" i="5"/>
  <c r="AO28" i="5"/>
  <c r="AN28" i="5"/>
  <c r="AM28" i="5"/>
  <c r="AL28" i="5" s="1"/>
  <c r="AR27" i="5"/>
  <c r="AQ27" i="5"/>
  <c r="AP27" i="5"/>
  <c r="AO27" i="5"/>
  <c r="AN27" i="5"/>
  <c r="AM27" i="5"/>
  <c r="AL27" i="5"/>
  <c r="AR26" i="5"/>
  <c r="AQ26" i="5"/>
  <c r="AP26" i="5"/>
  <c r="AO26" i="5"/>
  <c r="AN26" i="5"/>
  <c r="AM26" i="5"/>
  <c r="AL26" i="5" s="1"/>
  <c r="AR25" i="5"/>
  <c r="AQ25" i="5"/>
  <c r="AP25" i="5"/>
  <c r="AO25" i="5"/>
  <c r="AN25" i="5"/>
  <c r="AL25" i="5" s="1"/>
  <c r="AM25" i="5"/>
  <c r="AR24" i="5"/>
  <c r="AQ24" i="5"/>
  <c r="AP24" i="5"/>
  <c r="AO24" i="5"/>
  <c r="AN24" i="5"/>
  <c r="AM24" i="5"/>
  <c r="AL24" i="5" s="1"/>
  <c r="AR23" i="5"/>
  <c r="AQ23" i="5"/>
  <c r="AP23" i="5"/>
  <c r="AO23" i="5"/>
  <c r="AN23" i="5"/>
  <c r="AM23" i="5"/>
  <c r="AL23" i="5"/>
  <c r="AR22" i="5"/>
  <c r="AQ22" i="5"/>
  <c r="AP22" i="5"/>
  <c r="AO22" i="5"/>
  <c r="AN22" i="5"/>
  <c r="AM22" i="5"/>
  <c r="AL22" i="5" s="1"/>
  <c r="AR21" i="5"/>
  <c r="AQ21" i="5"/>
  <c r="AP21" i="5"/>
  <c r="AO21" i="5"/>
  <c r="AN21" i="5"/>
  <c r="AL21" i="5" s="1"/>
  <c r="AM21" i="5"/>
  <c r="AR20" i="5"/>
  <c r="AQ20" i="5"/>
  <c r="AP20" i="5"/>
  <c r="AO20" i="5"/>
  <c r="AN20" i="5"/>
  <c r="AM20" i="5"/>
  <c r="AL20" i="5" s="1"/>
  <c r="AR19" i="5"/>
  <c r="AQ19" i="5"/>
  <c r="AP19" i="5"/>
  <c r="AL19" i="5" s="1"/>
  <c r="AO19" i="5"/>
  <c r="AN19" i="5"/>
  <c r="AM19" i="5"/>
  <c r="AR18" i="5"/>
  <c r="AQ18" i="5"/>
  <c r="AP18" i="5"/>
  <c r="AO18" i="5"/>
  <c r="AN18" i="5"/>
  <c r="AM18" i="5"/>
  <c r="AL18" i="5" s="1"/>
  <c r="AR17" i="5"/>
  <c r="AQ17" i="5"/>
  <c r="AP17" i="5"/>
  <c r="AO17" i="5"/>
  <c r="AN17" i="5"/>
  <c r="AL17" i="5" s="1"/>
  <c r="AM17" i="5"/>
  <c r="AR16" i="5"/>
  <c r="AQ16" i="5"/>
  <c r="AP16" i="5"/>
  <c r="AO16" i="5"/>
  <c r="AN16" i="5"/>
  <c r="AM16" i="5"/>
  <c r="AL16" i="5" s="1"/>
  <c r="AR15" i="5"/>
  <c r="AQ15" i="5"/>
  <c r="AP15" i="5"/>
  <c r="AL15" i="5" s="1"/>
  <c r="AO15" i="5"/>
  <c r="AN15" i="5"/>
  <c r="AM15" i="5"/>
  <c r="AR14" i="5"/>
  <c r="AQ14" i="5"/>
  <c r="AP14" i="5"/>
  <c r="AO14" i="5"/>
  <c r="AN14" i="5"/>
  <c r="AM14" i="5"/>
  <c r="AL14" i="5" s="1"/>
  <c r="AR13" i="5"/>
  <c r="AQ13" i="5"/>
  <c r="AP13" i="5"/>
  <c r="AO13" i="5"/>
  <c r="AN13" i="5"/>
  <c r="AL13" i="5" s="1"/>
  <c r="AM13" i="5"/>
  <c r="AR12" i="5"/>
  <c r="AQ12" i="5"/>
  <c r="AP12" i="5"/>
  <c r="AO12" i="5"/>
  <c r="AN12" i="5"/>
  <c r="AM12" i="5"/>
  <c r="AL12" i="5" s="1"/>
  <c r="AR11" i="5"/>
  <c r="AQ11" i="5"/>
  <c r="AP11" i="5"/>
  <c r="AO11" i="5"/>
  <c r="AN11" i="5"/>
  <c r="AM11" i="5"/>
  <c r="AL11" i="5"/>
  <c r="AR10" i="5"/>
  <c r="AQ10" i="5"/>
  <c r="AP10" i="5"/>
  <c r="AO10" i="5"/>
  <c r="AN10" i="5"/>
  <c r="AM10" i="5"/>
  <c r="AL10" i="5" s="1"/>
  <c r="AR9" i="5"/>
  <c r="AQ9" i="5"/>
  <c r="AP9" i="5"/>
  <c r="AO9" i="5"/>
  <c r="AN9" i="5"/>
  <c r="AL9" i="5" s="1"/>
  <c r="AM9" i="5"/>
  <c r="AR8" i="5"/>
  <c r="AQ8" i="5"/>
  <c r="AP8" i="5"/>
  <c r="AO8" i="5"/>
  <c r="AN8" i="5"/>
  <c r="AM8" i="5"/>
  <c r="AL8" i="5" s="1"/>
  <c r="AR7" i="5"/>
  <c r="AQ7" i="5"/>
  <c r="AP7" i="5"/>
  <c r="AO7" i="5"/>
  <c r="AN7" i="5"/>
  <c r="AM7" i="5"/>
  <c r="AL7" i="5"/>
  <c r="AR6" i="5"/>
  <c r="AQ6" i="5"/>
  <c r="AP6" i="5"/>
  <c r="AO6" i="5"/>
  <c r="AN6" i="5"/>
  <c r="AM6" i="5"/>
  <c r="AL6" i="5" s="1"/>
  <c r="AR5" i="5"/>
  <c r="AQ5" i="5"/>
  <c r="AP5" i="5"/>
  <c r="AO5" i="5"/>
  <c r="AN5" i="5"/>
  <c r="AL5" i="5" s="1"/>
  <c r="AM5" i="5"/>
  <c r="G8" i="6"/>
  <c r="AQ4" i="5"/>
  <c r="AP4" i="5"/>
  <c r="AO4" i="5"/>
  <c r="AN4" i="5"/>
  <c r="AM4"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R4" i="5"/>
  <c r="A4" i="5"/>
  <c r="R13" i="6" l="1"/>
  <c r="B22" i="6"/>
  <c r="R25" i="6" l="1"/>
  <c r="R29" i="6"/>
  <c r="R33" i="6"/>
  <c r="R37" i="6"/>
  <c r="R41" i="6"/>
  <c r="R45" i="6"/>
  <c r="R49" i="6"/>
  <c r="R53" i="6"/>
  <c r="R57" i="6"/>
  <c r="R61" i="6"/>
  <c r="R65" i="6"/>
  <c r="R69" i="6"/>
  <c r="R73" i="6"/>
  <c r="R77" i="6"/>
  <c r="R81" i="6"/>
  <c r="R85" i="6"/>
  <c r="R89" i="6"/>
  <c r="R93" i="6"/>
  <c r="R97" i="6"/>
  <c r="R101" i="6"/>
  <c r="R105" i="6"/>
  <c r="R109" i="6"/>
  <c r="R113" i="6"/>
  <c r="R117" i="6"/>
  <c r="R121" i="6"/>
  <c r="R125" i="6"/>
  <c r="R129" i="6"/>
  <c r="R133" i="6"/>
  <c r="R137" i="6"/>
  <c r="R141" i="6"/>
  <c r="R145" i="6"/>
  <c r="R149" i="6"/>
  <c r="Q31" i="6"/>
  <c r="Q35" i="6"/>
  <c r="Q39" i="6"/>
  <c r="Q43" i="6"/>
  <c r="Q47" i="6"/>
  <c r="Q51" i="6"/>
  <c r="Q55" i="6"/>
  <c r="Q59" i="6"/>
  <c r="Q63" i="6"/>
  <c r="Q67" i="6"/>
  <c r="Q71" i="6"/>
  <c r="Q75" i="6"/>
  <c r="Q79" i="6"/>
  <c r="Q83" i="6"/>
  <c r="Q87" i="6"/>
  <c r="Q91" i="6"/>
  <c r="Q95" i="6"/>
  <c r="Q99" i="6"/>
  <c r="Q103" i="6"/>
  <c r="Q107" i="6"/>
  <c r="Q111" i="6"/>
  <c r="Q115" i="6"/>
  <c r="Q119" i="6"/>
  <c r="Q123" i="6"/>
  <c r="Q127" i="6"/>
  <c r="Q131" i="6"/>
  <c r="Q135" i="6"/>
  <c r="Q139" i="6"/>
  <c r="Q143" i="6"/>
  <c r="Q147" i="6"/>
  <c r="Q22" i="6"/>
  <c r="Q26" i="6"/>
  <c r="Q21" i="6"/>
  <c r="R22" i="6"/>
  <c r="R26" i="6"/>
  <c r="R30" i="6"/>
  <c r="R34" i="6"/>
  <c r="R38" i="6"/>
  <c r="R42" i="6"/>
  <c r="R46" i="6"/>
  <c r="R50" i="6"/>
  <c r="R54" i="6"/>
  <c r="R58" i="6"/>
  <c r="R62" i="6"/>
  <c r="R66" i="6"/>
  <c r="R70" i="6"/>
  <c r="R74" i="6"/>
  <c r="R78" i="6"/>
  <c r="R82" i="6"/>
  <c r="R86" i="6"/>
  <c r="R90" i="6"/>
  <c r="R94" i="6"/>
  <c r="R98" i="6"/>
  <c r="R102" i="6"/>
  <c r="R106" i="6"/>
  <c r="R110" i="6"/>
  <c r="R114" i="6"/>
  <c r="R118" i="6"/>
  <c r="R122" i="6"/>
  <c r="R126" i="6"/>
  <c r="R130" i="6"/>
  <c r="R134" i="6"/>
  <c r="R138" i="6"/>
  <c r="R142" i="6"/>
  <c r="R146" i="6"/>
  <c r="R150" i="6"/>
  <c r="Q32" i="6"/>
  <c r="Q36" i="6"/>
  <c r="Q40" i="6"/>
  <c r="Q44" i="6"/>
  <c r="Q48" i="6"/>
  <c r="Q52" i="6"/>
  <c r="Q56" i="6"/>
  <c r="Q60" i="6"/>
  <c r="Q64" i="6"/>
  <c r="Q68" i="6"/>
  <c r="Q72" i="6"/>
  <c r="Q76" i="6"/>
  <c r="Q80" i="6"/>
  <c r="Q84" i="6"/>
  <c r="Q88" i="6"/>
  <c r="Q92" i="6"/>
  <c r="Q96" i="6"/>
  <c r="Q100" i="6"/>
  <c r="Q104" i="6"/>
  <c r="Q108" i="6"/>
  <c r="Q112" i="6"/>
  <c r="Q116" i="6"/>
  <c r="Q120" i="6"/>
  <c r="Q124" i="6"/>
  <c r="Q128" i="6"/>
  <c r="Q132" i="6"/>
  <c r="Q136" i="6"/>
  <c r="Q140" i="6"/>
  <c r="Q144" i="6"/>
  <c r="Q148" i="6"/>
  <c r="Q23" i="6"/>
  <c r="Q27" i="6"/>
  <c r="R23" i="6"/>
  <c r="R27" i="6"/>
  <c r="R31" i="6"/>
  <c r="R35" i="6"/>
  <c r="R39" i="6"/>
  <c r="R43" i="6"/>
  <c r="R47" i="6"/>
  <c r="R51" i="6"/>
  <c r="R55" i="6"/>
  <c r="R59" i="6"/>
  <c r="R63" i="6"/>
  <c r="R67" i="6"/>
  <c r="R71" i="6"/>
  <c r="R75" i="6"/>
  <c r="R79" i="6"/>
  <c r="R83" i="6"/>
  <c r="R87" i="6"/>
  <c r="R91" i="6"/>
  <c r="R95" i="6"/>
  <c r="R99" i="6"/>
  <c r="R103" i="6"/>
  <c r="R107" i="6"/>
  <c r="R111" i="6"/>
  <c r="R115" i="6"/>
  <c r="R119" i="6"/>
  <c r="R123" i="6"/>
  <c r="R127" i="6"/>
  <c r="R131" i="6"/>
  <c r="R135" i="6"/>
  <c r="R139" i="6"/>
  <c r="R143" i="6"/>
  <c r="R147" i="6"/>
  <c r="Q29" i="6"/>
  <c r="Q33" i="6"/>
  <c r="Q37" i="6"/>
  <c r="Q41" i="6"/>
  <c r="Q45" i="6"/>
  <c r="Q49" i="6"/>
  <c r="Q53" i="6"/>
  <c r="Q57" i="6"/>
  <c r="Q61" i="6"/>
  <c r="Q65" i="6"/>
  <c r="Q69" i="6"/>
  <c r="Q73" i="6"/>
  <c r="Q77" i="6"/>
  <c r="Q81" i="6"/>
  <c r="Q85" i="6"/>
  <c r="Q89" i="6"/>
  <c r="Q93" i="6"/>
  <c r="Q97" i="6"/>
  <c r="Q101" i="6"/>
  <c r="Q105" i="6"/>
  <c r="Q109" i="6"/>
  <c r="Q113" i="6"/>
  <c r="Q117" i="6"/>
  <c r="Q121" i="6"/>
  <c r="Q125" i="6"/>
  <c r="Q129" i="6"/>
  <c r="Q133" i="6"/>
  <c r="Q137" i="6"/>
  <c r="Q141" i="6"/>
  <c r="Q145" i="6"/>
  <c r="Q149" i="6"/>
  <c r="Q24" i="6"/>
  <c r="Q28" i="6"/>
  <c r="R24" i="6"/>
  <c r="R28" i="6"/>
  <c r="R32" i="6"/>
  <c r="R36" i="6"/>
  <c r="R40" i="6"/>
  <c r="R44" i="6"/>
  <c r="R48" i="6"/>
  <c r="R52" i="6"/>
  <c r="R56" i="6"/>
  <c r="R60" i="6"/>
  <c r="R64" i="6"/>
  <c r="R68" i="6"/>
  <c r="R72" i="6"/>
  <c r="R76" i="6"/>
  <c r="R80" i="6"/>
  <c r="R84" i="6"/>
  <c r="R88" i="6"/>
  <c r="R92" i="6"/>
  <c r="R96" i="6"/>
  <c r="R100" i="6"/>
  <c r="R104" i="6"/>
  <c r="R108" i="6"/>
  <c r="R112" i="6"/>
  <c r="R116" i="6"/>
  <c r="R120" i="6"/>
  <c r="R124" i="6"/>
  <c r="R128" i="6"/>
  <c r="R132" i="6"/>
  <c r="R136" i="6"/>
  <c r="R140" i="6"/>
  <c r="R144" i="6"/>
  <c r="R148" i="6"/>
  <c r="Q30" i="6"/>
  <c r="Q34" i="6"/>
  <c r="Q38" i="6"/>
  <c r="Q42" i="6"/>
  <c r="Q46" i="6"/>
  <c r="Q50" i="6"/>
  <c r="Q54" i="6"/>
  <c r="Q58" i="6"/>
  <c r="Q62" i="6"/>
  <c r="Q66" i="6"/>
  <c r="Q70" i="6"/>
  <c r="Q74" i="6"/>
  <c r="Q78" i="6"/>
  <c r="Q82" i="6"/>
  <c r="Q86" i="6"/>
  <c r="Q90" i="6"/>
  <c r="Q94" i="6"/>
  <c r="Q98" i="6"/>
  <c r="Q102" i="6"/>
  <c r="Q106" i="6"/>
  <c r="Q110" i="6"/>
  <c r="Q114" i="6"/>
  <c r="Q118" i="6"/>
  <c r="Q122" i="6"/>
  <c r="Q126" i="6"/>
  <c r="Q130" i="6"/>
  <c r="Q134" i="6"/>
  <c r="Q138" i="6"/>
  <c r="Q142" i="6"/>
  <c r="Q146" i="6"/>
  <c r="Q150" i="6"/>
  <c r="Q25" i="6"/>
  <c r="R21" i="6"/>
  <c r="K22" i="6"/>
  <c r="L22" i="6" s="1"/>
  <c r="K149" i="6"/>
  <c r="L149" i="6" s="1"/>
  <c r="K145" i="6"/>
  <c r="L145" i="6" s="1"/>
  <c r="K141" i="6"/>
  <c r="L141" i="6" s="1"/>
  <c r="K137" i="6"/>
  <c r="L137" i="6" s="1"/>
  <c r="K133" i="6"/>
  <c r="L133" i="6" s="1"/>
  <c r="K129" i="6"/>
  <c r="L129" i="6" s="1"/>
  <c r="K125" i="6"/>
  <c r="L125" i="6" s="1"/>
  <c r="K121" i="6"/>
  <c r="L121" i="6" s="1"/>
  <c r="K117" i="6"/>
  <c r="L117" i="6" s="1"/>
  <c r="K113" i="6"/>
  <c r="L113" i="6" s="1"/>
  <c r="K109" i="6"/>
  <c r="L109" i="6" s="1"/>
  <c r="K105" i="6"/>
  <c r="L105" i="6" s="1"/>
  <c r="K101" i="6"/>
  <c r="L101" i="6" s="1"/>
  <c r="K97" i="6"/>
  <c r="L97" i="6" s="1"/>
  <c r="K93" i="6"/>
  <c r="L93" i="6" s="1"/>
  <c r="K89" i="6"/>
  <c r="L89" i="6" s="1"/>
  <c r="K85" i="6"/>
  <c r="L85" i="6" s="1"/>
  <c r="E150" i="6"/>
  <c r="E146" i="6"/>
  <c r="E142" i="6"/>
  <c r="E138" i="6"/>
  <c r="E134" i="6"/>
  <c r="E130" i="6"/>
  <c r="E126" i="6"/>
  <c r="E122" i="6"/>
  <c r="E118" i="6"/>
  <c r="E114" i="6"/>
  <c r="D149" i="6"/>
  <c r="D145" i="6"/>
  <c r="D141" i="6"/>
  <c r="D137" i="6"/>
  <c r="D133" i="6"/>
  <c r="D129" i="6"/>
  <c r="D125" i="6"/>
  <c r="D121" i="6"/>
  <c r="D117" i="6"/>
  <c r="B150" i="6"/>
  <c r="B146" i="6"/>
  <c r="B142" i="6"/>
  <c r="B138" i="6"/>
  <c r="B134" i="6"/>
  <c r="B130" i="6"/>
  <c r="B126" i="6"/>
  <c r="B122" i="6"/>
  <c r="B118" i="6"/>
  <c r="K78" i="6"/>
  <c r="L78" i="6" s="1"/>
  <c r="K74" i="6"/>
  <c r="L74" i="6" s="1"/>
  <c r="K70" i="6"/>
  <c r="L70" i="6" s="1"/>
  <c r="K66" i="6"/>
  <c r="L66" i="6" s="1"/>
  <c r="K62" i="6"/>
  <c r="L62" i="6" s="1"/>
  <c r="K58" i="6"/>
  <c r="L58" i="6" s="1"/>
  <c r="K54" i="6"/>
  <c r="L54" i="6" s="1"/>
  <c r="K50" i="6"/>
  <c r="L50" i="6" s="1"/>
  <c r="K46" i="6"/>
  <c r="L46" i="6" s="1"/>
  <c r="K42" i="6"/>
  <c r="L42" i="6" s="1"/>
  <c r="E110" i="6"/>
  <c r="E106" i="6"/>
  <c r="E102" i="6"/>
  <c r="E98" i="6"/>
  <c r="E94" i="6"/>
  <c r="E90" i="6"/>
  <c r="E86" i="6"/>
  <c r="E82" i="6"/>
  <c r="E78" i="6"/>
  <c r="E74" i="6"/>
  <c r="E70" i="6"/>
  <c r="E66" i="6"/>
  <c r="E62" i="6"/>
  <c r="E58" i="6"/>
  <c r="K150" i="6"/>
  <c r="L150" i="6" s="1"/>
  <c r="K144" i="6"/>
  <c r="L144" i="6" s="1"/>
  <c r="K139" i="6"/>
  <c r="L139" i="6" s="1"/>
  <c r="K134" i="6"/>
  <c r="L134" i="6" s="1"/>
  <c r="K128" i="6"/>
  <c r="L128" i="6" s="1"/>
  <c r="K123" i="6"/>
  <c r="L123" i="6" s="1"/>
  <c r="K118" i="6"/>
  <c r="L118" i="6" s="1"/>
  <c r="K112" i="6"/>
  <c r="L112" i="6" s="1"/>
  <c r="K107" i="6"/>
  <c r="L107" i="6" s="1"/>
  <c r="K102" i="6"/>
  <c r="L102" i="6" s="1"/>
  <c r="K96" i="6"/>
  <c r="L96" i="6" s="1"/>
  <c r="K91" i="6"/>
  <c r="L91" i="6" s="1"/>
  <c r="K86" i="6"/>
  <c r="L86" i="6" s="1"/>
  <c r="E149" i="6"/>
  <c r="E144" i="6"/>
  <c r="E139" i="6"/>
  <c r="E133" i="6"/>
  <c r="E128" i="6"/>
  <c r="E123" i="6"/>
  <c r="E117" i="6"/>
  <c r="E112" i="6"/>
  <c r="D146" i="6"/>
  <c r="D140" i="6"/>
  <c r="D135" i="6"/>
  <c r="D130" i="6"/>
  <c r="D124" i="6"/>
  <c r="D119" i="6"/>
  <c r="D114" i="6"/>
  <c r="B145" i="6"/>
  <c r="B140" i="6"/>
  <c r="B135" i="6"/>
  <c r="B129" i="6"/>
  <c r="B124" i="6"/>
  <c r="B119" i="6"/>
  <c r="K77" i="6"/>
  <c r="L77" i="6" s="1"/>
  <c r="K72" i="6"/>
  <c r="L72" i="6" s="1"/>
  <c r="K67" i="6"/>
  <c r="L67" i="6" s="1"/>
  <c r="K61" i="6"/>
  <c r="L61" i="6" s="1"/>
  <c r="K56" i="6"/>
  <c r="L56" i="6" s="1"/>
  <c r="K51" i="6"/>
  <c r="L51" i="6" s="1"/>
  <c r="K45" i="6"/>
  <c r="L45" i="6" s="1"/>
  <c r="K40" i="6"/>
  <c r="L40" i="6" s="1"/>
  <c r="E107" i="6"/>
  <c r="E101" i="6"/>
  <c r="E96" i="6"/>
  <c r="E91" i="6"/>
  <c r="E85" i="6"/>
  <c r="E80" i="6"/>
  <c r="E75" i="6"/>
  <c r="E69" i="6"/>
  <c r="E64" i="6"/>
  <c r="E59" i="6"/>
  <c r="E54" i="6"/>
  <c r="E50" i="6"/>
  <c r="E46" i="6"/>
  <c r="E42" i="6"/>
  <c r="D111" i="6"/>
  <c r="D107" i="6"/>
  <c r="D103" i="6"/>
  <c r="D99" i="6"/>
  <c r="D95" i="6"/>
  <c r="D91" i="6"/>
  <c r="D87" i="6"/>
  <c r="D83" i="6"/>
  <c r="D79" i="6"/>
  <c r="D75" i="6"/>
  <c r="D71" i="6"/>
  <c r="D67" i="6"/>
  <c r="D63" i="6"/>
  <c r="D59" i="6"/>
  <c r="D55" i="6"/>
  <c r="D51" i="6"/>
  <c r="D47" i="6"/>
  <c r="K148" i="6"/>
  <c r="L148" i="6" s="1"/>
  <c r="K143" i="6"/>
  <c r="L143" i="6" s="1"/>
  <c r="K138" i="6"/>
  <c r="L138" i="6" s="1"/>
  <c r="K132" i="6"/>
  <c r="L132" i="6" s="1"/>
  <c r="K127" i="6"/>
  <c r="L127" i="6" s="1"/>
  <c r="K122" i="6"/>
  <c r="L122" i="6" s="1"/>
  <c r="K116" i="6"/>
  <c r="L116" i="6" s="1"/>
  <c r="K111" i="6"/>
  <c r="L111" i="6" s="1"/>
  <c r="K106" i="6"/>
  <c r="L106" i="6" s="1"/>
  <c r="K100" i="6"/>
  <c r="L100" i="6" s="1"/>
  <c r="K95" i="6"/>
  <c r="L95" i="6" s="1"/>
  <c r="K90" i="6"/>
  <c r="L90" i="6" s="1"/>
  <c r="K84" i="6"/>
  <c r="L84" i="6" s="1"/>
  <c r="E148" i="6"/>
  <c r="E143" i="6"/>
  <c r="E137" i="6"/>
  <c r="E132" i="6"/>
  <c r="E127" i="6"/>
  <c r="E121" i="6"/>
  <c r="E116" i="6"/>
  <c r="D150" i="6"/>
  <c r="D144" i="6"/>
  <c r="D139" i="6"/>
  <c r="D134" i="6"/>
  <c r="D128" i="6"/>
  <c r="D123" i="6"/>
  <c r="D118" i="6"/>
  <c r="B149" i="6"/>
  <c r="B144" i="6"/>
  <c r="B139" i="6"/>
  <c r="B133" i="6"/>
  <c r="B128" i="6"/>
  <c r="B123" i="6"/>
  <c r="K81" i="6"/>
  <c r="L81" i="6" s="1"/>
  <c r="K76" i="6"/>
  <c r="L76" i="6" s="1"/>
  <c r="K71" i="6"/>
  <c r="L71" i="6" s="1"/>
  <c r="K65" i="6"/>
  <c r="L65" i="6" s="1"/>
  <c r="K60" i="6"/>
  <c r="L60" i="6" s="1"/>
  <c r="K55" i="6"/>
  <c r="L55" i="6" s="1"/>
  <c r="K49" i="6"/>
  <c r="L49" i="6" s="1"/>
  <c r="K44" i="6"/>
  <c r="L44" i="6" s="1"/>
  <c r="E111" i="6"/>
  <c r="E105" i="6"/>
  <c r="E100" i="6"/>
  <c r="E95" i="6"/>
  <c r="E89" i="6"/>
  <c r="E84" i="6"/>
  <c r="E79" i="6"/>
  <c r="E73" i="6"/>
  <c r="E68" i="6"/>
  <c r="E63" i="6"/>
  <c r="E57" i="6"/>
  <c r="E53" i="6"/>
  <c r="E49" i="6"/>
  <c r="E45" i="6"/>
  <c r="E41" i="6"/>
  <c r="D110" i="6"/>
  <c r="D106" i="6"/>
  <c r="D102" i="6"/>
  <c r="D98" i="6"/>
  <c r="D94" i="6"/>
  <c r="D90" i="6"/>
  <c r="D86" i="6"/>
  <c r="D82" i="6"/>
  <c r="D78" i="6"/>
  <c r="D74" i="6"/>
  <c r="D70" i="6"/>
  <c r="D66" i="6"/>
  <c r="D62" i="6"/>
  <c r="D58" i="6"/>
  <c r="D54" i="6"/>
  <c r="D50" i="6"/>
  <c r="D46" i="6"/>
  <c r="D42" i="6"/>
  <c r="K142" i="6"/>
  <c r="L142" i="6" s="1"/>
  <c r="K131" i="6"/>
  <c r="L131" i="6" s="1"/>
  <c r="K120" i="6"/>
  <c r="L120" i="6" s="1"/>
  <c r="K110" i="6"/>
  <c r="L110" i="6" s="1"/>
  <c r="K99" i="6"/>
  <c r="L99" i="6" s="1"/>
  <c r="K88" i="6"/>
  <c r="L88" i="6" s="1"/>
  <c r="E141" i="6"/>
  <c r="E131" i="6"/>
  <c r="E120" i="6"/>
  <c r="D143" i="6"/>
  <c r="D132" i="6"/>
  <c r="D122" i="6"/>
  <c r="B143" i="6"/>
  <c r="B132" i="6"/>
  <c r="B121" i="6"/>
  <c r="K75" i="6"/>
  <c r="L75" i="6" s="1"/>
  <c r="K64" i="6"/>
  <c r="L64" i="6" s="1"/>
  <c r="K53" i="6"/>
  <c r="L53" i="6" s="1"/>
  <c r="K43" i="6"/>
  <c r="L43" i="6" s="1"/>
  <c r="E104" i="6"/>
  <c r="E93" i="6"/>
  <c r="E83" i="6"/>
  <c r="E72" i="6"/>
  <c r="E61" i="6"/>
  <c r="E52" i="6"/>
  <c r="E44" i="6"/>
  <c r="D109" i="6"/>
  <c r="D101" i="6"/>
  <c r="D93" i="6"/>
  <c r="D85" i="6"/>
  <c r="D77" i="6"/>
  <c r="D69" i="6"/>
  <c r="D61" i="6"/>
  <c r="D53" i="6"/>
  <c r="D45" i="6"/>
  <c r="B41" i="6"/>
  <c r="B45" i="6"/>
  <c r="B49" i="6"/>
  <c r="B53" i="6"/>
  <c r="B57" i="6"/>
  <c r="B61" i="6"/>
  <c r="B65" i="6"/>
  <c r="B69" i="6"/>
  <c r="B73" i="6"/>
  <c r="B77" i="6"/>
  <c r="B81" i="6"/>
  <c r="B85" i="6"/>
  <c r="B89" i="6"/>
  <c r="B93" i="6"/>
  <c r="B97" i="6"/>
  <c r="B101" i="6"/>
  <c r="B105" i="6"/>
  <c r="B109" i="6"/>
  <c r="B113" i="6"/>
  <c r="B117" i="6"/>
  <c r="K146" i="6"/>
  <c r="L146" i="6" s="1"/>
  <c r="K124" i="6"/>
  <c r="L124" i="6" s="1"/>
  <c r="E124" i="6"/>
  <c r="D136" i="6"/>
  <c r="B125" i="6"/>
  <c r="K57" i="6"/>
  <c r="L57" i="6" s="1"/>
  <c r="E97" i="6"/>
  <c r="E65" i="6"/>
  <c r="D112" i="6"/>
  <c r="D88" i="6"/>
  <c r="D56" i="6"/>
  <c r="D41" i="6"/>
  <c r="B52" i="6"/>
  <c r="B64" i="6"/>
  <c r="B76" i="6"/>
  <c r="B88" i="6"/>
  <c r="B100" i="6"/>
  <c r="B112" i="6"/>
  <c r="K140" i="6"/>
  <c r="L140" i="6" s="1"/>
  <c r="K130" i="6"/>
  <c r="L130" i="6" s="1"/>
  <c r="K119" i="6"/>
  <c r="L119" i="6" s="1"/>
  <c r="K108" i="6"/>
  <c r="L108" i="6" s="1"/>
  <c r="K98" i="6"/>
  <c r="L98" i="6" s="1"/>
  <c r="K87" i="6"/>
  <c r="L87" i="6" s="1"/>
  <c r="E140" i="6"/>
  <c r="E129" i="6"/>
  <c r="E119" i="6"/>
  <c r="D142" i="6"/>
  <c r="D131" i="6"/>
  <c r="D120" i="6"/>
  <c r="B141" i="6"/>
  <c r="B131" i="6"/>
  <c r="B120" i="6"/>
  <c r="K73" i="6"/>
  <c r="L73" i="6" s="1"/>
  <c r="K63" i="6"/>
  <c r="L63" i="6" s="1"/>
  <c r="K52" i="6"/>
  <c r="L52" i="6" s="1"/>
  <c r="K41" i="6"/>
  <c r="L41" i="6" s="1"/>
  <c r="E103" i="6"/>
  <c r="E92" i="6"/>
  <c r="E81" i="6"/>
  <c r="E71" i="6"/>
  <c r="E60" i="6"/>
  <c r="E51" i="6"/>
  <c r="E43" i="6"/>
  <c r="D108" i="6"/>
  <c r="D100" i="6"/>
  <c r="D92" i="6"/>
  <c r="D84" i="6"/>
  <c r="D76" i="6"/>
  <c r="D68" i="6"/>
  <c r="D60" i="6"/>
  <c r="D52" i="6"/>
  <c r="D44" i="6"/>
  <c r="B42" i="6"/>
  <c r="B46" i="6"/>
  <c r="B50" i="6"/>
  <c r="B54" i="6"/>
  <c r="B58" i="6"/>
  <c r="B62" i="6"/>
  <c r="B66" i="6"/>
  <c r="B70" i="6"/>
  <c r="B74" i="6"/>
  <c r="B78" i="6"/>
  <c r="B82" i="6"/>
  <c r="B86" i="6"/>
  <c r="B90" i="6"/>
  <c r="B94" i="6"/>
  <c r="B98" i="6"/>
  <c r="B102" i="6"/>
  <c r="B106" i="6"/>
  <c r="B110" i="6"/>
  <c r="B114" i="6"/>
  <c r="E40" i="6"/>
  <c r="K103" i="6"/>
  <c r="L103" i="6" s="1"/>
  <c r="K82" i="6"/>
  <c r="L82" i="6" s="1"/>
  <c r="E145" i="6"/>
  <c r="E113" i="6"/>
  <c r="D147" i="6"/>
  <c r="D115" i="6"/>
  <c r="B136" i="6"/>
  <c r="K79" i="6"/>
  <c r="L79" i="6" s="1"/>
  <c r="E108" i="6"/>
  <c r="E87" i="6"/>
  <c r="E55" i="6"/>
  <c r="D104" i="6"/>
  <c r="D80" i="6"/>
  <c r="D64" i="6"/>
  <c r="B44" i="6"/>
  <c r="B60" i="6"/>
  <c r="B72" i="6"/>
  <c r="B84" i="6"/>
  <c r="B96" i="6"/>
  <c r="B108" i="6"/>
  <c r="B40" i="6"/>
  <c r="K147" i="6"/>
  <c r="L147" i="6" s="1"/>
  <c r="K136" i="6"/>
  <c r="L136" i="6" s="1"/>
  <c r="K126" i="6"/>
  <c r="L126" i="6" s="1"/>
  <c r="K115" i="6"/>
  <c r="L115" i="6" s="1"/>
  <c r="K104" i="6"/>
  <c r="L104" i="6" s="1"/>
  <c r="K94" i="6"/>
  <c r="L94" i="6" s="1"/>
  <c r="K83" i="6"/>
  <c r="L83" i="6" s="1"/>
  <c r="E147" i="6"/>
  <c r="E136" i="6"/>
  <c r="E125" i="6"/>
  <c r="E115" i="6"/>
  <c r="D148" i="6"/>
  <c r="D138" i="6"/>
  <c r="D127" i="6"/>
  <c r="D116" i="6"/>
  <c r="B148" i="6"/>
  <c r="B137" i="6"/>
  <c r="B127" i="6"/>
  <c r="K80" i="6"/>
  <c r="L80" i="6" s="1"/>
  <c r="K69" i="6"/>
  <c r="L69" i="6" s="1"/>
  <c r="K59" i="6"/>
  <c r="L59" i="6" s="1"/>
  <c r="K48" i="6"/>
  <c r="L48" i="6" s="1"/>
  <c r="E109" i="6"/>
  <c r="E99" i="6"/>
  <c r="E88" i="6"/>
  <c r="E77" i="6"/>
  <c r="E67" i="6"/>
  <c r="E56" i="6"/>
  <c r="E48" i="6"/>
  <c r="D113" i="6"/>
  <c r="D105" i="6"/>
  <c r="D97" i="6"/>
  <c r="D89" i="6"/>
  <c r="D81" i="6"/>
  <c r="D73" i="6"/>
  <c r="D65" i="6"/>
  <c r="D57" i="6"/>
  <c r="D49" i="6"/>
  <c r="D43" i="6"/>
  <c r="B43" i="6"/>
  <c r="B47" i="6"/>
  <c r="B51" i="6"/>
  <c r="B55" i="6"/>
  <c r="B59" i="6"/>
  <c r="B63" i="6"/>
  <c r="B67" i="6"/>
  <c r="B71" i="6"/>
  <c r="B75" i="6"/>
  <c r="B79" i="6"/>
  <c r="B83" i="6"/>
  <c r="B87" i="6"/>
  <c r="B91" i="6"/>
  <c r="B95" i="6"/>
  <c r="B99" i="6"/>
  <c r="B103" i="6"/>
  <c r="B107" i="6"/>
  <c r="B111" i="6"/>
  <c r="B115" i="6"/>
  <c r="D40" i="6"/>
  <c r="K135" i="6"/>
  <c r="L135" i="6" s="1"/>
  <c r="K114" i="6"/>
  <c r="L114" i="6" s="1"/>
  <c r="K92" i="6"/>
  <c r="L92" i="6" s="1"/>
  <c r="E135" i="6"/>
  <c r="D126" i="6"/>
  <c r="B147" i="6"/>
  <c r="K68" i="6"/>
  <c r="L68" i="6" s="1"/>
  <c r="K47" i="6"/>
  <c r="L47" i="6" s="1"/>
  <c r="E76" i="6"/>
  <c r="E47" i="6"/>
  <c r="D96" i="6"/>
  <c r="D72" i="6"/>
  <c r="D48" i="6"/>
  <c r="B48" i="6"/>
  <c r="B56" i="6"/>
  <c r="B68" i="6"/>
  <c r="B80" i="6"/>
  <c r="B92" i="6"/>
  <c r="B104" i="6"/>
  <c r="B116" i="6"/>
  <c r="B21" i="6"/>
  <c r="B33" i="6"/>
  <c r="B25" i="6"/>
  <c r="D37" i="6"/>
  <c r="D29" i="6"/>
  <c r="E21" i="6"/>
  <c r="E33" i="6"/>
  <c r="E25" i="6"/>
  <c r="K37" i="6"/>
  <c r="L37" i="6" s="1"/>
  <c r="K29" i="6"/>
  <c r="L29" i="6" s="1"/>
  <c r="B36" i="6"/>
  <c r="B32" i="6"/>
  <c r="B28" i="6"/>
  <c r="B24" i="6"/>
  <c r="D36" i="6"/>
  <c r="D32" i="6"/>
  <c r="D28" i="6"/>
  <c r="D24" i="6"/>
  <c r="E36" i="6"/>
  <c r="E32" i="6"/>
  <c r="E28" i="6"/>
  <c r="E24" i="6"/>
  <c r="K21" i="6"/>
  <c r="L21" i="6" s="1"/>
  <c r="K36" i="6"/>
  <c r="L36" i="6" s="1"/>
  <c r="K32" i="6"/>
  <c r="L32" i="6" s="1"/>
  <c r="K28" i="6"/>
  <c r="L28" i="6" s="1"/>
  <c r="K24" i="6"/>
  <c r="L24" i="6" s="1"/>
  <c r="B37" i="6"/>
  <c r="B29" i="6"/>
  <c r="D21" i="6"/>
  <c r="D33" i="6"/>
  <c r="D25" i="6"/>
  <c r="E37" i="6"/>
  <c r="E29" i="6"/>
  <c r="K33" i="6"/>
  <c r="L33" i="6" s="1"/>
  <c r="K25" i="6"/>
  <c r="L25" i="6" s="1"/>
  <c r="B39" i="6"/>
  <c r="B35" i="6"/>
  <c r="B31" i="6"/>
  <c r="B27" i="6"/>
  <c r="B23" i="6"/>
  <c r="D39" i="6"/>
  <c r="D35" i="6"/>
  <c r="D31" i="6"/>
  <c r="D27" i="6"/>
  <c r="D23" i="6"/>
  <c r="E39" i="6"/>
  <c r="E35" i="6"/>
  <c r="E31" i="6"/>
  <c r="E27" i="6"/>
  <c r="E23" i="6"/>
  <c r="K39" i="6"/>
  <c r="L39" i="6" s="1"/>
  <c r="K35" i="6"/>
  <c r="L35" i="6" s="1"/>
  <c r="K31" i="6"/>
  <c r="L31" i="6" s="1"/>
  <c r="K27" i="6"/>
  <c r="L27" i="6" s="1"/>
  <c r="K23" i="6"/>
  <c r="L23" i="6" s="1"/>
  <c r="B38" i="6"/>
  <c r="B34" i="6"/>
  <c r="B30" i="6"/>
  <c r="B26" i="6"/>
  <c r="D38" i="6"/>
  <c r="D34" i="6"/>
  <c r="D30" i="6"/>
  <c r="D26" i="6"/>
  <c r="D22" i="6"/>
  <c r="E38" i="6"/>
  <c r="E34" i="6"/>
  <c r="E30" i="6"/>
  <c r="E26" i="6"/>
  <c r="E22" i="6"/>
  <c r="K38" i="6"/>
  <c r="L38" i="6" s="1"/>
  <c r="K34" i="6"/>
  <c r="L34" i="6" s="1"/>
  <c r="K30" i="6"/>
  <c r="L30" i="6" s="1"/>
  <c r="K26" i="6"/>
  <c r="L26" i="6" s="1"/>
  <c r="L8" i="6" l="1"/>
  <c r="L7" i="6"/>
  <c r="L6" i="6" l="1"/>
  <c r="G6" i="6"/>
  <c r="C7" i="6"/>
  <c r="L5" i="6"/>
  <c r="C8" i="6"/>
  <c r="G5" i="6"/>
  <c r="C6" i="6"/>
  <c r="M151" i="6"/>
  <c r="J151" i="6"/>
  <c r="A18" i="6" l="1"/>
  <c r="AL4" i="5" l="1"/>
</calcChain>
</file>

<file path=xl/sharedStrings.xml><?xml version="1.0" encoding="utf-8"?>
<sst xmlns="http://schemas.openxmlformats.org/spreadsheetml/2006/main" count="47636" uniqueCount="9628">
  <si>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</si>
  <si>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</si>
  <si>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</si>
  <si>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</si>
  <si>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</si>
  <si>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</si>
  <si>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</si>
  <si>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</si>
  <si>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</si>
  <si>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</si>
  <si>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</si>
  <si>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</si>
  <si>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</si>
  <si>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</si>
  <si>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</si>
  <si>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</si>
  <si>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</si>
  <si>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</si>
  <si>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</si>
  <si>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</si>
  <si>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</si>
  <si>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</si>
  <si>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</si>
  <si>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</si>
  <si>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</si>
  <si>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</si>
  <si>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</si>
  <si>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</si>
  <si>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</si>
  <si>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</si>
  <si>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</si>
  <si>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</si>
  <si>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</si>
  <si>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</si>
  <si>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</si>
  <si>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</si>
  <si>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</si>
  <si>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</si>
  <si>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</si>
  <si>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</si>
  <si>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</si>
  <si>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</si>
  <si>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</si>
  <si>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</si>
  <si>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</si>
  <si>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</si>
  <si>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</si>
  <si>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</si>
  <si>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</si>
  <si>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</si>
  <si>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</si>
  <si>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</si>
  <si>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</si>
  <si>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</si>
  <si>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</si>
  <si>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</si>
  <si>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</si>
  <si>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</si>
  <si>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</si>
  <si>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</si>
  <si>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4</t>
  </si>
  <si>
    <t>GALLEGOS</t>
  </si>
  <si>
    <t>CONTRATADO</t>
  </si>
  <si>
    <t>MEDINA</t>
  </si>
  <si>
    <t>ORTIZ</t>
  </si>
  <si>
    <t>1</t>
  </si>
  <si>
    <t>DESIGNACION ESPECIALISTA EN EDUCACION</t>
  </si>
  <si>
    <t>SIN REGIMEN</t>
  </si>
  <si>
    <t>LOAYZA</t>
  </si>
  <si>
    <t>CHOQUE</t>
  </si>
  <si>
    <t>LOPEZ</t>
  </si>
  <si>
    <t>TAVERA</t>
  </si>
  <si>
    <t>SONIA</t>
  </si>
  <si>
    <t>PONCE</t>
  </si>
  <si>
    <t>GUERRA</t>
  </si>
  <si>
    <t>HUANCA</t>
  </si>
  <si>
    <t>QUISPE</t>
  </si>
  <si>
    <t>CONDORI</t>
  </si>
  <si>
    <t>PINEDA</t>
  </si>
  <si>
    <t>MARLENY</t>
  </si>
  <si>
    <t>LARICO</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</si>
  <si>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</si>
  <si>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</si>
  <si>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</si>
  <si>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</si>
  <si>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</si>
  <si>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</si>
  <si>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</si>
  <si>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</si>
  <si>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</si>
  <si>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</si>
  <si>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</si>
  <si>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</si>
  <si>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</si>
  <si>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</si>
  <si>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</si>
  <si>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PD</t>
  </si>
  <si>
    <t>SOTOMAYOR</t>
  </si>
  <si>
    <t>AE</t>
  </si>
  <si>
    <t>PILCO</t>
  </si>
  <si>
    <t>DESIGNACION COMO DIRECTIVO DE I.E. (R.S.G. 1551-2014)</t>
  </si>
  <si>
    <t>CHAMBI</t>
  </si>
  <si>
    <t>MAMANI</t>
  </si>
  <si>
    <t>CAPACOILA</t>
  </si>
  <si>
    <t>CARMEN</t>
  </si>
  <si>
    <t>RUELAS</t>
  </si>
  <si>
    <t>MERY</t>
  </si>
  <si>
    <t>SILVA</t>
  </si>
  <si>
    <t>JAEN</t>
  </si>
  <si>
    <t>PAREDES</t>
  </si>
  <si>
    <t>PRESUPUESTO PAP LEY 28701 D.S. 061-2006-EF</t>
  </si>
  <si>
    <t>PACORI</t>
  </si>
  <si>
    <t>BELTRAN</t>
  </si>
  <si>
    <t>EVENTUAL</t>
  </si>
  <si>
    <t>QUILCA</t>
  </si>
  <si>
    <t>TORRES</t>
  </si>
  <si>
    <t>ALARCON</t>
  </si>
  <si>
    <t>JULIA</t>
  </si>
  <si>
    <t>FLORES</t>
  </si>
  <si>
    <t>ZENTENO</t>
  </si>
  <si>
    <t>HERRERA</t>
  </si>
  <si>
    <t>PAMPAMALLCO</t>
  </si>
  <si>
    <t>MACHACA</t>
  </si>
  <si>
    <t>VELASQUEZ</t>
  </si>
  <si>
    <t>CRUZ</t>
  </si>
  <si>
    <t>PALOMINO</t>
  </si>
  <si>
    <t>COILA</t>
  </si>
  <si>
    <t>CARPIO</t>
  </si>
  <si>
    <t>PINO</t>
  </si>
  <si>
    <t>GONZALES</t>
  </si>
  <si>
    <t>ROMERO</t>
  </si>
  <si>
    <t>AQUISE</t>
  </si>
  <si>
    <t>REUBICACION DE PLAZA VACANTE: Resolución Nº 2896-15-UGELP</t>
  </si>
  <si>
    <t>DUEÑAS</t>
  </si>
  <si>
    <t>LLANQUE</t>
  </si>
  <si>
    <t>BUTRON</t>
  </si>
  <si>
    <t>FLOREZ</t>
  </si>
  <si>
    <t>AA</t>
  </si>
  <si>
    <t>CHAYÑA</t>
  </si>
  <si>
    <t>MACEDO</t>
  </si>
  <si>
    <t>LAURA</t>
  </si>
  <si>
    <t>RAMOS</t>
  </si>
  <si>
    <t>MALDONADO</t>
  </si>
  <si>
    <t>IRMA</t>
  </si>
  <si>
    <t>PEREZ</t>
  </si>
  <si>
    <t>ANTONIETA</t>
  </si>
  <si>
    <t>GOMEZ</t>
  </si>
  <si>
    <t>CHURA</t>
  </si>
  <si>
    <t>COYLA</t>
  </si>
  <si>
    <t>DESIGNACION DIRECTOR I.E</t>
  </si>
  <si>
    <t>GUADALUPE</t>
  </si>
  <si>
    <t>YUCRA</t>
  </si>
  <si>
    <t>GALINDO</t>
  </si>
  <si>
    <t>ORTEGA</t>
  </si>
  <si>
    <t>MORALES</t>
  </si>
  <si>
    <t>PACHECO</t>
  </si>
  <si>
    <t>ESPILLICO</t>
  </si>
  <si>
    <t>LOZA</t>
  </si>
  <si>
    <t>ROJAS</t>
  </si>
  <si>
    <t>TD</t>
  </si>
  <si>
    <t>MARITZA</t>
  </si>
  <si>
    <t>TITO</t>
  </si>
  <si>
    <t>ENRIQUEZ</t>
  </si>
  <si>
    <t>HUGO</t>
  </si>
  <si>
    <t>CAHUANA</t>
  </si>
  <si>
    <t>GARNICA</t>
  </si>
  <si>
    <t>CHURATA</t>
  </si>
  <si>
    <t>ELIZABETH</t>
  </si>
  <si>
    <t>ORDOÑEZ</t>
  </si>
  <si>
    <t>ESCARCENA</t>
  </si>
  <si>
    <t>PANCA</t>
  </si>
  <si>
    <t>GLADYS</t>
  </si>
  <si>
    <t>DELGADO</t>
  </si>
  <si>
    <t>TE</t>
  </si>
  <si>
    <t>APAZA</t>
  </si>
  <si>
    <t>VALDEZ</t>
  </si>
  <si>
    <t>URBINA</t>
  </si>
  <si>
    <t>CHAVEZ</t>
  </si>
  <si>
    <t>TEJADA</t>
  </si>
  <si>
    <t>PORTUGAL</t>
  </si>
  <si>
    <t>CANAZA</t>
  </si>
  <si>
    <t>LUZMILA</t>
  </si>
  <si>
    <t>YANA</t>
  </si>
  <si>
    <t>TARQUI</t>
  </si>
  <si>
    <t>CASTRO</t>
  </si>
  <si>
    <t>CANO</t>
  </si>
  <si>
    <t>ANDIA</t>
  </si>
  <si>
    <t>ESPEZUA</t>
  </si>
  <si>
    <t>LIDIA</t>
  </si>
  <si>
    <t>SUSANA</t>
  </si>
  <si>
    <t>CUNO</t>
  </si>
  <si>
    <t>CATACORA</t>
  </si>
  <si>
    <t>SUCARI</t>
  </si>
  <si>
    <t>PALACIOS</t>
  </si>
  <si>
    <t>CALVO</t>
  </si>
  <si>
    <t>LUZ MARINA</t>
  </si>
  <si>
    <t>PARI</t>
  </si>
  <si>
    <t>CASTILLO</t>
  </si>
  <si>
    <t>YOLANDA</t>
  </si>
  <si>
    <t>JULIAN</t>
  </si>
  <si>
    <t>CCOPA</t>
  </si>
  <si>
    <t>JUANA</t>
  </si>
  <si>
    <t>OSWALDO</t>
  </si>
  <si>
    <t>ARCE</t>
  </si>
  <si>
    <t>JIMENEZ</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</si>
  <si>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</si>
  <si>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</si>
  <si>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</si>
  <si>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</si>
  <si>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</si>
  <si>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</si>
  <si>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</si>
  <si>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</si>
  <si>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</si>
  <si>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</si>
  <si>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</si>
  <si>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</si>
  <si>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</si>
  <si>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</si>
  <si>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</si>
  <si>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</si>
  <si>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</si>
  <si>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</si>
  <si>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</si>
  <si>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</si>
  <si>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</si>
  <si>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MAQUERA</t>
  </si>
  <si>
    <t>CALDERON</t>
  </si>
  <si>
    <t>PUMA</t>
  </si>
  <si>
    <t>SALAS</t>
  </si>
  <si>
    <t>MAYTA</t>
  </si>
  <si>
    <t>SANCHEZ</t>
  </si>
  <si>
    <t>BERMEJO</t>
  </si>
  <si>
    <t>0000000000</t>
  </si>
  <si>
    <t>PAUCAR</t>
  </si>
  <si>
    <t>LINO</t>
  </si>
  <si>
    <t>CHATA</t>
  </si>
  <si>
    <t>EDITH</t>
  </si>
  <si>
    <t>REUBICACION Y/O ADECUACION DE PLAZA VACANTE : Resolución Nº 1393-10-UGELP</t>
  </si>
  <si>
    <t>FUENTES</t>
  </si>
  <si>
    <t>LUJANO</t>
  </si>
  <si>
    <t>SANDOVAL</t>
  </si>
  <si>
    <t>CCALLO</t>
  </si>
  <si>
    <t>NEYRA</t>
  </si>
  <si>
    <t>SANIZO</t>
  </si>
  <si>
    <t>PEDRO</t>
  </si>
  <si>
    <t>CUTIPA</t>
  </si>
  <si>
    <t>HUARACHA</t>
  </si>
  <si>
    <t>FRANCISCA</t>
  </si>
  <si>
    <t>GORDILLO</t>
  </si>
  <si>
    <t>MARTIN</t>
  </si>
  <si>
    <t>CUEVA</t>
  </si>
  <si>
    <t>HILDA</t>
  </si>
  <si>
    <t>SOSA</t>
  </si>
  <si>
    <t>CHAMBILLA</t>
  </si>
  <si>
    <t>BEDOYA</t>
  </si>
  <si>
    <t>ALVAREZ</t>
  </si>
  <si>
    <t>NINA</t>
  </si>
  <si>
    <t>LUCIO</t>
  </si>
  <si>
    <t>PROFESOR (FUNCIONES DE DIRECTOR)</t>
  </si>
  <si>
    <t>JESSICA</t>
  </si>
  <si>
    <t>MOLINA</t>
  </si>
  <si>
    <t>FIGUEROA</t>
  </si>
  <si>
    <t>ZEA</t>
  </si>
  <si>
    <t>LUQUE</t>
  </si>
  <si>
    <t>CELIA</t>
  </si>
  <si>
    <t>AGUILAR</t>
  </si>
  <si>
    <t>PAXI</t>
  </si>
  <si>
    <t>BONIFACIO</t>
  </si>
  <si>
    <t>TAPIA</t>
  </si>
  <si>
    <t>POR REEMPLAZO</t>
  </si>
  <si>
    <t>LICENCIA SIN GOCE DE HABER POR MOTIVOS PARTICULARES</t>
  </si>
  <si>
    <t>APROBACION DEL PAP, SEGUN RD. 269-06-DREP</t>
  </si>
  <si>
    <t>RODRIGUEZ</t>
  </si>
  <si>
    <t>BALTAZAR</t>
  </si>
  <si>
    <t>LLANOS</t>
  </si>
  <si>
    <t>TB</t>
  </si>
  <si>
    <t>MESTAS</t>
  </si>
  <si>
    <t>MARUJA</t>
  </si>
  <si>
    <t>CLORINDA</t>
  </si>
  <si>
    <t>BORDA</t>
  </si>
  <si>
    <t>HINOJOSA</t>
  </si>
  <si>
    <t>6</t>
  </si>
  <si>
    <t>CALISAYA</t>
  </si>
  <si>
    <t>VARGAS</t>
  </si>
  <si>
    <t>DELIA</t>
  </si>
  <si>
    <t>HUAMAN</t>
  </si>
  <si>
    <t>CHIRAPO</t>
  </si>
  <si>
    <t>MARIA LUISA</t>
  </si>
  <si>
    <t>ZARATE</t>
  </si>
  <si>
    <t>MERMA</t>
  </si>
  <si>
    <t>MENDOZA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</si>
  <si>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</si>
  <si>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</si>
  <si>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</si>
  <si>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</si>
  <si>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</si>
  <si>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</si>
  <si>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</si>
  <si>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</si>
  <si>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</si>
  <si>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</si>
  <si>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</si>
  <si>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</si>
  <si>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</si>
  <si>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</si>
  <si>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</si>
  <si>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</si>
  <si>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DIAZ</t>
  </si>
  <si>
    <t>MARINA</t>
  </si>
  <si>
    <t>PACHO</t>
  </si>
  <si>
    <t>HUARACHI</t>
  </si>
  <si>
    <t>BRAVO</t>
  </si>
  <si>
    <t>FRISANCHO</t>
  </si>
  <si>
    <t>JARA</t>
  </si>
  <si>
    <t>FERNANDEZ</t>
  </si>
  <si>
    <t>LUJAN</t>
  </si>
  <si>
    <t>MALAGA</t>
  </si>
  <si>
    <t>TIQUILLOCA</t>
  </si>
  <si>
    <t>BOHORQUEZ</t>
  </si>
  <si>
    <t>HUISA</t>
  </si>
  <si>
    <t>DORIS</t>
  </si>
  <si>
    <t>ZELA</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</si>
  <si>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</si>
  <si>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</si>
  <si>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</si>
  <si>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</si>
  <si>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</si>
  <si>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</si>
  <si>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</si>
  <si>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</si>
  <si>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</si>
  <si>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</si>
  <si>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</si>
  <si>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</si>
  <si>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</si>
  <si>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</si>
  <si>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</si>
  <si>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</si>
  <si>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</si>
  <si>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</si>
  <si>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</si>
  <si>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</si>
  <si>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</si>
  <si>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</si>
  <si>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</si>
  <si>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</si>
  <si>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POMA</t>
  </si>
  <si>
    <t>MARIA</t>
  </si>
  <si>
    <t>LLANO</t>
  </si>
  <si>
    <t>AMANTANI</t>
  </si>
  <si>
    <t>RURAL 1 / FRONTERA</t>
  </si>
  <si>
    <t>ZEVALLOS</t>
  </si>
  <si>
    <t>HANCCO</t>
  </si>
  <si>
    <t>FELICIANO</t>
  </si>
  <si>
    <t>JOSE ANTONIO</t>
  </si>
  <si>
    <t>ATUNCOLLA</t>
  </si>
  <si>
    <t>ALANOCA</t>
  </si>
  <si>
    <t>RAFAEL</t>
  </si>
  <si>
    <t>NEIRA</t>
  </si>
  <si>
    <t>TUCO</t>
  </si>
  <si>
    <t>TC</t>
  </si>
  <si>
    <t>PAUCARCOLLA</t>
  </si>
  <si>
    <t>PABLO</t>
  </si>
  <si>
    <t>COATA</t>
  </si>
  <si>
    <t>BUSTINZA</t>
  </si>
  <si>
    <t>HUATA</t>
  </si>
  <si>
    <t>BEJAR</t>
  </si>
  <si>
    <t>PAURO</t>
  </si>
  <si>
    <t>CAPACHICA</t>
  </si>
  <si>
    <t>ESPINOZA</t>
  </si>
  <si>
    <t>VICTOR</t>
  </si>
  <si>
    <t>CHUCUITO</t>
  </si>
  <si>
    <t>ASQUI</t>
  </si>
  <si>
    <t>AROAPAZA</t>
  </si>
  <si>
    <t>SILVIA</t>
  </si>
  <si>
    <t>RIVAS</t>
  </si>
  <si>
    <t>MAÃƒâ€˜AZO</t>
  </si>
  <si>
    <t>ACERO</t>
  </si>
  <si>
    <t>PRESUPUESTO CAP - D.S. Nro. 167-94-EF</t>
  </si>
  <si>
    <t>TIQUILLACA</t>
  </si>
  <si>
    <t>RURAL 2 / NO FRONTERA</t>
  </si>
  <si>
    <t>CUTIMBO</t>
  </si>
  <si>
    <t>FLOR DE MARIA</t>
  </si>
  <si>
    <t>VILQUE</t>
  </si>
  <si>
    <t>MELO</t>
  </si>
  <si>
    <t>PICHACANI</t>
  </si>
  <si>
    <t>TINTAYA</t>
  </si>
  <si>
    <t>CABRERA</t>
  </si>
  <si>
    <t>EPIFANIA</t>
  </si>
  <si>
    <t>ALBERTO</t>
  </si>
  <si>
    <t>PLATERIA</t>
  </si>
  <si>
    <t>AGUIRRE</t>
  </si>
  <si>
    <t>JUSTO</t>
  </si>
  <si>
    <t>LUNA</t>
  </si>
  <si>
    <t>AD</t>
  </si>
  <si>
    <t>JOSE</t>
  </si>
  <si>
    <t>COTRADO</t>
  </si>
  <si>
    <t>SAN ANTONIO</t>
  </si>
  <si>
    <t>RURAL 1 / NO FRONTERA</t>
  </si>
  <si>
    <t>GODOY</t>
  </si>
  <si>
    <t>HERMELINDA</t>
  </si>
  <si>
    <t>CHURAYRA</t>
  </si>
  <si>
    <t>VILLASANTE</t>
  </si>
  <si>
    <t>SARAVIA</t>
  </si>
  <si>
    <t>VALDIVIA</t>
  </si>
  <si>
    <t>VELEZ</t>
  </si>
  <si>
    <t>PACOMPIA</t>
  </si>
  <si>
    <t>LIMA</t>
  </si>
  <si>
    <t>SANTOS</t>
  </si>
  <si>
    <t>ROSSEL</t>
  </si>
  <si>
    <t>CALLAPANI</t>
  </si>
  <si>
    <t>DURAN</t>
  </si>
  <si>
    <t>NAIRA</t>
  </si>
  <si>
    <t>ACEITUNO</t>
  </si>
  <si>
    <t>TOLEDO</t>
  </si>
  <si>
    <t>CHINO</t>
  </si>
  <si>
    <t>ADELA</t>
  </si>
  <si>
    <t>ANGELA</t>
  </si>
  <si>
    <t>CURO</t>
  </si>
  <si>
    <t>NELLY</t>
  </si>
  <si>
    <t>CAHUI</t>
  </si>
  <si>
    <t>NORMA</t>
  </si>
  <si>
    <t>LUPACA</t>
  </si>
  <si>
    <t>CONTRERAS</t>
  </si>
  <si>
    <t>BARREDA</t>
  </si>
  <si>
    <t>VICTORIA</t>
  </si>
  <si>
    <t>DEZA</t>
  </si>
  <si>
    <t>CENTENO</t>
  </si>
  <si>
    <t>CARI</t>
  </si>
  <si>
    <t>AMELIA</t>
  </si>
  <si>
    <t>CALSIN</t>
  </si>
  <si>
    <t>PINTO</t>
  </si>
  <si>
    <t>GRACIELA</t>
  </si>
  <si>
    <t>HUARAYA</t>
  </si>
  <si>
    <t>HOLGUIN</t>
  </si>
  <si>
    <t>ORDOÑO</t>
  </si>
  <si>
    <t>ZUÑIGA</t>
  </si>
  <si>
    <t>LUCIA</t>
  </si>
  <si>
    <t>REUBICACION DE PLAZA VACANTE: Resolución Nº 2042-2017-UGELP</t>
  </si>
  <si>
    <t>CORDOVA</t>
  </si>
  <si>
    <t>MARCA</t>
  </si>
  <si>
    <t>CLAROS</t>
  </si>
  <si>
    <t>JAHUIRA</t>
  </si>
  <si>
    <t>CUSI</t>
  </si>
  <si>
    <t>ONOFRE</t>
  </si>
  <si>
    <t>ZAVALA</t>
  </si>
  <si>
    <t>NELIDA</t>
  </si>
  <si>
    <t>ESCALANTE</t>
  </si>
  <si>
    <t>EFRAIN</t>
  </si>
  <si>
    <t>VILLALTA</t>
  </si>
  <si>
    <t>GALVEZ</t>
  </si>
  <si>
    <t>MENDIZABAL</t>
  </si>
  <si>
    <t>SALAZAR</t>
  </si>
  <si>
    <t>HAYDEE</t>
  </si>
  <si>
    <t>ARUQUIPA</t>
  </si>
  <si>
    <t>ÑACA</t>
  </si>
  <si>
    <t>YENI</t>
  </si>
  <si>
    <t>ALAVE</t>
  </si>
  <si>
    <t>HUALLPA</t>
  </si>
  <si>
    <t>CARCAUSTO</t>
  </si>
  <si>
    <t>JORGE</t>
  </si>
  <si>
    <t>MONZON</t>
  </si>
  <si>
    <t>TALAVERA</t>
  </si>
  <si>
    <t>ROJO</t>
  </si>
  <si>
    <t>COLCA</t>
  </si>
  <si>
    <t>ZAPANA</t>
  </si>
  <si>
    <t>ZAPATA</t>
  </si>
  <si>
    <t>HUARAHUARA</t>
  </si>
  <si>
    <t>BANEGAS</t>
  </si>
  <si>
    <t>QUENAYA</t>
  </si>
  <si>
    <t>VELARDE</t>
  </si>
  <si>
    <t>ANDRES AVELINO CACERES</t>
  </si>
  <si>
    <t>ESTEBA</t>
  </si>
  <si>
    <t>BEATRIZ</t>
  </si>
  <si>
    <t>HUARCAYA</t>
  </si>
  <si>
    <t>GARCIA</t>
  </si>
  <si>
    <t>SUAÑA</t>
  </si>
  <si>
    <t>BUSTINCIO</t>
  </si>
  <si>
    <t>MARIA ELENA</t>
  </si>
  <si>
    <t>CALLA</t>
  </si>
  <si>
    <t>CONCEPCION</t>
  </si>
  <si>
    <t>SALCEDO</t>
  </si>
  <si>
    <t>PATRICIA</t>
  </si>
  <si>
    <t>SABINA</t>
  </si>
  <si>
    <t>VIZCARRA</t>
  </si>
  <si>
    <t>PORTEÑO</t>
  </si>
  <si>
    <t>SANTA ROSA</t>
  </si>
  <si>
    <t>FRANCO</t>
  </si>
  <si>
    <t>HUAYNA PUCARA</t>
  </si>
  <si>
    <t>ALEJANDRINA</t>
  </si>
  <si>
    <t>JAYLLIHUAYA</t>
  </si>
  <si>
    <t>GUILLEN</t>
  </si>
  <si>
    <t>MARIN</t>
  </si>
  <si>
    <t>PROGRESO</t>
  </si>
  <si>
    <t>CACHICATARI</t>
  </si>
  <si>
    <t>LAYKAKOTA</t>
  </si>
  <si>
    <t>CHALLAPA</t>
  </si>
  <si>
    <t>RICARDO PALMA</t>
  </si>
  <si>
    <t>JOSEFINA</t>
  </si>
  <si>
    <t>LIMACHE</t>
  </si>
  <si>
    <t>OLGA</t>
  </si>
  <si>
    <t>PANCCA</t>
  </si>
  <si>
    <t>CARRERA</t>
  </si>
  <si>
    <t>PINAZO</t>
  </si>
  <si>
    <t>CHAHUARES</t>
  </si>
  <si>
    <t>YANARICO</t>
  </si>
  <si>
    <t>SONCCO</t>
  </si>
  <si>
    <t>CORONEL</t>
  </si>
  <si>
    <t>JULI</t>
  </si>
  <si>
    <t>ROBERTO</t>
  </si>
  <si>
    <t>HUATTA</t>
  </si>
  <si>
    <t>MARY</t>
  </si>
  <si>
    <t>NILDA</t>
  </si>
  <si>
    <t>WILFREDO</t>
  </si>
  <si>
    <t>SANTUYO</t>
  </si>
  <si>
    <t>WILBER</t>
  </si>
  <si>
    <t>DOMITILA</t>
  </si>
  <si>
    <t>CARUCAYA</t>
  </si>
  <si>
    <t>AROCUTIPA</t>
  </si>
  <si>
    <t>AROHUANCA</t>
  </si>
  <si>
    <t>YUPANQUI</t>
  </si>
  <si>
    <t>LOPE</t>
  </si>
  <si>
    <t>DAVID</t>
  </si>
  <si>
    <t>ALICIA</t>
  </si>
  <si>
    <t>TITILACA</t>
  </si>
  <si>
    <t>YOVANA</t>
  </si>
  <si>
    <t>ELSA</t>
  </si>
  <si>
    <t>ALCA</t>
  </si>
  <si>
    <t>PALLALLA</t>
  </si>
  <si>
    <t>ROGELIO</t>
  </si>
  <si>
    <t>CHARCA</t>
  </si>
  <si>
    <t>ARISACA</t>
  </si>
  <si>
    <t>SAYRITUPA</t>
  </si>
  <si>
    <t>ASENCIO</t>
  </si>
  <si>
    <t>CARTAGENA</t>
  </si>
  <si>
    <t>BELLAVISTA</t>
  </si>
  <si>
    <t>ARUHUANCA</t>
  </si>
  <si>
    <t>EDWIN</t>
  </si>
  <si>
    <t>AMPARANI</t>
  </si>
  <si>
    <t>PERCA</t>
  </si>
  <si>
    <t>ADOLFO</t>
  </si>
  <si>
    <t>TEOFILO</t>
  </si>
  <si>
    <t>VENANCIO</t>
  </si>
  <si>
    <t>ARAPA</t>
  </si>
  <si>
    <t>RIVA</t>
  </si>
  <si>
    <t>CCAMA</t>
  </si>
  <si>
    <t>AYMA</t>
  </si>
  <si>
    <t>CATARI</t>
  </si>
  <si>
    <t>ESTRADA</t>
  </si>
  <si>
    <t>CHECALLA</t>
  </si>
  <si>
    <t>ALCOS</t>
  </si>
  <si>
    <t>LOURDES</t>
  </si>
  <si>
    <t>ROGER</t>
  </si>
  <si>
    <t>ESCALLANI</t>
  </si>
  <si>
    <t>PARILLO</t>
  </si>
  <si>
    <t>LLUTARI</t>
  </si>
  <si>
    <t>SORAZA</t>
  </si>
  <si>
    <t>LAQUISE</t>
  </si>
  <si>
    <t>IRENE</t>
  </si>
  <si>
    <t>RIVERA</t>
  </si>
  <si>
    <t>ANAHUA</t>
  </si>
  <si>
    <t>MAÑAZO</t>
  </si>
  <si>
    <t>OHA</t>
  </si>
  <si>
    <t>ANDRADE</t>
  </si>
  <si>
    <t>TOTORANI</t>
  </si>
  <si>
    <t>MATILDE</t>
  </si>
  <si>
    <t>QUIJO</t>
  </si>
  <si>
    <t>CHAIÑA</t>
  </si>
  <si>
    <t>CUCHO ESQUEÑA</t>
  </si>
  <si>
    <t>LIPA</t>
  </si>
  <si>
    <t>PASTOR</t>
  </si>
  <si>
    <t>JAMACHI</t>
  </si>
  <si>
    <t>OVIEDO</t>
  </si>
  <si>
    <t>INES</t>
  </si>
  <si>
    <t>NANCY</t>
  </si>
  <si>
    <t>CACHIPASCANA</t>
  </si>
  <si>
    <t>ZAMALLOA</t>
  </si>
  <si>
    <t>JOSE LUIS</t>
  </si>
  <si>
    <t>PACHACUTE</t>
  </si>
  <si>
    <t>CONDEMAYTA</t>
  </si>
  <si>
    <t>VIDAL</t>
  </si>
  <si>
    <t>MIGUEL ANGEL</t>
  </si>
  <si>
    <t>INQUILLA</t>
  </si>
  <si>
    <t>ADUVIRI</t>
  </si>
  <si>
    <t>MANUEL</t>
  </si>
  <si>
    <t>MARY LUZ</t>
  </si>
  <si>
    <t>BAILON</t>
  </si>
  <si>
    <t>ARI</t>
  </si>
  <si>
    <t>NESTOR</t>
  </si>
  <si>
    <t>MULLISACA</t>
  </si>
  <si>
    <t>MARTINEZ</t>
  </si>
  <si>
    <t>OTAZU</t>
  </si>
  <si>
    <t>ENCARGADO</t>
  </si>
  <si>
    <t>ANASTACIO</t>
  </si>
  <si>
    <t>JUAN</t>
  </si>
  <si>
    <t>CAPAQUIRA</t>
  </si>
  <si>
    <t>LEONOR</t>
  </si>
  <si>
    <t>EUGENIA</t>
  </si>
  <si>
    <t>ROSARIO</t>
  </si>
  <si>
    <t>ARGANDOÑA</t>
  </si>
  <si>
    <t>BERNABE</t>
  </si>
  <si>
    <t>SUB-DIRECTOR I.E.</t>
  </si>
  <si>
    <t>CHOQUEHUAYTA</t>
  </si>
  <si>
    <t>LUIS ENRIQUE</t>
  </si>
  <si>
    <t>CAMACHO</t>
  </si>
  <si>
    <t>CCOA</t>
  </si>
  <si>
    <t>BRIGIDA</t>
  </si>
  <si>
    <t>BERRIOS</t>
  </si>
  <si>
    <t>BLANCO</t>
  </si>
  <si>
    <t>CALATAYUD</t>
  </si>
  <si>
    <t>FLORENTINO</t>
  </si>
  <si>
    <t>VERA</t>
  </si>
  <si>
    <t>9</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</si>
  <si>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</si>
  <si>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</si>
  <si>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</si>
  <si>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</si>
  <si>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</si>
  <si>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</si>
  <si>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</si>
  <si>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</si>
  <si>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</si>
  <si>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</si>
  <si>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</si>
  <si>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</si>
  <si>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</si>
  <si>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</si>
  <si>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</si>
  <si>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</si>
  <si>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</si>
  <si>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</si>
  <si>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</si>
  <si>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</si>
  <si>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</si>
  <si>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</si>
  <si>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</si>
  <si>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</si>
  <si>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QUINTANILLA</t>
  </si>
  <si>
    <t>ABARCA</t>
  </si>
  <si>
    <t>HUMPIRE</t>
  </si>
  <si>
    <t>ALEJANDRO</t>
  </si>
  <si>
    <t>PAQUITA</t>
  </si>
  <si>
    <t>PEÑALOZA</t>
  </si>
  <si>
    <t>18</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</si>
  <si>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</si>
  <si>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</si>
  <si>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</si>
  <si>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</si>
  <si>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</si>
  <si>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</si>
  <si>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</si>
  <si>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</si>
  <si>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</si>
  <si>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</si>
  <si>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</si>
  <si>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</si>
  <si>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</si>
  <si>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</si>
  <si>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</si>
  <si>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</si>
  <si>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</si>
  <si>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</si>
  <si>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</si>
  <si>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</si>
  <si>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</si>
  <si>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</si>
  <si>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</si>
  <si>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CAS</t>
  </si>
  <si>
    <t>SE</t>
  </si>
  <si>
    <t>48</t>
  </si>
  <si>
    <t>D. LEG. Nº 1057</t>
  </si>
  <si>
    <t>NICOLAS</t>
  </si>
  <si>
    <t>CORINA</t>
  </si>
  <si>
    <t>HUAYLLAPUMA</t>
  </si>
  <si>
    <t>CESAR</t>
  </si>
  <si>
    <t>CESAR AUGUSTO</t>
  </si>
  <si>
    <t>12</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</si>
  <si>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</si>
  <si>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</si>
  <si>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</si>
  <si>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</si>
  <si>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</si>
  <si>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</si>
  <si>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</si>
  <si>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</si>
  <si>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</si>
  <si>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</si>
  <si>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</si>
  <si>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</si>
  <si>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</si>
  <si>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</si>
  <si>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</si>
  <si>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</si>
  <si>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</si>
  <si>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</si>
  <si>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</si>
  <si>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VICTOR HUGO</t>
  </si>
  <si>
    <t>CCARI</t>
  </si>
  <si>
    <t>ARROYO</t>
  </si>
  <si>
    <t>PEDRO ROMAN</t>
  </si>
  <si>
    <t>MARON</t>
  </si>
  <si>
    <t>BERTHA</t>
  </si>
  <si>
    <t>MUÑOZ</t>
  </si>
  <si>
    <t>MELENDEZ</t>
  </si>
  <si>
    <t>ENCARGATURA</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</si>
  <si>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</si>
  <si>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</si>
  <si>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</si>
  <si>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</si>
  <si>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</si>
  <si>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</si>
  <si>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</si>
  <si>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</si>
  <si>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</si>
  <si>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</si>
  <si>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</si>
  <si>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</si>
  <si>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</si>
  <si>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</si>
  <si>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</si>
  <si>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</si>
  <si>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</si>
  <si>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</si>
  <si>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</si>
  <si>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</si>
  <si>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</si>
  <si>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</si>
  <si>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</si>
  <si>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</si>
  <si>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</si>
  <si>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</si>
  <si>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HECTOR</t>
  </si>
  <si>
    <t>PONGO</t>
  </si>
  <si>
    <t>HUANACUNI</t>
  </si>
  <si>
    <t>CHACON</t>
  </si>
  <si>
    <t>TUMI</t>
  </si>
  <si>
    <t>ONQUE</t>
  </si>
  <si>
    <t>YAGUNO</t>
  </si>
  <si>
    <t>RUBEN DARIO</t>
  </si>
  <si>
    <t>JOVE</t>
  </si>
  <si>
    <t>PERALTA</t>
  </si>
  <si>
    <t>LUIZA AGUSTINA</t>
  </si>
  <si>
    <t>1001200667</t>
  </si>
  <si>
    <t>01200667</t>
  </si>
  <si>
    <t>SOTO</t>
  </si>
  <si>
    <t>BARRA</t>
  </si>
  <si>
    <t>LICENCIA SIN GOCE DE HABER POR ESTUDIOS DE ESPECIALIZACION DOCENTE</t>
  </si>
  <si>
    <t>CARRION</t>
  </si>
  <si>
    <t>PAULINA</t>
  </si>
  <si>
    <t>PORFIRIO</t>
  </si>
  <si>
    <t>JALLO</t>
  </si>
  <si>
    <t>CAUNA</t>
  </si>
  <si>
    <t>24</t>
  </si>
  <si>
    <t>DONATO</t>
  </si>
  <si>
    <t>OFICINISTA I</t>
  </si>
  <si>
    <t>IGNACIO</t>
  </si>
  <si>
    <t>ARMANDO</t>
  </si>
  <si>
    <t>LARUTA</t>
  </si>
  <si>
    <t>FRANCISCO</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</si>
  <si>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</si>
  <si>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</si>
  <si>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</si>
  <si>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</si>
  <si>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</si>
  <si>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</si>
  <si>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</si>
  <si>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</si>
  <si>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</si>
  <si>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</si>
  <si>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</si>
  <si>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</si>
  <si>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</si>
  <si>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</si>
  <si>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</si>
  <si>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</si>
  <si>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</si>
  <si>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VALENTIN</t>
  </si>
  <si>
    <t>MARCO ANTONIO</t>
  </si>
  <si>
    <t>QUINTO</t>
  </si>
  <si>
    <t>LEZANO</t>
  </si>
  <si>
    <t>DINA</t>
  </si>
  <si>
    <t>VICTOR RAUL</t>
  </si>
  <si>
    <t>ELVIRA</t>
  </si>
  <si>
    <t>DANIEL</t>
  </si>
  <si>
    <t>HENRY</t>
  </si>
  <si>
    <t>TUERO</t>
  </si>
  <si>
    <t>SERAFIN</t>
  </si>
  <si>
    <t>DAMIAN</t>
  </si>
  <si>
    <t>AÑASCO</t>
  </si>
  <si>
    <t>BUENO</t>
  </si>
  <si>
    <t>BUSTAMANTE</t>
  </si>
  <si>
    <t>ALFREDO</t>
  </si>
  <si>
    <t>RUBEN</t>
  </si>
  <si>
    <t>LANDA</t>
  </si>
  <si>
    <t>GAMIO</t>
  </si>
  <si>
    <t>MARIA MERCEDES</t>
  </si>
  <si>
    <t>POCCO</t>
  </si>
  <si>
    <t>PAYE</t>
  </si>
  <si>
    <t>PULLUYQUERI</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</si>
  <si>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</si>
  <si>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</si>
  <si>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</si>
  <si>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</si>
  <si>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</si>
  <si>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</si>
  <si>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</si>
  <si>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</si>
  <si>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</si>
  <si>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</si>
  <si>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</si>
  <si>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</si>
  <si>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</si>
  <si>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</si>
  <si>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</si>
  <si>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</si>
  <si>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</si>
  <si>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</si>
  <si>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</si>
  <si>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</si>
  <si>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</si>
  <si>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</si>
  <si>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</si>
  <si>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</si>
  <si>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</si>
  <si>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</si>
  <si>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</si>
  <si>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</si>
  <si>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</si>
  <si>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</si>
  <si>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</si>
  <si>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</si>
  <si>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</si>
  <si>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</si>
  <si>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</si>
  <si>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</si>
  <si>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</si>
  <si>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</si>
  <si>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</si>
  <si>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</si>
  <si>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</si>
  <si>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</si>
  <si>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</si>
  <si>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</si>
  <si>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</si>
  <si>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</si>
  <si>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</si>
  <si>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</si>
  <si>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</si>
  <si>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</si>
  <si>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</si>
  <si>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</si>
  <si>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</si>
  <si>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</si>
  <si>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</si>
  <si>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</si>
  <si>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</si>
  <si>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</si>
  <si>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</si>
  <si>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</si>
  <si>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</si>
  <si>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</si>
  <si>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</si>
  <si>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</si>
  <si>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</si>
  <si>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</si>
  <si>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</si>
  <si>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</si>
  <si>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</si>
  <si>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</si>
  <si>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</si>
  <si>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</si>
  <si>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</si>
  <si>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</si>
  <si>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</si>
  <si>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</si>
  <si>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LUCIANO</t>
  </si>
  <si>
    <t>TOMAS</t>
  </si>
  <si>
    <t>ALVARADO</t>
  </si>
  <si>
    <t>DARIO</t>
  </si>
  <si>
    <t>MURILLO</t>
  </si>
  <si>
    <t>FREDY</t>
  </si>
  <si>
    <t>VENTURA</t>
  </si>
  <si>
    <t>ELIAS</t>
  </si>
  <si>
    <t>TACCA</t>
  </si>
  <si>
    <t>PUMACAJIA</t>
  </si>
  <si>
    <t>FILOMENA</t>
  </si>
  <si>
    <t>ROMANI</t>
  </si>
  <si>
    <t>SAENZ</t>
  </si>
  <si>
    <t>MARCIAL</t>
  </si>
  <si>
    <t>YANAPA</t>
  </si>
  <si>
    <t>GREGORIO</t>
  </si>
  <si>
    <t>GAMARRA</t>
  </si>
  <si>
    <t>ALBERTO DAVID</t>
  </si>
  <si>
    <t>ANIBAL</t>
  </si>
  <si>
    <t>BENAVIDES</t>
  </si>
  <si>
    <t>DANITZA</t>
  </si>
  <si>
    <t>PANFILO</t>
  </si>
  <si>
    <t>MOLLEHUANCA</t>
  </si>
  <si>
    <t>REUBICACION DE PLAZA VACANTE: Resolución Nº 2072-2015-UGELP</t>
  </si>
  <si>
    <t>ZUBIETA</t>
  </si>
  <si>
    <t>SIMON</t>
  </si>
  <si>
    <t>FELICITAS</t>
  </si>
  <si>
    <t>MOLLEAPAZA</t>
  </si>
  <si>
    <t>CAÑAPATAÑA</t>
  </si>
  <si>
    <t>RUIZ</t>
  </si>
  <si>
    <t>APARICIO</t>
  </si>
  <si>
    <t>SUCASAIRE</t>
  </si>
  <si>
    <t>CORA</t>
  </si>
  <si>
    <t>ZAIRA</t>
  </si>
  <si>
    <t>QUILLA</t>
  </si>
  <si>
    <t>OBLITAS</t>
  </si>
  <si>
    <t>BAUTISTA</t>
  </si>
  <si>
    <t>PACHAURI</t>
  </si>
  <si>
    <t>TAMAYO</t>
  </si>
  <si>
    <t>CARREON</t>
  </si>
  <si>
    <t>WALTER</t>
  </si>
  <si>
    <t>ARIZACA</t>
  </si>
  <si>
    <t>PARISACA</t>
  </si>
  <si>
    <t>JORGE GERARDO</t>
  </si>
  <si>
    <t>WILLIAM</t>
  </si>
  <si>
    <t>PERCY</t>
  </si>
  <si>
    <t>URSULA</t>
  </si>
  <si>
    <t>EDMUNDO</t>
  </si>
  <si>
    <t>MARIA CAROLINA</t>
  </si>
  <si>
    <t>JALIRI</t>
  </si>
  <si>
    <t>ARCAYA</t>
  </si>
  <si>
    <t>YUDITH</t>
  </si>
  <si>
    <t>CHECCA</t>
  </si>
  <si>
    <t>AVALOS</t>
  </si>
  <si>
    <t>OSCAR</t>
  </si>
  <si>
    <t>MOROCCO</t>
  </si>
  <si>
    <t>USCAMAYTA</t>
  </si>
  <si>
    <t>HAÑARI</t>
  </si>
  <si>
    <t>HERMOSA</t>
  </si>
  <si>
    <t>MAXIMILIANA</t>
  </si>
  <si>
    <t>PATIÑO</t>
  </si>
  <si>
    <t>JESUS</t>
  </si>
  <si>
    <t>PARIAPAZA</t>
  </si>
  <si>
    <t>JUSTO PASTOR</t>
  </si>
  <si>
    <t>LUCAS</t>
  </si>
  <si>
    <t>SIXTO</t>
  </si>
  <si>
    <t>PARIPANCA</t>
  </si>
  <si>
    <t>ELOY</t>
  </si>
  <si>
    <t>AVENDAÑO</t>
  </si>
  <si>
    <t>DESTAQUE EN PLAZA DE PROFESOR</t>
  </si>
  <si>
    <t>MARCELA</t>
  </si>
  <si>
    <t>MOGROVEJO</t>
  </si>
  <si>
    <t>TEBES</t>
  </si>
  <si>
    <t>PADILLO</t>
  </si>
  <si>
    <t>JAIME RAUL</t>
  </si>
  <si>
    <t>ASCENCIO</t>
  </si>
  <si>
    <t>ITURRY</t>
  </si>
  <si>
    <t>ANTALLACA</t>
  </si>
  <si>
    <t>HERBERT</t>
  </si>
  <si>
    <t>SARMIENTO</t>
  </si>
  <si>
    <t>ARANIBAR</t>
  </si>
  <si>
    <t>PAP APROBADO</t>
  </si>
  <si>
    <t>AUXILIAR DE LABORATORIO</t>
  </si>
  <si>
    <t>ROBERTO CARLOS</t>
  </si>
  <si>
    <t>MARILU</t>
  </si>
  <si>
    <t>POLANCO</t>
  </si>
  <si>
    <t>ESMERALDA</t>
  </si>
  <si>
    <t>JAVIER</t>
  </si>
  <si>
    <t>AMPARO</t>
  </si>
  <si>
    <t>CRISPIN</t>
  </si>
  <si>
    <t>NUESTRA SEÑORA DE LA MERCED</t>
  </si>
  <si>
    <t>CHILA</t>
  </si>
  <si>
    <t>MONTES</t>
  </si>
  <si>
    <t>CESE TEMPORAL (SANCION)</t>
  </si>
  <si>
    <t>CHOQUECOTA</t>
  </si>
  <si>
    <t>BALCONA</t>
  </si>
  <si>
    <t>CHICANI</t>
  </si>
  <si>
    <t>OCHOCHOQUE</t>
  </si>
  <si>
    <t>PAULINO</t>
  </si>
  <si>
    <t>GRANDE</t>
  </si>
  <si>
    <t>BORNAS</t>
  </si>
  <si>
    <t>GRIMALDO</t>
  </si>
  <si>
    <t>MACHICADO</t>
  </si>
  <si>
    <t>AGRAMONTE</t>
  </si>
  <si>
    <t>COARI</t>
  </si>
  <si>
    <t>ALEXANDER</t>
  </si>
  <si>
    <t>YUDY</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</si>
  <si>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</si>
  <si>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</si>
  <si>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</si>
  <si>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</si>
  <si>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</si>
  <si>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</si>
  <si>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</si>
  <si>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</si>
  <si>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</si>
  <si>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</si>
  <si>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</si>
  <si>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</si>
  <si>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</si>
  <si>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</si>
  <si>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</si>
  <si>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</si>
  <si>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</si>
  <si>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</si>
  <si>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</si>
  <si>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</si>
  <si>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</si>
  <si>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</si>
  <si>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</si>
  <si>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</si>
  <si>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</si>
  <si>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</si>
  <si>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</si>
  <si>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</si>
  <si>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</si>
  <si>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</si>
  <si>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</si>
  <si>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</si>
  <si>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</si>
  <si>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LLACHON</t>
  </si>
  <si>
    <t>CCOTOS</t>
  </si>
  <si>
    <t>ISAÑURA</t>
  </si>
  <si>
    <t>CHAPA</t>
  </si>
  <si>
    <t>YAPURA</t>
  </si>
  <si>
    <t>MACHACMARCA</t>
  </si>
  <si>
    <t>ANCCACCA</t>
  </si>
  <si>
    <t>JILATAMARCA</t>
  </si>
  <si>
    <t>CCOPAYA</t>
  </si>
  <si>
    <t>SACUYO</t>
  </si>
  <si>
    <t>HUAJSAPATA</t>
  </si>
  <si>
    <t>LA INMACULADA</t>
  </si>
  <si>
    <t xml:space="preserve">B2  - Privada - Parroquial                                        </t>
  </si>
  <si>
    <t>AZOGUINE</t>
  </si>
  <si>
    <t>ADVENTISTA PUNO</t>
  </si>
  <si>
    <t xml:space="preserve">B4  - Privada - Particular                                        </t>
  </si>
  <si>
    <t>THUNCO</t>
  </si>
  <si>
    <t>SOCCA</t>
  </si>
  <si>
    <t>VILLA FATIMA</t>
  </si>
  <si>
    <t>THUNUHUAYA</t>
  </si>
  <si>
    <t>SAN JUAN BAUTISTA</t>
  </si>
  <si>
    <t>CHANU CHANU ETAPA 1</t>
  </si>
  <si>
    <t>JAYU JAYU</t>
  </si>
  <si>
    <t>CARITAMAYA</t>
  </si>
  <si>
    <t>HACIENDA COLLACACHI</t>
  </si>
  <si>
    <t>VILLA DEL LAGO</t>
  </si>
  <si>
    <t>SAN IGNACIO DE LOYOLA</t>
  </si>
  <si>
    <t>CIENCIAS LEONARDO FIBONACI</t>
  </si>
  <si>
    <t>SAN VICENTE DE PAUL</t>
  </si>
  <si>
    <t>PRESCOTT</t>
  </si>
  <si>
    <t>CULTA</t>
  </si>
  <si>
    <t>LOS PINOS</t>
  </si>
  <si>
    <t>IMAGINA SCHOOL</t>
  </si>
  <si>
    <t>NOVUS ORDER</t>
  </si>
  <si>
    <t>EL BUEN PASTOR</t>
  </si>
  <si>
    <t>DIEGO J. THOMPSON</t>
  </si>
  <si>
    <t>AGUAS CALIENTES</t>
  </si>
  <si>
    <t>JAMES BALDWIN</t>
  </si>
  <si>
    <t>CHAMPAGNAT DEL NIÑO DIVINO JESUS</t>
  </si>
  <si>
    <t>COLVER</t>
  </si>
  <si>
    <t>NUR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</si>
  <si>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</si>
  <si>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</si>
  <si>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</si>
  <si>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</si>
  <si>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</si>
  <si>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</si>
  <si>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</si>
  <si>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</si>
  <si>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</si>
  <si>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</si>
  <si>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</si>
  <si>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</si>
  <si>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</si>
  <si>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</si>
  <si>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</si>
  <si>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</si>
  <si>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</si>
  <si>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</si>
  <si>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</si>
  <si>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</si>
  <si>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</si>
  <si>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</si>
  <si>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</si>
  <si>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Total  de estudiantes matriculados (*)</t>
  </si>
  <si>
    <t>ALTO PUNO</t>
  </si>
  <si>
    <t>DATOS DE LA INSTITUCIÓN EDUCATIVA</t>
  </si>
  <si>
    <t>CÓDIGO MODULAR:</t>
  </si>
  <si>
    <t>NOMBRE DE I.E.</t>
  </si>
  <si>
    <t>DISTRITO :</t>
  </si>
  <si>
    <t>1º</t>
  </si>
  <si>
    <t>2º</t>
  </si>
  <si>
    <t>3º</t>
  </si>
  <si>
    <t>4º</t>
  </si>
  <si>
    <t>5º</t>
  </si>
  <si>
    <t>Total</t>
  </si>
  <si>
    <t>Variables</t>
  </si>
  <si>
    <t>Número de Alumnos / Estudiantes</t>
  </si>
  <si>
    <t>Número de Secciones</t>
  </si>
  <si>
    <t>Número de Horas de Clase</t>
  </si>
  <si>
    <t>Carga Docente</t>
  </si>
  <si>
    <t>Nº</t>
  </si>
  <si>
    <t>Cargo</t>
  </si>
  <si>
    <t>Ley de Carrera a que pertenece</t>
  </si>
  <si>
    <t>Código Plaza</t>
  </si>
  <si>
    <t>Jornada Trabajo</t>
  </si>
  <si>
    <t>TOTAL</t>
  </si>
  <si>
    <t>Zo</t>
  </si>
  <si>
    <t xml:space="preserve">  </t>
  </si>
  <si>
    <t>C.M.</t>
  </si>
  <si>
    <t>MODALIDAD :</t>
  </si>
  <si>
    <t>NIVEL:</t>
  </si>
  <si>
    <t>CENTRO POBLADO :</t>
  </si>
  <si>
    <t>TOTAL SECCIONES:</t>
  </si>
  <si>
    <t>TOTAL ESTUDIANTES:</t>
  </si>
  <si>
    <t>TOTAL GRADOS:</t>
  </si>
  <si>
    <t>EST. POR GRADO :</t>
  </si>
  <si>
    <t>EST. POR GRADOS</t>
  </si>
  <si>
    <t>SEC. POR GRADO :</t>
  </si>
  <si>
    <t>NOMBRE_COMPLETO</t>
  </si>
  <si>
    <t>COD_PLAZA</t>
  </si>
  <si>
    <t>TOTAL PERSONAL:</t>
  </si>
  <si>
    <t>Grado</t>
  </si>
  <si>
    <t>DNI</t>
  </si>
  <si>
    <t>Docente</t>
  </si>
  <si>
    <t>YACHAY SCHOOL</t>
  </si>
  <si>
    <t>TESILLO</t>
  </si>
  <si>
    <t>MANRIQUE</t>
  </si>
  <si>
    <t>CALJARO</t>
  </si>
  <si>
    <t>GERONIMO</t>
  </si>
  <si>
    <t>SANTA CRUZ</t>
  </si>
  <si>
    <t>CHECA</t>
  </si>
  <si>
    <t>DESIGNACION JEFE DE GESTION</t>
  </si>
  <si>
    <t>DESIGNACION DIRECTOR UGEL</t>
  </si>
  <si>
    <t>JULIO ALBERTO</t>
  </si>
  <si>
    <t>REUBICACION DE PLAZA VACANTE: Resolución Nº 2489-2018-UGELP</t>
  </si>
  <si>
    <t>VALERO</t>
  </si>
  <si>
    <t>MEMORANDUM N° 329-2018-MINEDU/SPE-OPEP-UPP</t>
  </si>
  <si>
    <t>HUAQUI</t>
  </si>
  <si>
    <t>DAVILA</t>
  </si>
  <si>
    <t>FORA</t>
  </si>
  <si>
    <t>CHILI</t>
  </si>
  <si>
    <t>27</t>
  </si>
  <si>
    <t>PROFESOR - EDUCACION FISICA</t>
  </si>
  <si>
    <t>MIRIAM</t>
  </si>
  <si>
    <t>AYQUE</t>
  </si>
  <si>
    <t>MONTALVO</t>
  </si>
  <si>
    <t>7</t>
  </si>
  <si>
    <t>ROSMERY</t>
  </si>
  <si>
    <t>FAUSTINA</t>
  </si>
  <si>
    <t>BELIZARIO</t>
  </si>
  <si>
    <t>SUCASACA</t>
  </si>
  <si>
    <t>SALOMON</t>
  </si>
  <si>
    <t>NAHUINCHA</t>
  </si>
  <si>
    <t>JACINTA</t>
  </si>
  <si>
    <t>ZENON</t>
  </si>
  <si>
    <t>EDGAR LUIS</t>
  </si>
  <si>
    <t>1ra VERSIÓN</t>
  </si>
  <si>
    <t>IMATA</t>
  </si>
  <si>
    <t>0239368</t>
  </si>
  <si>
    <t>70720</t>
  </si>
  <si>
    <t xml:space="preserve">B0 - Primaria                      </t>
  </si>
  <si>
    <t>CARUMAS</t>
  </si>
  <si>
    <t>0231753</t>
  </si>
  <si>
    <t>70168</t>
  </si>
  <si>
    <t>0227579</t>
  </si>
  <si>
    <t>JESUS NAZARENO</t>
  </si>
  <si>
    <t xml:space="preserve">B6  - Privada - Instituciones Benéfi                              </t>
  </si>
  <si>
    <t>1571389</t>
  </si>
  <si>
    <t>HUAÑASCURO</t>
  </si>
  <si>
    <t>0231001</t>
  </si>
  <si>
    <t>70093</t>
  </si>
  <si>
    <t>0231258</t>
  </si>
  <si>
    <t>70118</t>
  </si>
  <si>
    <t>MOCARAYA</t>
  </si>
  <si>
    <t>0231381</t>
  </si>
  <si>
    <t>70131</t>
  </si>
  <si>
    <t>JACHA HUINCHOCA</t>
  </si>
  <si>
    <t>0231522</t>
  </si>
  <si>
    <t>70145</t>
  </si>
  <si>
    <t>HUAYCHANI</t>
  </si>
  <si>
    <t>0231704</t>
  </si>
  <si>
    <t>70163</t>
  </si>
  <si>
    <t>LACACHI</t>
  </si>
  <si>
    <t>0231365</t>
  </si>
  <si>
    <t>70129</t>
  </si>
  <si>
    <t>PIRCO</t>
  </si>
  <si>
    <t>0231613</t>
  </si>
  <si>
    <t>70154</t>
  </si>
  <si>
    <t>HUILASIPI</t>
  </si>
  <si>
    <t>0549105</t>
  </si>
  <si>
    <t>70678</t>
  </si>
  <si>
    <t>IRPAPAMPA</t>
  </si>
  <si>
    <t>0531996</t>
  </si>
  <si>
    <t>70653</t>
  </si>
  <si>
    <t>0227009</t>
  </si>
  <si>
    <t>70709</t>
  </si>
  <si>
    <t>MARCA ESQUEÑA</t>
  </si>
  <si>
    <t>0231050</t>
  </si>
  <si>
    <t>70098</t>
  </si>
  <si>
    <t>0230342</t>
  </si>
  <si>
    <t>70024</t>
  </si>
  <si>
    <t>0230201</t>
  </si>
  <si>
    <t>70010 GRAN UNIDAD ESCOLAR SAN CARLOS</t>
  </si>
  <si>
    <t>CANCHARANI</t>
  </si>
  <si>
    <t>0231712</t>
  </si>
  <si>
    <t>70164</t>
  </si>
  <si>
    <t>0230144</t>
  </si>
  <si>
    <t>70004</t>
  </si>
  <si>
    <t>0618439</t>
  </si>
  <si>
    <t>70657</t>
  </si>
  <si>
    <t>0230888</t>
  </si>
  <si>
    <t>70081</t>
  </si>
  <si>
    <t>0230466</t>
  </si>
  <si>
    <t>70036</t>
  </si>
  <si>
    <t>0230318</t>
  </si>
  <si>
    <t>70021</t>
  </si>
  <si>
    <t>CAPANO</t>
  </si>
  <si>
    <t>0227504</t>
  </si>
  <si>
    <t>70015</t>
  </si>
  <si>
    <t>SIALE</t>
  </si>
  <si>
    <t>0230276</t>
  </si>
  <si>
    <t>70017</t>
  </si>
  <si>
    <t>0230490</t>
  </si>
  <si>
    <t>70039</t>
  </si>
  <si>
    <t>0230375</t>
  </si>
  <si>
    <t>70027</t>
  </si>
  <si>
    <t>CHULLUNE</t>
  </si>
  <si>
    <t>0243840</t>
  </si>
  <si>
    <t>70620</t>
  </si>
  <si>
    <t>CHIMU</t>
  </si>
  <si>
    <t>0231670</t>
  </si>
  <si>
    <t>70160</t>
  </si>
  <si>
    <t>CHILLORA</t>
  </si>
  <si>
    <t>0230292</t>
  </si>
  <si>
    <t>70019</t>
  </si>
  <si>
    <t>0230979</t>
  </si>
  <si>
    <t>70090</t>
  </si>
  <si>
    <t>1763440</t>
  </si>
  <si>
    <t>ESPIRITU SANTO</t>
  </si>
  <si>
    <t>0230557</t>
  </si>
  <si>
    <t>70045</t>
  </si>
  <si>
    <t>0474361</t>
  </si>
  <si>
    <t>70623</t>
  </si>
  <si>
    <t>1761287</t>
  </si>
  <si>
    <t>1306943</t>
  </si>
  <si>
    <t>1154335</t>
  </si>
  <si>
    <t>0230391</t>
  </si>
  <si>
    <t>70029 MARIA AUXILIADORA</t>
  </si>
  <si>
    <t>SANTA MARIA</t>
  </si>
  <si>
    <t>1023712</t>
  </si>
  <si>
    <t>ADVENTISTA</t>
  </si>
  <si>
    <t>0230573</t>
  </si>
  <si>
    <t>70047</t>
  </si>
  <si>
    <t>1154459</t>
  </si>
  <si>
    <t>70808</t>
  </si>
  <si>
    <t>1438761</t>
  </si>
  <si>
    <t>1023837</t>
  </si>
  <si>
    <t>DIVINO LA PRE</t>
  </si>
  <si>
    <t>1752419</t>
  </si>
  <si>
    <t>MARIO VARGAS LLOSA</t>
  </si>
  <si>
    <t>0243857</t>
  </si>
  <si>
    <t>71001 ALMIRANTE MIGUEL GRAU</t>
  </si>
  <si>
    <t>0231332</t>
  </si>
  <si>
    <t>70126</t>
  </si>
  <si>
    <t>SOQUESANI</t>
  </si>
  <si>
    <t>0231209</t>
  </si>
  <si>
    <t>70113</t>
  </si>
  <si>
    <t>0231571</t>
  </si>
  <si>
    <t>70150</t>
  </si>
  <si>
    <t>COLLANA LOJERA</t>
  </si>
  <si>
    <t>0230763</t>
  </si>
  <si>
    <t>70068</t>
  </si>
  <si>
    <t>0218438</t>
  </si>
  <si>
    <t>70609</t>
  </si>
  <si>
    <t>0230441</t>
  </si>
  <si>
    <t>70034 NUESTRA SEÑORA DE LA MERCED</t>
  </si>
  <si>
    <t>0230409</t>
  </si>
  <si>
    <t>70030</t>
  </si>
  <si>
    <t>POJSIN</t>
  </si>
  <si>
    <t>0230417</t>
  </si>
  <si>
    <t>70031</t>
  </si>
  <si>
    <t>SANTA CRUZ DE CAPARA</t>
  </si>
  <si>
    <t>0230771</t>
  </si>
  <si>
    <t>70069</t>
  </si>
  <si>
    <t>UQUISILLA</t>
  </si>
  <si>
    <t>0230805</t>
  </si>
  <si>
    <t>70072</t>
  </si>
  <si>
    <t>CAPAJSI</t>
  </si>
  <si>
    <t>0230425</t>
  </si>
  <si>
    <t>70032</t>
  </si>
  <si>
    <t>0474445</t>
  </si>
  <si>
    <t>70704</t>
  </si>
  <si>
    <t>JOCHI SAN FRANCISCO</t>
  </si>
  <si>
    <t>0631291</t>
  </si>
  <si>
    <t>70667</t>
  </si>
  <si>
    <t>SAMUCHACA</t>
  </si>
  <si>
    <t>0631309</t>
  </si>
  <si>
    <t>70705</t>
  </si>
  <si>
    <t>CANDILE</t>
  </si>
  <si>
    <t>0230789</t>
  </si>
  <si>
    <t>70070</t>
  </si>
  <si>
    <t>COPANI DEL ROSARIO</t>
  </si>
  <si>
    <t>0242255</t>
  </si>
  <si>
    <t>70804</t>
  </si>
  <si>
    <t>HUILAMOCCO</t>
  </si>
  <si>
    <t>0529305</t>
  </si>
  <si>
    <t>70702</t>
  </si>
  <si>
    <t>0230219</t>
  </si>
  <si>
    <t>70011</t>
  </si>
  <si>
    <t>CONAVIRI</t>
  </si>
  <si>
    <t>0242263</t>
  </si>
  <si>
    <t>70730</t>
  </si>
  <si>
    <t>ANGOSTURA</t>
  </si>
  <si>
    <t>0231738</t>
  </si>
  <si>
    <t>70166</t>
  </si>
  <si>
    <t>POTOJANI CHICO</t>
  </si>
  <si>
    <t>0231027</t>
  </si>
  <si>
    <t>70095</t>
  </si>
  <si>
    <t>TOTOJIRA</t>
  </si>
  <si>
    <t>0231126</t>
  </si>
  <si>
    <t>70105</t>
  </si>
  <si>
    <t>NAZAPARCO</t>
  </si>
  <si>
    <t>0559476</t>
  </si>
  <si>
    <t>70684</t>
  </si>
  <si>
    <t>0230961</t>
  </si>
  <si>
    <t>70089</t>
  </si>
  <si>
    <t>0231092</t>
  </si>
  <si>
    <t>70102</t>
  </si>
  <si>
    <t>0804419</t>
  </si>
  <si>
    <t>70757</t>
  </si>
  <si>
    <t>0227546</t>
  </si>
  <si>
    <t>0230847</t>
  </si>
  <si>
    <t>70077</t>
  </si>
  <si>
    <t>0231225</t>
  </si>
  <si>
    <t>70115 MARIA ASUNCION GALINDO</t>
  </si>
  <si>
    <t>CHILATA</t>
  </si>
  <si>
    <t>0231662</t>
  </si>
  <si>
    <t>70159</t>
  </si>
  <si>
    <t>0231316</t>
  </si>
  <si>
    <t>70124</t>
  </si>
  <si>
    <t>AQUECHIA</t>
  </si>
  <si>
    <t>0516740</t>
  </si>
  <si>
    <t>70660</t>
  </si>
  <si>
    <t>0231217</t>
  </si>
  <si>
    <t>70114</t>
  </si>
  <si>
    <t>SIHUECANI</t>
  </si>
  <si>
    <t>0231514</t>
  </si>
  <si>
    <t>70144</t>
  </si>
  <si>
    <t>LACCONI</t>
  </si>
  <si>
    <t>0230953</t>
  </si>
  <si>
    <t>70088</t>
  </si>
  <si>
    <t>CAMACANI</t>
  </si>
  <si>
    <t>0231167</t>
  </si>
  <si>
    <t>70109</t>
  </si>
  <si>
    <t>CAMATA</t>
  </si>
  <si>
    <t>0231175</t>
  </si>
  <si>
    <t>70110</t>
  </si>
  <si>
    <t>AÑO CALLEJON</t>
  </si>
  <si>
    <t>0231159</t>
  </si>
  <si>
    <t>70108</t>
  </si>
  <si>
    <t>RINCONADA</t>
  </si>
  <si>
    <t>0804435</t>
  </si>
  <si>
    <t>70725</t>
  </si>
  <si>
    <t>ANDAMARCA</t>
  </si>
  <si>
    <t>0804534</t>
  </si>
  <si>
    <t>70703</t>
  </si>
  <si>
    <t>0226993</t>
  </si>
  <si>
    <t>70805</t>
  </si>
  <si>
    <t>0230540</t>
  </si>
  <si>
    <t>70044</t>
  </si>
  <si>
    <t>QUEMILLUNI</t>
  </si>
  <si>
    <t>0243758</t>
  </si>
  <si>
    <t>70606</t>
  </si>
  <si>
    <t>LARIPATA</t>
  </si>
  <si>
    <t>0474551</t>
  </si>
  <si>
    <t>70731</t>
  </si>
  <si>
    <t>CCOPAMAYA</t>
  </si>
  <si>
    <t>0231530</t>
  </si>
  <si>
    <t>70146</t>
  </si>
  <si>
    <t>QUENAFAJA</t>
  </si>
  <si>
    <t>0231134</t>
  </si>
  <si>
    <t>70106</t>
  </si>
  <si>
    <t>CHANCACHI</t>
  </si>
  <si>
    <t>0231340</t>
  </si>
  <si>
    <t>70127</t>
  </si>
  <si>
    <t>CCACCA</t>
  </si>
  <si>
    <t>0231068</t>
  </si>
  <si>
    <t>70099</t>
  </si>
  <si>
    <t>SAN JOSE DE CALALA</t>
  </si>
  <si>
    <t>0799411</t>
  </si>
  <si>
    <t>70741</t>
  </si>
  <si>
    <t>QUELCA</t>
  </si>
  <si>
    <t>0230904</t>
  </si>
  <si>
    <t>70083</t>
  </si>
  <si>
    <t>0231290</t>
  </si>
  <si>
    <t>70122</t>
  </si>
  <si>
    <t>0230821</t>
  </si>
  <si>
    <t>70075</t>
  </si>
  <si>
    <t>MOLLOCO</t>
  </si>
  <si>
    <t>0231431</t>
  </si>
  <si>
    <t>70136</t>
  </si>
  <si>
    <t>CHAJANA</t>
  </si>
  <si>
    <t>0660308</t>
  </si>
  <si>
    <t>70713</t>
  </si>
  <si>
    <t>ISCAHUINCHOCA</t>
  </si>
  <si>
    <t>0231084</t>
  </si>
  <si>
    <t>70101</t>
  </si>
  <si>
    <t>CHAMCHILLA</t>
  </si>
  <si>
    <t>0231555</t>
  </si>
  <si>
    <t>70148</t>
  </si>
  <si>
    <t>ISCATA</t>
  </si>
  <si>
    <t>0231654</t>
  </si>
  <si>
    <t>70158</t>
  </si>
  <si>
    <t>HACIENDA SAN FERNANDO</t>
  </si>
  <si>
    <t>0530105</t>
  </si>
  <si>
    <t>70723</t>
  </si>
  <si>
    <t>PARAPICHUZA</t>
  </si>
  <si>
    <t>0799445</t>
  </si>
  <si>
    <t>70744</t>
  </si>
  <si>
    <t>JACHACACHI</t>
  </si>
  <si>
    <t>0615237</t>
  </si>
  <si>
    <t>70710</t>
  </si>
  <si>
    <t>0231464</t>
  </si>
  <si>
    <t>70139</t>
  </si>
  <si>
    <t>0227553</t>
  </si>
  <si>
    <t>GENERI</t>
  </si>
  <si>
    <t>MOLINO</t>
  </si>
  <si>
    <t>0239376</t>
  </si>
  <si>
    <t>70721</t>
  </si>
  <si>
    <t>HUANCARTINQUIHUI</t>
  </si>
  <si>
    <t>0231605</t>
  </si>
  <si>
    <t>70153</t>
  </si>
  <si>
    <t>TANAPACA</t>
  </si>
  <si>
    <t>0231076</t>
  </si>
  <si>
    <t>70100</t>
  </si>
  <si>
    <t>0231118</t>
  </si>
  <si>
    <t>70104</t>
  </si>
  <si>
    <t>COLLINI</t>
  </si>
  <si>
    <t>0231498</t>
  </si>
  <si>
    <t>70142 MARIA INMACULADA CONCEPCION</t>
  </si>
  <si>
    <t>TARUCAMARCA</t>
  </si>
  <si>
    <t>0231761</t>
  </si>
  <si>
    <t>70169</t>
  </si>
  <si>
    <t>HUANTACACHI CHILA</t>
  </si>
  <si>
    <t>0243816</t>
  </si>
  <si>
    <t>70616</t>
  </si>
  <si>
    <t>CUSINI</t>
  </si>
  <si>
    <t>0231142</t>
  </si>
  <si>
    <t>70107</t>
  </si>
  <si>
    <t>SAN CARLOS</t>
  </si>
  <si>
    <t>0231779</t>
  </si>
  <si>
    <t>70170</t>
  </si>
  <si>
    <t>0230912</t>
  </si>
  <si>
    <t>70084</t>
  </si>
  <si>
    <t>0231456</t>
  </si>
  <si>
    <t>70138</t>
  </si>
  <si>
    <t>0230946</t>
  </si>
  <si>
    <t>70087</t>
  </si>
  <si>
    <t>0231191</t>
  </si>
  <si>
    <t>70112</t>
  </si>
  <si>
    <t>0231233</t>
  </si>
  <si>
    <t>70116</t>
  </si>
  <si>
    <t>0660324</t>
  </si>
  <si>
    <t>70695</t>
  </si>
  <si>
    <t>COCOSANI</t>
  </si>
  <si>
    <t>0231548</t>
  </si>
  <si>
    <t>70147</t>
  </si>
  <si>
    <t>JUROHUANANI</t>
  </si>
  <si>
    <t>0231449</t>
  </si>
  <si>
    <t>70137</t>
  </si>
  <si>
    <t>CHALLOCOLLO</t>
  </si>
  <si>
    <t>0231506</t>
  </si>
  <si>
    <t>70143</t>
  </si>
  <si>
    <t>ISCACHURO</t>
  </si>
  <si>
    <t>0230920</t>
  </si>
  <si>
    <t>70085</t>
  </si>
  <si>
    <t>0231100</t>
  </si>
  <si>
    <t>70103</t>
  </si>
  <si>
    <t>0559179</t>
  </si>
  <si>
    <t>71544</t>
  </si>
  <si>
    <t>0230854</t>
  </si>
  <si>
    <t>70078</t>
  </si>
  <si>
    <t>0231266</t>
  </si>
  <si>
    <t>70119</t>
  </si>
  <si>
    <t>1572536</t>
  </si>
  <si>
    <t>70756</t>
  </si>
  <si>
    <t>YANAPATA</t>
  </si>
  <si>
    <t>0531483</t>
  </si>
  <si>
    <t>70727</t>
  </si>
  <si>
    <t>CANCATANI</t>
  </si>
  <si>
    <t>0706598</t>
  </si>
  <si>
    <t>70735</t>
  </si>
  <si>
    <t>OCCOSUYO</t>
  </si>
  <si>
    <t>0230664</t>
  </si>
  <si>
    <t>70058 FRANCISCO BOLOGNESI</t>
  </si>
  <si>
    <t>SANCAYUNI</t>
  </si>
  <si>
    <t>0230185</t>
  </si>
  <si>
    <t>70008</t>
  </si>
  <si>
    <t>0230474</t>
  </si>
  <si>
    <t>70037 VIRGEN DE LAS MERCEDES</t>
  </si>
  <si>
    <t>0230128</t>
  </si>
  <si>
    <t>70002 NUESTRA SEÑORA DE LOS CAMPOS</t>
  </si>
  <si>
    <t>HUAYRAPATA</t>
  </si>
  <si>
    <t>0846485</t>
  </si>
  <si>
    <t>0227439</t>
  </si>
  <si>
    <t>ADVENTISTA SANCAYUNI</t>
  </si>
  <si>
    <t>0231415</t>
  </si>
  <si>
    <t>70134 JOSE ANTONIO ENCINAS</t>
  </si>
  <si>
    <t>0231035</t>
  </si>
  <si>
    <t>70096</t>
  </si>
  <si>
    <t>PUCANI</t>
  </si>
  <si>
    <t>0231324</t>
  </si>
  <si>
    <t>70125</t>
  </si>
  <si>
    <t>CHINCHERA</t>
  </si>
  <si>
    <t>0231282</t>
  </si>
  <si>
    <t>70121</t>
  </si>
  <si>
    <t>CHURO</t>
  </si>
  <si>
    <t>0231241</t>
  </si>
  <si>
    <t>70117</t>
  </si>
  <si>
    <t>CONCACHI</t>
  </si>
  <si>
    <t>0231019</t>
  </si>
  <si>
    <t>70094 NIÑO JESUS PIRAPI</t>
  </si>
  <si>
    <t>PARINA</t>
  </si>
  <si>
    <t>0231308</t>
  </si>
  <si>
    <t>70123</t>
  </si>
  <si>
    <t>0231183</t>
  </si>
  <si>
    <t>70111</t>
  </si>
  <si>
    <t>LUQUINA CHICO</t>
  </si>
  <si>
    <t>0231274</t>
  </si>
  <si>
    <t>70120</t>
  </si>
  <si>
    <t>LUQUINA GRANDE</t>
  </si>
  <si>
    <t>0845503</t>
  </si>
  <si>
    <t>70694</t>
  </si>
  <si>
    <t>ICHU RAYA</t>
  </si>
  <si>
    <t>0231423</t>
  </si>
  <si>
    <t>70135</t>
  </si>
  <si>
    <t>0230938</t>
  </si>
  <si>
    <t>70086</t>
  </si>
  <si>
    <t>0231720</t>
  </si>
  <si>
    <t>70165</t>
  </si>
  <si>
    <t>MIRAFLORES</t>
  </si>
  <si>
    <t>0230839</t>
  </si>
  <si>
    <t>70076</t>
  </si>
  <si>
    <t>CRUSANI</t>
  </si>
  <si>
    <t>0660332</t>
  </si>
  <si>
    <t>70697</t>
  </si>
  <si>
    <t>JESUS MARIA</t>
  </si>
  <si>
    <t>0230672</t>
  </si>
  <si>
    <t>70059</t>
  </si>
  <si>
    <t>0559328</t>
  </si>
  <si>
    <t>70647</t>
  </si>
  <si>
    <t>0230706</t>
  </si>
  <si>
    <t>70062</t>
  </si>
  <si>
    <t>KOMERUCHO</t>
  </si>
  <si>
    <t>0515940</t>
  </si>
  <si>
    <t>70699</t>
  </si>
  <si>
    <t>LLANQUERI</t>
  </si>
  <si>
    <t>0631366</t>
  </si>
  <si>
    <t>70688</t>
  </si>
  <si>
    <t>0230169</t>
  </si>
  <si>
    <t>70006</t>
  </si>
  <si>
    <t>0239046</t>
  </si>
  <si>
    <t>70712</t>
  </si>
  <si>
    <t>ANTONIANI</t>
  </si>
  <si>
    <t>0230698</t>
  </si>
  <si>
    <t>70061</t>
  </si>
  <si>
    <t>COLLANA</t>
  </si>
  <si>
    <t>0230326</t>
  </si>
  <si>
    <t>70022</t>
  </si>
  <si>
    <t>MACHALLATA</t>
  </si>
  <si>
    <t>0559294</t>
  </si>
  <si>
    <t>70645</t>
  </si>
  <si>
    <t>YANICO / TITILE</t>
  </si>
  <si>
    <t>0230615</t>
  </si>
  <si>
    <t>70053</t>
  </si>
  <si>
    <t>0243972</t>
  </si>
  <si>
    <t>71013 GLORIOSO SAN CARLOS</t>
  </si>
  <si>
    <t>1028786</t>
  </si>
  <si>
    <t>JEAN PIAGET</t>
  </si>
  <si>
    <t>0618421</t>
  </si>
  <si>
    <t>70656</t>
  </si>
  <si>
    <t>0230151</t>
  </si>
  <si>
    <t>70005 CORAZON DE JESUS</t>
  </si>
  <si>
    <t>HUERTA HUARAYA</t>
  </si>
  <si>
    <t>0230532</t>
  </si>
  <si>
    <t>70043</t>
  </si>
  <si>
    <t>1571330</t>
  </si>
  <si>
    <t>1569193</t>
  </si>
  <si>
    <t>1023993</t>
  </si>
  <si>
    <t>1751742</t>
  </si>
  <si>
    <t>SAN MARTIN</t>
  </si>
  <si>
    <t>0230722</t>
  </si>
  <si>
    <t>70064 SAN MARTIN DE PORRES</t>
  </si>
  <si>
    <t>1310945</t>
  </si>
  <si>
    <t>0227405</t>
  </si>
  <si>
    <t>1571132</t>
  </si>
  <si>
    <t>1023910</t>
  </si>
  <si>
    <t>ADVENTISTA BRANDEEN</t>
  </si>
  <si>
    <t>1023878</t>
  </si>
  <si>
    <t>OJHERANI</t>
  </si>
  <si>
    <t>0231043</t>
  </si>
  <si>
    <t>70097</t>
  </si>
  <si>
    <t>1571298</t>
  </si>
  <si>
    <t>0227371</t>
  </si>
  <si>
    <t>1023951</t>
  </si>
  <si>
    <t>1571231</t>
  </si>
  <si>
    <t>0227397</t>
  </si>
  <si>
    <t>1571371</t>
  </si>
  <si>
    <t>1571561</t>
  </si>
  <si>
    <t>1571348</t>
  </si>
  <si>
    <t>ISLA CCAPI LOS UROS</t>
  </si>
  <si>
    <t>0230607</t>
  </si>
  <si>
    <t>70052</t>
  </si>
  <si>
    <t>FAON</t>
  </si>
  <si>
    <t>0230797</t>
  </si>
  <si>
    <t>70071</t>
  </si>
  <si>
    <t>2 DE MAYO</t>
  </si>
  <si>
    <t>0618413</t>
  </si>
  <si>
    <t>70655 INTERCULTURAL PUNO</t>
  </si>
  <si>
    <t>0804294</t>
  </si>
  <si>
    <t>70718</t>
  </si>
  <si>
    <t>0804286</t>
  </si>
  <si>
    <t>70717</t>
  </si>
  <si>
    <t>KAPI GRANDE</t>
  </si>
  <si>
    <t>1025766</t>
  </si>
  <si>
    <t>70802</t>
  </si>
  <si>
    <t>TUNUHUIRICHICO</t>
  </si>
  <si>
    <t>0230995</t>
  </si>
  <si>
    <t>70092</t>
  </si>
  <si>
    <t>1025758</t>
  </si>
  <si>
    <t>70801 NUESTRA SEÑORA DE GUADALUPE</t>
  </si>
  <si>
    <t>0230284</t>
  </si>
  <si>
    <t>70018 SAN JOSE DE HUARAYA</t>
  </si>
  <si>
    <t>0230359</t>
  </si>
  <si>
    <t>70025 INDEPENDENCIA NACIONAL</t>
  </si>
  <si>
    <t>0230367</t>
  </si>
  <si>
    <t>70026</t>
  </si>
  <si>
    <t>1751288</t>
  </si>
  <si>
    <t>0227389</t>
  </si>
  <si>
    <t>0230334</t>
  </si>
  <si>
    <t>70023</t>
  </si>
  <si>
    <t>HILATA</t>
  </si>
  <si>
    <t>0230565</t>
  </si>
  <si>
    <t>70046</t>
  </si>
  <si>
    <t>0230300</t>
  </si>
  <si>
    <t>70020</t>
  </si>
  <si>
    <t>0230268</t>
  </si>
  <si>
    <t>70016</t>
  </si>
  <si>
    <t>0230383</t>
  </si>
  <si>
    <t>70028</t>
  </si>
  <si>
    <t>0230482</t>
  </si>
  <si>
    <t>70038</t>
  </si>
  <si>
    <t>QUIVILLACA</t>
  </si>
  <si>
    <t>0230748</t>
  </si>
  <si>
    <t>70066</t>
  </si>
  <si>
    <t>YASIN</t>
  </si>
  <si>
    <t>0230433</t>
  </si>
  <si>
    <t>70033 SEÑOR DE HUANCA</t>
  </si>
  <si>
    <t>CHINCHERPAMPA</t>
  </si>
  <si>
    <t>0230631</t>
  </si>
  <si>
    <t>70055 CESAR VALLEJO</t>
  </si>
  <si>
    <t>0227413</t>
  </si>
  <si>
    <t>UROS TORANI PATA</t>
  </si>
  <si>
    <t>0227421</t>
  </si>
  <si>
    <t>70682</t>
  </si>
  <si>
    <t>MAGISTERIAL</t>
  </si>
  <si>
    <t>0230136</t>
  </si>
  <si>
    <t>70003 SAGRADO CORAZON DE JESUS</t>
  </si>
  <si>
    <t>TRIBUNA</t>
  </si>
  <si>
    <t>1023753</t>
  </si>
  <si>
    <t>70726</t>
  </si>
  <si>
    <t>VALLECITO</t>
  </si>
  <si>
    <t>0230458</t>
  </si>
  <si>
    <t>70035</t>
  </si>
  <si>
    <t>1029818</t>
  </si>
  <si>
    <t>70803 SAN ANTONIO DE PADUA</t>
  </si>
  <si>
    <t>0230110</t>
  </si>
  <si>
    <t>70001</t>
  </si>
  <si>
    <t>YANAMAYO</t>
  </si>
  <si>
    <t>0230599</t>
  </si>
  <si>
    <t>70051</t>
  </si>
  <si>
    <t>CHIARAQUE</t>
  </si>
  <si>
    <t>1029958</t>
  </si>
  <si>
    <t>70806</t>
  </si>
  <si>
    <t>0239079</t>
  </si>
  <si>
    <t>70729</t>
  </si>
  <si>
    <t>0230235</t>
  </si>
  <si>
    <t>70013</t>
  </si>
  <si>
    <t>0503029</t>
  </si>
  <si>
    <t>70628</t>
  </si>
  <si>
    <t>CECCECANI</t>
  </si>
  <si>
    <t>0487330</t>
  </si>
  <si>
    <t>70700</t>
  </si>
  <si>
    <t>HACIENDA CHINGARANE</t>
  </si>
  <si>
    <t>0477976</t>
  </si>
  <si>
    <t>70707</t>
  </si>
  <si>
    <t>CHACO</t>
  </si>
  <si>
    <t>0660266</t>
  </si>
  <si>
    <t>70701</t>
  </si>
  <si>
    <t>0230177</t>
  </si>
  <si>
    <t>70007</t>
  </si>
  <si>
    <t>CONDORIRI</t>
  </si>
  <si>
    <t>0230714</t>
  </si>
  <si>
    <t>70063</t>
  </si>
  <si>
    <t>HACIENDA UMAYO</t>
  </si>
  <si>
    <t>0546713</t>
  </si>
  <si>
    <t>70706</t>
  </si>
  <si>
    <t>BUENAVISTA</t>
  </si>
  <si>
    <t>0515841</t>
  </si>
  <si>
    <t>ANANSAYA</t>
  </si>
  <si>
    <t>0804351</t>
  </si>
  <si>
    <t>70708</t>
  </si>
  <si>
    <t>PALCAMAYO</t>
  </si>
  <si>
    <t>0230524</t>
  </si>
  <si>
    <t>70042</t>
  </si>
  <si>
    <t>0230193</t>
  </si>
  <si>
    <t>70009 VIRGEN DEL CARMEN</t>
  </si>
  <si>
    <t>ULLAGACHI</t>
  </si>
  <si>
    <t>0242248</t>
  </si>
  <si>
    <t>70716</t>
  </si>
  <si>
    <t>0239061</t>
  </si>
  <si>
    <t>70715</t>
  </si>
  <si>
    <t>SAN JOSE PRINCIPIO</t>
  </si>
  <si>
    <t>0227017</t>
  </si>
  <si>
    <t>0230987</t>
  </si>
  <si>
    <t>70091</t>
  </si>
  <si>
    <t>SAN JUAN DE DIOS</t>
  </si>
  <si>
    <t>0547901</t>
  </si>
  <si>
    <t>70728</t>
  </si>
  <si>
    <t>JATUCACHI</t>
  </si>
  <si>
    <t>0706606</t>
  </si>
  <si>
    <t>70724</t>
  </si>
  <si>
    <t>0231407</t>
  </si>
  <si>
    <t>70133</t>
  </si>
  <si>
    <t>TUNQUIPA</t>
  </si>
  <si>
    <t>0631374</t>
  </si>
  <si>
    <t>70698</t>
  </si>
  <si>
    <t>ÑUÑUMARCA</t>
  </si>
  <si>
    <t>0231621</t>
  </si>
  <si>
    <t>70155</t>
  </si>
  <si>
    <t>TOLAMARCA</t>
  </si>
  <si>
    <t>0231589</t>
  </si>
  <si>
    <t>70151</t>
  </si>
  <si>
    <t>1029966</t>
  </si>
  <si>
    <t>70722</t>
  </si>
  <si>
    <t>HACIENDA VILUYO</t>
  </si>
  <si>
    <t>0239384</t>
  </si>
  <si>
    <t>PUTUCUNI</t>
  </si>
  <si>
    <t>0230755</t>
  </si>
  <si>
    <t>70067 FRANCISCO BOLOGNESI</t>
  </si>
  <si>
    <t>LORIPONGO</t>
  </si>
  <si>
    <t>0559443</t>
  </si>
  <si>
    <t>ANCACCA</t>
  </si>
  <si>
    <t>0474338</t>
  </si>
  <si>
    <t>70622</t>
  </si>
  <si>
    <t>CATAHUI</t>
  </si>
  <si>
    <t>0474346</t>
  </si>
  <si>
    <t>70651</t>
  </si>
  <si>
    <t>HACIENDA CAIRANE</t>
  </si>
  <si>
    <t>0226985</t>
  </si>
  <si>
    <t>70711</t>
  </si>
  <si>
    <t>0474544</t>
  </si>
  <si>
    <t>70719</t>
  </si>
  <si>
    <t>0230508</t>
  </si>
  <si>
    <t>70040</t>
  </si>
  <si>
    <t>0230680</t>
  </si>
  <si>
    <t>70060</t>
  </si>
  <si>
    <t>0239038</t>
  </si>
  <si>
    <t>70733</t>
  </si>
  <si>
    <t>COTAÑA</t>
  </si>
  <si>
    <t>0546911</t>
  </si>
  <si>
    <t>70734</t>
  </si>
  <si>
    <t xml:space="preserve">Sexto </t>
  </si>
  <si>
    <t>6º</t>
  </si>
  <si>
    <t>MATRÍCULA AÑO ESCOLAR 2019  (PROYECCIÓN)</t>
  </si>
  <si>
    <t>MATRÍCULA AÑO ESCOLAR 2018 (SIAGIE 2018)</t>
  </si>
  <si>
    <t>LY022012</t>
  </si>
  <si>
    <t>Primaria</t>
  </si>
  <si>
    <t>IEP 70004 JOSE ANTONIO ENCINAS</t>
  </si>
  <si>
    <t>1132113321E0</t>
  </si>
  <si>
    <t>UBICACION DE PROFESORES (de Directivo a Profesor) DE:BARRA RAMOS, ELSA BETTY</t>
  </si>
  <si>
    <t>RENE FELICITAS</t>
  </si>
  <si>
    <t>1001213772</t>
  </si>
  <si>
    <t>01213772</t>
  </si>
  <si>
    <t>1132113311E0</t>
  </si>
  <si>
    <t>CESE A SOLICITUD DE: MAMANI YANARICO, LEANDRO, Resolución Nº 1370-16-UGELP</t>
  </si>
  <si>
    <t>1001777025</t>
  </si>
  <si>
    <t>01777025</t>
  </si>
  <si>
    <t>1132113311E3</t>
  </si>
  <si>
    <t>CESE POR LIMITE DE EDAD DE: CHAMBILLA VILCA, ANGELA, Resolución Nº 4057-16-UGELP</t>
  </si>
  <si>
    <t>JHOVANA</t>
  </si>
  <si>
    <t>1041707431</t>
  </si>
  <si>
    <t>41707431</t>
  </si>
  <si>
    <t>1132113311E5</t>
  </si>
  <si>
    <t>PERMUTA CON : CHURA DUEÑAS, GUIDO ORLANDO, Resolución Nº 905-09-UGELP</t>
  </si>
  <si>
    <t>1001335053</t>
  </si>
  <si>
    <t>01335053</t>
  </si>
  <si>
    <t>1132113311E7</t>
  </si>
  <si>
    <t>SATURNINA</t>
  </si>
  <si>
    <t>1001248851</t>
  </si>
  <si>
    <t>01248851</t>
  </si>
  <si>
    <t>1132113321E4</t>
  </si>
  <si>
    <t>PERMUTA DE: PARISUAÑA FARFAN, ANDRES GERARDO, Resolución Nº 2972-2017-UGELP</t>
  </si>
  <si>
    <t>LEONIDAS</t>
  </si>
  <si>
    <t>1001315941</t>
  </si>
  <si>
    <t>01315941</t>
  </si>
  <si>
    <t>1132113321E7</t>
  </si>
  <si>
    <t>ENCARGATURA DE:RODRIGUEZ SALAS, RENE FELICITAS, Resolución Nº -</t>
  </si>
  <si>
    <t>NEDDA ELIANA</t>
  </si>
  <si>
    <t>1045623333</t>
  </si>
  <si>
    <t>45623333</t>
  </si>
  <si>
    <t>1132113311E6</t>
  </si>
  <si>
    <t>1001275754</t>
  </si>
  <si>
    <t>01275754</t>
  </si>
  <si>
    <t>1132113311E9</t>
  </si>
  <si>
    <t>LICENCIA CON GOCE DE HABER POR INCAPACIDAD TEMPORAL(Enfermedad)</t>
  </si>
  <si>
    <t>1001279572</t>
  </si>
  <si>
    <t>01279572</t>
  </si>
  <si>
    <t>LICENCIA CON GOCE DE HABER POR INCAPACIDAD TEMPORAL(Enfermedad) DE:HOLGUIN VELASQUEZ, DOMITILA, Resolución N° 3622-2018</t>
  </si>
  <si>
    <t>1042151087</t>
  </si>
  <si>
    <t>42151087</t>
  </si>
  <si>
    <t>LY022040</t>
  </si>
  <si>
    <t>IEP 70018 BARRIO SAN JOSE</t>
  </si>
  <si>
    <t>1115113311E7</t>
  </si>
  <si>
    <t>CESE A SOLICITUD DE: PINEDA BEDOYA, ELVIRA SINDULFA, Resolución Nº 1527-14-UGELP</t>
  </si>
  <si>
    <t>1001320794</t>
  </si>
  <si>
    <t>01320794</t>
  </si>
  <si>
    <t>1115113311E0</t>
  </si>
  <si>
    <t>CESE A SOLICITUD DE: VASQUEZ ROMANI, AGUSTINA, Resolución Nº 2162-2015-UGELP</t>
  </si>
  <si>
    <t>1001227258</t>
  </si>
  <si>
    <t>01227258</t>
  </si>
  <si>
    <t>1115113311E2</t>
  </si>
  <si>
    <t>ZABALA</t>
  </si>
  <si>
    <t>1001819045</t>
  </si>
  <si>
    <t>01819045</t>
  </si>
  <si>
    <t>1115113311E3</t>
  </si>
  <si>
    <t>MARGARITA ESTERH</t>
  </si>
  <si>
    <t>1001202572</t>
  </si>
  <si>
    <t>01202572</t>
  </si>
  <si>
    <t>1115113311E4</t>
  </si>
  <si>
    <t>PROFESOR - AIP</t>
  </si>
  <si>
    <t>RICARDINA SOLEDAD</t>
  </si>
  <si>
    <t>1001217308</t>
  </si>
  <si>
    <t>01217308</t>
  </si>
  <si>
    <t>1115113311E5</t>
  </si>
  <si>
    <t>RAUL PRIMITIVO</t>
  </si>
  <si>
    <t>1001296806</t>
  </si>
  <si>
    <t>01296806</t>
  </si>
  <si>
    <t>1115113311E8</t>
  </si>
  <si>
    <t>1001214094</t>
  </si>
  <si>
    <t>01214094</t>
  </si>
  <si>
    <t>1115113311E9</t>
  </si>
  <si>
    <t>CELIA INOCENCIA</t>
  </si>
  <si>
    <t>1001281054</t>
  </si>
  <si>
    <t>01281054</t>
  </si>
  <si>
    <t>1115113321E3</t>
  </si>
  <si>
    <t>REUBICACION DE PLAZA OCUPADA : Resolución Nº 1104-05-UGELP</t>
  </si>
  <si>
    <t>ILAQUITA</t>
  </si>
  <si>
    <t>1001310335</t>
  </si>
  <si>
    <t>01310335</t>
  </si>
  <si>
    <t>1115113311E6</t>
  </si>
  <si>
    <t>1002002523</t>
  </si>
  <si>
    <t>02002523</t>
  </si>
  <si>
    <t>LY022054</t>
  </si>
  <si>
    <t>IEP 70025 INDEPENDENCIA NACIONAL</t>
  </si>
  <si>
    <t>1156113311E2</t>
  </si>
  <si>
    <t>UBICACION DE PROFESORES (de Directivo a Profesor) DE:GUZMAN ARROYO, CESAR LIONEL</t>
  </si>
  <si>
    <t>SANDRO</t>
  </si>
  <si>
    <t>1001322268</t>
  </si>
  <si>
    <t>01322268</t>
  </si>
  <si>
    <t>1156113321E5</t>
  </si>
  <si>
    <t>CESE A SOLICITUD DE: FLORES MAMANI, FRANCISCO BALTAZAR, Resolución Nº 3142-14-UGELP</t>
  </si>
  <si>
    <t>CALABE</t>
  </si>
  <si>
    <t>RAUL VICENTE</t>
  </si>
  <si>
    <t>1001315316</t>
  </si>
  <si>
    <t>01315316</t>
  </si>
  <si>
    <t>1156113311E0</t>
  </si>
  <si>
    <t>CLAUDIA VICTORIA</t>
  </si>
  <si>
    <t>1002297457</t>
  </si>
  <si>
    <t>02297457</t>
  </si>
  <si>
    <t>1156113311E3</t>
  </si>
  <si>
    <t>CESE A SOLICITUD DE: APAZA QUECAÑO, FRANCISCO ENRIQUE, Resolución Nº 2048-11-UGELP</t>
  </si>
  <si>
    <t>ANA ANTIA</t>
  </si>
  <si>
    <t>1001286637</t>
  </si>
  <si>
    <t>01286637</t>
  </si>
  <si>
    <t>1156113311E5</t>
  </si>
  <si>
    <t>1001214170</t>
  </si>
  <si>
    <t>01214170</t>
  </si>
  <si>
    <t>1156113311E6</t>
  </si>
  <si>
    <t>HERMENEGILDA</t>
  </si>
  <si>
    <t>1001321617</t>
  </si>
  <si>
    <t>01321617</t>
  </si>
  <si>
    <t>1156113311E7</t>
  </si>
  <si>
    <t>ALIDA JUANA</t>
  </si>
  <si>
    <t>1001223269</t>
  </si>
  <si>
    <t>01223269</t>
  </si>
  <si>
    <t>1156113311E8</t>
  </si>
  <si>
    <t>1001680905</t>
  </si>
  <si>
    <t>01680905</t>
  </si>
  <si>
    <t>1156113311E9</t>
  </si>
  <si>
    <t>PERMUTA DE: CERVANTES COLQUE, ELAR GUIDO, Resolución Nº 474-14-UGELP</t>
  </si>
  <si>
    <t>VILMA NOEMI</t>
  </si>
  <si>
    <t>1001311700</t>
  </si>
  <si>
    <t>01311700</t>
  </si>
  <si>
    <t>1156113321E1</t>
  </si>
  <si>
    <t>COACALLA</t>
  </si>
  <si>
    <t>ULIA MERIDA</t>
  </si>
  <si>
    <t>1001234958</t>
  </si>
  <si>
    <t>01234958</t>
  </si>
  <si>
    <t>1156113321E3</t>
  </si>
  <si>
    <t>ISABEL NORMA</t>
  </si>
  <si>
    <t>1001310001</t>
  </si>
  <si>
    <t>01310001</t>
  </si>
  <si>
    <t>1156113321E4</t>
  </si>
  <si>
    <t>1002145816</t>
  </si>
  <si>
    <t>02145816</t>
  </si>
  <si>
    <t>1156113321E6</t>
  </si>
  <si>
    <t>CESE POR FALLECIMIENTO DE: CASTILLO VILCA, ISABEL SIMONA, Resolución Nº 1494-14-UGELP</t>
  </si>
  <si>
    <t>1001205637</t>
  </si>
  <si>
    <t>01205637</t>
  </si>
  <si>
    <t>1156113321E7</t>
  </si>
  <si>
    <t>PERMUTA DE: JALLO CHURA, TORIBIA IRMA, Resolución Nº 901-16-UGELY</t>
  </si>
  <si>
    <t>JAVIER ANTONIO</t>
  </si>
  <si>
    <t>1001310973</t>
  </si>
  <si>
    <t>01310973</t>
  </si>
  <si>
    <t>1156113321E8</t>
  </si>
  <si>
    <t>BETY CRISTINA</t>
  </si>
  <si>
    <t>1001268353</t>
  </si>
  <si>
    <t>01268353</t>
  </si>
  <si>
    <t>1156113321E9</t>
  </si>
  <si>
    <t>PADILLA</t>
  </si>
  <si>
    <t>PERCY JORGE</t>
  </si>
  <si>
    <t>1001213393</t>
  </si>
  <si>
    <t>01213393</t>
  </si>
  <si>
    <t>1156113331E1</t>
  </si>
  <si>
    <t>YEPEZ</t>
  </si>
  <si>
    <t>TERESA MARLENE</t>
  </si>
  <si>
    <t>1001264222</t>
  </si>
  <si>
    <t>01264222</t>
  </si>
  <si>
    <t>1156113331E2</t>
  </si>
  <si>
    <t>PERMUTA DE: QUISPE QUISPE, OLGA, Resolución Nº 1490-12-UGELP</t>
  </si>
  <si>
    <t>1001285537</t>
  </si>
  <si>
    <t>01285537</t>
  </si>
  <si>
    <t>1156113331E3</t>
  </si>
  <si>
    <t>MIRIAM DINA</t>
  </si>
  <si>
    <t>1001306759</t>
  </si>
  <si>
    <t>01306759</t>
  </si>
  <si>
    <t>1156113331E4</t>
  </si>
  <si>
    <t>CESE DE : RODRIGUEZ DUEÑAS, LUZ NORA, Resolución Nº 2241-10-UGELP</t>
  </si>
  <si>
    <t>ELIANA ELIZABETH</t>
  </si>
  <si>
    <t>1001305939</t>
  </si>
  <si>
    <t>01305939</t>
  </si>
  <si>
    <t>1156113331E5</t>
  </si>
  <si>
    <t>NANCY ELENA ESPERANZA</t>
  </si>
  <si>
    <t>1001287078</t>
  </si>
  <si>
    <t>01287078</t>
  </si>
  <si>
    <t>1156113331E6</t>
  </si>
  <si>
    <t>AGAPITO</t>
  </si>
  <si>
    <t>1001222787</t>
  </si>
  <si>
    <t>01222787</t>
  </si>
  <si>
    <t>1156113331E7</t>
  </si>
  <si>
    <t>JULIO NESTOR</t>
  </si>
  <si>
    <t>1002296671</t>
  </si>
  <si>
    <t>02296671</t>
  </si>
  <si>
    <t>1156113331E8</t>
  </si>
  <si>
    <t>LUZMILA MERCEDES</t>
  </si>
  <si>
    <t>1001334453</t>
  </si>
  <si>
    <t>01334453</t>
  </si>
  <si>
    <t>1156113331E9</t>
  </si>
  <si>
    <t>PERMUTA DE: YUCRA QUISPE, ROGELIO, Resolución Nº 2277-12-UGELP</t>
  </si>
  <si>
    <t>MONTEAGUDO</t>
  </si>
  <si>
    <t>OCTAVIO</t>
  </si>
  <si>
    <t>1001203873</t>
  </si>
  <si>
    <t>01203873</t>
  </si>
  <si>
    <t>1156113341E2</t>
  </si>
  <si>
    <t>CESE RAMOS CAYO CESAR MIGUEL RD. 1565-04</t>
  </si>
  <si>
    <t>RAQUEL</t>
  </si>
  <si>
    <t>1001220464</t>
  </si>
  <si>
    <t>01220464</t>
  </si>
  <si>
    <t>1156113341E3</t>
  </si>
  <si>
    <t>REUBICACION DE PLAZA OCUPADA : Resolución Nº 1102-05-UGELP</t>
  </si>
  <si>
    <t>ANA LUZ</t>
  </si>
  <si>
    <t>1001309775</t>
  </si>
  <si>
    <t>01309775</t>
  </si>
  <si>
    <t>1156113341E4</t>
  </si>
  <si>
    <t>FERMIN</t>
  </si>
  <si>
    <t>1001210402</t>
  </si>
  <si>
    <t>01210402</t>
  </si>
  <si>
    <t>1156113341E6</t>
  </si>
  <si>
    <t>REUBICACION DE PLAZA OCUPADA : Resolución Nº 1990-08-UGELP</t>
  </si>
  <si>
    <t>1001203404</t>
  </si>
  <si>
    <t>01203404</t>
  </si>
  <si>
    <t>21EV01805208</t>
  </si>
  <si>
    <t>OFICIO N° 057-2018-MINEDU/SPE-OPEP-UPP</t>
  </si>
  <si>
    <t>REGIS NIELS</t>
  </si>
  <si>
    <t>1001319960</t>
  </si>
  <si>
    <t>01319960</t>
  </si>
  <si>
    <t>1156113321E0</t>
  </si>
  <si>
    <t>EUSEBIO</t>
  </si>
  <si>
    <t>1001222435</t>
  </si>
  <si>
    <t>01222435</t>
  </si>
  <si>
    <t>1156113321E2</t>
  </si>
  <si>
    <t>MARIA CORNELIA</t>
  </si>
  <si>
    <t>1001240288</t>
  </si>
  <si>
    <t>01240288</t>
  </si>
  <si>
    <t>1156113331E0</t>
  </si>
  <si>
    <t>NILEA VILMA</t>
  </si>
  <si>
    <t>1001307103</t>
  </si>
  <si>
    <t>01307103</t>
  </si>
  <si>
    <t>1156113341E7</t>
  </si>
  <si>
    <t>REUBICACION DE PLAZA OCUPADA : Resolución Nº 835-09-UGELP</t>
  </si>
  <si>
    <t>VICENTE ZENON</t>
  </si>
  <si>
    <t>1001200010</t>
  </si>
  <si>
    <t>01200010</t>
  </si>
  <si>
    <t>1195613712E5</t>
  </si>
  <si>
    <t>REUBICACION DE PLAZA OCUPADA: Resolución Nº 3363-16-UGELP</t>
  </si>
  <si>
    <t>DE FLORES</t>
  </si>
  <si>
    <t>JOSEFINA GUILLERMINA</t>
  </si>
  <si>
    <t>1001227196</t>
  </si>
  <si>
    <t>01227196</t>
  </si>
  <si>
    <t>LY022074</t>
  </si>
  <si>
    <t>IEP 70035 BARRIO BELLAVISTA</t>
  </si>
  <si>
    <t>1158113321E0</t>
  </si>
  <si>
    <t>R.M. N° 368-2018-MINEDU / R.M. N° 374-2018-MINEDU</t>
  </si>
  <si>
    <t>DESIGNACION COMO DIRECTIVO DE I.E. (R.M. N° 368-2018)</t>
  </si>
  <si>
    <t>1001216079</t>
  </si>
  <si>
    <t>01216079</t>
  </si>
  <si>
    <t>1158113331E0</t>
  </si>
  <si>
    <t>UBICACION DE PROFESORES (de Directivo a Profesor) DE:SANIZO MAMANI, GENARO</t>
  </si>
  <si>
    <t>YUDY DEL PILAR</t>
  </si>
  <si>
    <t>1001334596</t>
  </si>
  <si>
    <t>01334596</t>
  </si>
  <si>
    <t>1139113212E7</t>
  </si>
  <si>
    <t>REUBICACION DE PLAZA OCUPADA: Resolución Nº 2026-12-UGELP</t>
  </si>
  <si>
    <t>OLGA JULIA</t>
  </si>
  <si>
    <t>1001304937</t>
  </si>
  <si>
    <t>01304937</t>
  </si>
  <si>
    <t>1158113311E0</t>
  </si>
  <si>
    <t>1002147263</t>
  </si>
  <si>
    <t>02147263</t>
  </si>
  <si>
    <t>1158113311E2</t>
  </si>
  <si>
    <t>1001288325</t>
  </si>
  <si>
    <t>01288325</t>
  </si>
  <si>
    <t>1158113311E4</t>
  </si>
  <si>
    <t>DESIGNACION COMO DIRECTIVO DE I.E. (R.S.G. 1551-2014) DE AGUILAR CHURQUI, ELEUTERIO</t>
  </si>
  <si>
    <t>SARITA</t>
  </si>
  <si>
    <t>1043461650</t>
  </si>
  <si>
    <t>43461650</t>
  </si>
  <si>
    <t>1158113311E5</t>
  </si>
  <si>
    <t>PERMUTA DE: ALAVE CCAMAPAZA, AGUSTINA, Resolución Nº 3465-16-UGELP</t>
  </si>
  <si>
    <t>KETTY ROSARIO</t>
  </si>
  <si>
    <t>1002413643</t>
  </si>
  <si>
    <t>02413643</t>
  </si>
  <si>
    <t>1158113311E6</t>
  </si>
  <si>
    <t>1001491232</t>
  </si>
  <si>
    <t>01491232</t>
  </si>
  <si>
    <t>1158113311E7</t>
  </si>
  <si>
    <t>1001335998</t>
  </si>
  <si>
    <t>01335998</t>
  </si>
  <si>
    <t>1158113311E8</t>
  </si>
  <si>
    <t>GLADYS RAQUEL</t>
  </si>
  <si>
    <t>1001304454</t>
  </si>
  <si>
    <t>01304454</t>
  </si>
  <si>
    <t>1158113311E9</t>
  </si>
  <si>
    <t>MOREYMA EDEN</t>
  </si>
  <si>
    <t>1001259543</t>
  </si>
  <si>
    <t>01259543</t>
  </si>
  <si>
    <t>1158113321E1</t>
  </si>
  <si>
    <t>1001232517</t>
  </si>
  <si>
    <t>01232517</t>
  </si>
  <si>
    <t>1158113321E2</t>
  </si>
  <si>
    <t>JUANA ROXANA</t>
  </si>
  <si>
    <t>1004430181</t>
  </si>
  <si>
    <t>04430181</t>
  </si>
  <si>
    <t>1158113321E5</t>
  </si>
  <si>
    <t>PERMUTA DE: FRISANCHO AGUIRRE, DELIA ELISABET, Resolución Nº 2973-2017-UGELP</t>
  </si>
  <si>
    <t>1001331359</t>
  </si>
  <si>
    <t>01331359</t>
  </si>
  <si>
    <t>1158113321E7</t>
  </si>
  <si>
    <t>CHELA CLEOFE</t>
  </si>
  <si>
    <t>1001552271</t>
  </si>
  <si>
    <t>01552271</t>
  </si>
  <si>
    <t>1158113321E8</t>
  </si>
  <si>
    <t>CALISAYA VDA DE LUPACA</t>
  </si>
  <si>
    <t>VIRGINIA JULIA</t>
  </si>
  <si>
    <t>1001204644</t>
  </si>
  <si>
    <t>01204644</t>
  </si>
  <si>
    <t>1158113331E1</t>
  </si>
  <si>
    <t>PERMUTA DE : MAMANI RAMOS, NICOMEDES, Resolución Nº 287-08-UGELP</t>
  </si>
  <si>
    <t>CHAVARRIA</t>
  </si>
  <si>
    <t>MARINA LILIAN</t>
  </si>
  <si>
    <t>1001229695</t>
  </si>
  <si>
    <t>01229695</t>
  </si>
  <si>
    <t>1158113331E2</t>
  </si>
  <si>
    <t>CESE POR LIMITE DE EDAD DE: MENDOZA ORDOÑEZ, PAULA, Resolución Nº 4052-16-UGELP</t>
  </si>
  <si>
    <t>CUEVAS</t>
  </si>
  <si>
    <t>ANTENOR INTI</t>
  </si>
  <si>
    <t>1070436090</t>
  </si>
  <si>
    <t>70436090</t>
  </si>
  <si>
    <t>1158113331E3</t>
  </si>
  <si>
    <t>DESIGNACION COMO DIRECTIVO DE I.E. (R.S.G. 1551-2014) DE MIRANDA GUTIERREZ, ARMANDO</t>
  </si>
  <si>
    <t>1002299714</t>
  </si>
  <si>
    <t>02299714</t>
  </si>
  <si>
    <t>1158113331E4</t>
  </si>
  <si>
    <t>1002145841</t>
  </si>
  <si>
    <t>02145841</t>
  </si>
  <si>
    <t>1158113331E5</t>
  </si>
  <si>
    <t>PALMIRA MERCEDES</t>
  </si>
  <si>
    <t>1001217491</t>
  </si>
  <si>
    <t>01217491</t>
  </si>
  <si>
    <t>1158113331E6</t>
  </si>
  <si>
    <t>DESIGNACION COMO DIRECTIVO DE I.E. (R.S.G. 1551-2014) DE PAREDES ASTRULLA, EDGAR ABDON</t>
  </si>
  <si>
    <t>SUSANA GLADYS</t>
  </si>
  <si>
    <t>1044115491</t>
  </si>
  <si>
    <t>44115491</t>
  </si>
  <si>
    <t>1158113331E7</t>
  </si>
  <si>
    <t>LUISA FRANCISCA</t>
  </si>
  <si>
    <t>1001204495</t>
  </si>
  <si>
    <t>01204495</t>
  </si>
  <si>
    <t>1158113331E8</t>
  </si>
  <si>
    <t>REASIGNACION DE : ROMAN ASCUÑA, ELOY, Resolución Nº 1977-08-UGELSR</t>
  </si>
  <si>
    <t>1001312478</t>
  </si>
  <si>
    <t>01312478</t>
  </si>
  <si>
    <t>1158113341E2</t>
  </si>
  <si>
    <t>DESTACADO</t>
  </si>
  <si>
    <t>DESIGNACION COMO DIRECTIVO DE I.E. (R.S.G. 1551-2014) DE TERROBA NUÑEZ, CARMEN JULIA</t>
  </si>
  <si>
    <t>ROSALIA</t>
  </si>
  <si>
    <t>1029604053</t>
  </si>
  <si>
    <t>29604053</t>
  </si>
  <si>
    <t>1158113341E3</t>
  </si>
  <si>
    <t>LICENCIA SIN GOCE DE HABER POR MOTIVOS PARTICULARES DE:TERROBA NUÑEZ, VIRGINIA ESTHER, Resolución N° 4257-2018-UGELP</t>
  </si>
  <si>
    <t>VELAZO</t>
  </si>
  <si>
    <t>1001828104</t>
  </si>
  <si>
    <t>01828104</t>
  </si>
  <si>
    <t>TERROBA</t>
  </si>
  <si>
    <t>VIRGINIA ESTHER</t>
  </si>
  <si>
    <t>1001322390</t>
  </si>
  <si>
    <t>01322390</t>
  </si>
  <si>
    <t>1158113341E4</t>
  </si>
  <si>
    <t>CESE DE PERSONAL NOMBRADO : VELASQUEZ YUPANQUI, JOSEFINA, Resolución Nº 841-07-UGELP</t>
  </si>
  <si>
    <t>ZAMBRANO</t>
  </si>
  <si>
    <t>ÑAUPA</t>
  </si>
  <si>
    <t>SEBASTIAN ARTURO</t>
  </si>
  <si>
    <t>1001235334</t>
  </si>
  <si>
    <t>01235334</t>
  </si>
  <si>
    <t>1158113341E5</t>
  </si>
  <si>
    <t>CESE POR LIMITE DE EDAD DE: YUCRA REVILLA, GRACIELA VIRGINIA, Resolución Nº 4770-2017-UGELP</t>
  </si>
  <si>
    <t>KANQUI</t>
  </si>
  <si>
    <t>DIONICIA</t>
  </si>
  <si>
    <t>1001341241</t>
  </si>
  <si>
    <t>01341241</t>
  </si>
  <si>
    <t>1164813612E3</t>
  </si>
  <si>
    <t>REUBICACION DE PLAZA OCUPADA: Resolución Nº 2668-2018-UGELP</t>
  </si>
  <si>
    <t>JALLURANA</t>
  </si>
  <si>
    <t>1002371894</t>
  </si>
  <si>
    <t>02371894</t>
  </si>
  <si>
    <t>1166113811E0</t>
  </si>
  <si>
    <t>REUBICACION DE PLAZA VACANTE: Resolución Nº 2488-2018-UGELP</t>
  </si>
  <si>
    <t>1158113341E1</t>
  </si>
  <si>
    <t>BRUNO EMILIO</t>
  </si>
  <si>
    <t>1001205846</t>
  </si>
  <si>
    <t>01205846</t>
  </si>
  <si>
    <t>1158113321E3</t>
  </si>
  <si>
    <t>EDGAR WILLIAN</t>
  </si>
  <si>
    <t>1002265045</t>
  </si>
  <si>
    <t>02265045</t>
  </si>
  <si>
    <t>CESE TEMPORAL (SANCION) DE:FIGUEROA DIAZ, EDGAR WILLIAN, Resolución N° 3371-2018</t>
  </si>
  <si>
    <t>KATTY NOEMI</t>
  </si>
  <si>
    <t>1040294295</t>
  </si>
  <si>
    <t>40294295</t>
  </si>
  <si>
    <t>1158113321E6</t>
  </si>
  <si>
    <t>1001217814</t>
  </si>
  <si>
    <t>01217814</t>
  </si>
  <si>
    <t>1158113331E9</t>
  </si>
  <si>
    <t>CESE TEMPORAL (SANCION) DE:RUELAS ASQUI, LUIS CANCIO, Resolución N° ROSD 005-2018-UGELP</t>
  </si>
  <si>
    <t>MOLLOCONDO</t>
  </si>
  <si>
    <t>RONAL JUVENAL</t>
  </si>
  <si>
    <t>1046751081</t>
  </si>
  <si>
    <t>46751081</t>
  </si>
  <si>
    <t>LUIS CANCIO</t>
  </si>
  <si>
    <t>1001306457</t>
  </si>
  <si>
    <t>01306457</t>
  </si>
  <si>
    <t>LY022098</t>
  </si>
  <si>
    <t>IEP 70047 HUASCAR</t>
  </si>
  <si>
    <t>1190113311E0</t>
  </si>
  <si>
    <t>UBICACION DE PROFESORES (de Directivo a Profesor) DE:GOMEZ CASTRO, APOLINARIO</t>
  </si>
  <si>
    <t>EULALIA ANTONIA</t>
  </si>
  <si>
    <t>1001224174</t>
  </si>
  <si>
    <t>01224174</t>
  </si>
  <si>
    <t>1190113311E2</t>
  </si>
  <si>
    <t>1001841456</t>
  </si>
  <si>
    <t>01841456</t>
  </si>
  <si>
    <t>1190113311E3</t>
  </si>
  <si>
    <t>RETIRO DEL SERVICIO POR LA 2da. DISPOSICION COMPLEMENTARIA TRANSITORIA Y FINAL LEY Nº 29944 DE: CAHUANA PALAO, WALTER GUSTAVO</t>
  </si>
  <si>
    <t>ELIAZAR</t>
  </si>
  <si>
    <t>1001248839</t>
  </si>
  <si>
    <t>01248839</t>
  </si>
  <si>
    <t>1190113311E4</t>
  </si>
  <si>
    <t>JUANA JUDITH</t>
  </si>
  <si>
    <t>1001839616</t>
  </si>
  <si>
    <t>01839616</t>
  </si>
  <si>
    <t>1190113311E5</t>
  </si>
  <si>
    <t>CECILIO MARCOS</t>
  </si>
  <si>
    <t>1001529892</t>
  </si>
  <si>
    <t>01529892</t>
  </si>
  <si>
    <t>1190113311E6</t>
  </si>
  <si>
    <t>1001209649</t>
  </si>
  <si>
    <t>01209649</t>
  </si>
  <si>
    <t>1190113311E7</t>
  </si>
  <si>
    <t>1001222924</t>
  </si>
  <si>
    <t>01222924</t>
  </si>
  <si>
    <t>1190113321E0</t>
  </si>
  <si>
    <t>LICENCIA SIN GOCE DE HABER POR MOTIVOS PARTICULARES DE:JULI YANARICO, DIGNA EMERITA, Resolución N° 4305-2018-UGELP</t>
  </si>
  <si>
    <t>1001315784</t>
  </si>
  <si>
    <t>01315784</t>
  </si>
  <si>
    <t>CESE POR FALLECIMIENTO DE: QUISPE CALLAPANI, JULIA MARIA, Resolución Nº 3921-15-UGELP</t>
  </si>
  <si>
    <t>DIGNA EMERITA</t>
  </si>
  <si>
    <t>1002432445</t>
  </si>
  <si>
    <t>02432445</t>
  </si>
  <si>
    <t>1190113321E1</t>
  </si>
  <si>
    <t>FELY</t>
  </si>
  <si>
    <t>1001321216</t>
  </si>
  <si>
    <t>01321216</t>
  </si>
  <si>
    <t>1190113321E3</t>
  </si>
  <si>
    <t>1001201310</t>
  </si>
  <si>
    <t>01201310</t>
  </si>
  <si>
    <t>1190113321E6</t>
  </si>
  <si>
    <t>ROSA MARINA</t>
  </si>
  <si>
    <t>1001219050</t>
  </si>
  <si>
    <t>01219050</t>
  </si>
  <si>
    <t>1190113321E7</t>
  </si>
  <si>
    <t>EDUARDA</t>
  </si>
  <si>
    <t>1001229752</t>
  </si>
  <si>
    <t>01229752</t>
  </si>
  <si>
    <t>1190113321E8</t>
  </si>
  <si>
    <t>1001219890</t>
  </si>
  <si>
    <t>01219890</t>
  </si>
  <si>
    <t>1190113321E9</t>
  </si>
  <si>
    <t>1001220384</t>
  </si>
  <si>
    <t>01220384</t>
  </si>
  <si>
    <t>21EV01805212</t>
  </si>
  <si>
    <t>CARLOS GUIDO</t>
  </si>
  <si>
    <t>1001308062</t>
  </si>
  <si>
    <t>01308062</t>
  </si>
  <si>
    <t>1190113321E2</t>
  </si>
  <si>
    <t>IBEROS</t>
  </si>
  <si>
    <t>JACINTO ENRIQUE</t>
  </si>
  <si>
    <t>1001202730</t>
  </si>
  <si>
    <t>01202730</t>
  </si>
  <si>
    <t>1190113321E5</t>
  </si>
  <si>
    <t>CESE POR LIMITE DE EDAD DE: NEIRA TITO, PAULINO, Resolución Nº 2207-11-UGELP</t>
  </si>
  <si>
    <t>JUAN ADOLFO</t>
  </si>
  <si>
    <t>1001221139</t>
  </si>
  <si>
    <t>01221139</t>
  </si>
  <si>
    <t>1190113331E3</t>
  </si>
  <si>
    <t>EUGENIO TEOFILO</t>
  </si>
  <si>
    <t>1001284620</t>
  </si>
  <si>
    <t>01284620</t>
  </si>
  <si>
    <t>1190113331E4</t>
  </si>
  <si>
    <t>REUBICACION DE ADMINISTRATIVO A DOCENTE : ZEA QUISPE, JUAN, Resolución Nº 854-07-UGELP</t>
  </si>
  <si>
    <t>JOSEFA</t>
  </si>
  <si>
    <t>1001235829</t>
  </si>
  <si>
    <t>01235829</t>
  </si>
  <si>
    <t>UNIDOCENTE</t>
  </si>
  <si>
    <t>LY022106</t>
  </si>
  <si>
    <t>IEP 70051 YANAMAYO</t>
  </si>
  <si>
    <t>1171213311E3</t>
  </si>
  <si>
    <t>1001221411</t>
  </si>
  <si>
    <t>01221411</t>
  </si>
  <si>
    <t>LY022202</t>
  </si>
  <si>
    <t>IEP 70655 INTERCULTURAL PUNO</t>
  </si>
  <si>
    <t>1131313311E5</t>
  </si>
  <si>
    <t>UBICACION DE PROFESORES (de Directivo a Profesor) DE:JULI LAQUI, NOLBERTO</t>
  </si>
  <si>
    <t>1001543560</t>
  </si>
  <si>
    <t>01543560</t>
  </si>
  <si>
    <t>1131313311E2</t>
  </si>
  <si>
    <t>REASIGNACION POR UNIDAD FAMILIAR DE: VEGA CONDORI, NORKA VILMA, Resolución Nº 11491-15-UGEL AQPN</t>
  </si>
  <si>
    <t>1040499319</t>
  </si>
  <si>
    <t>40499319</t>
  </si>
  <si>
    <t>1131313311E4</t>
  </si>
  <si>
    <t>DIMPNA LIDIA</t>
  </si>
  <si>
    <t>1001232221</t>
  </si>
  <si>
    <t>01232221</t>
  </si>
  <si>
    <t>1131313311E6</t>
  </si>
  <si>
    <t>REUBICACION DE PLAZA OCUPADA : Resolución Nº 591-05-UGELP</t>
  </si>
  <si>
    <t>CESAR GENARO</t>
  </si>
  <si>
    <t>1001334471</t>
  </si>
  <si>
    <t>01334471</t>
  </si>
  <si>
    <t>1131313311E7</t>
  </si>
  <si>
    <t>REASIGNACION POR UNIDAD FAMILIAR DE:TORRES CASTILLO, YOLANDA CARLA, Resolución N° 4504-15-UGELP</t>
  </si>
  <si>
    <t>ENCARGATURA DE:CHOQUEHUANCA RAMIREZ, RAUL, Resolución Nº -</t>
  </si>
  <si>
    <t>JORGE ANTONIO</t>
  </si>
  <si>
    <t>1001315045</t>
  </si>
  <si>
    <t>01315045</t>
  </si>
  <si>
    <t>1131313311E8</t>
  </si>
  <si>
    <t>CHIRIBOGA</t>
  </si>
  <si>
    <t>AMPARO ELBA</t>
  </si>
  <si>
    <t>1001211420</t>
  </si>
  <si>
    <t>01211420</t>
  </si>
  <si>
    <t>1131313311E3</t>
  </si>
  <si>
    <t>GLADYS AGUSTINA</t>
  </si>
  <si>
    <t>1001308273</t>
  </si>
  <si>
    <t>01308273</t>
  </si>
  <si>
    <t>LY022372</t>
  </si>
  <si>
    <t>IEP 70657 BARRIO LAS CRUCES PUNO</t>
  </si>
  <si>
    <t>1138413311E2</t>
  </si>
  <si>
    <t>GOYZUETA</t>
  </si>
  <si>
    <t>DANNIS RICARDO</t>
  </si>
  <si>
    <t>01284672</t>
  </si>
  <si>
    <t>1138413311E4</t>
  </si>
  <si>
    <t>ROGER DAVID</t>
  </si>
  <si>
    <t>1002170133</t>
  </si>
  <si>
    <t>02170133</t>
  </si>
  <si>
    <t>1138413311E5</t>
  </si>
  <si>
    <t>OMAR</t>
  </si>
  <si>
    <t>1001285051</t>
  </si>
  <si>
    <t>01285051</t>
  </si>
  <si>
    <t>1138413311E7</t>
  </si>
  <si>
    <t>TANIA ELIZABETH</t>
  </si>
  <si>
    <t>1001289486</t>
  </si>
  <si>
    <t>01289486</t>
  </si>
  <si>
    <t>1138413311E8</t>
  </si>
  <si>
    <t>CESE DE PERSONAL NOMBRADO : VILLASANTE PAREDES, EVA, Resolución Nº 2214-04-DREP</t>
  </si>
  <si>
    <t>1001297889</t>
  </si>
  <si>
    <t>01297889</t>
  </si>
  <si>
    <t>1138413311E9</t>
  </si>
  <si>
    <t>REUBICACION DE PLAZA OCUPADA : Resolución Nº 1409-04-UGELP</t>
  </si>
  <si>
    <t>FRANCISCO EFRAIN</t>
  </si>
  <si>
    <t>1001225478</t>
  </si>
  <si>
    <t>01225478</t>
  </si>
  <si>
    <t>1139613811E9</t>
  </si>
  <si>
    <t>LICENCIA SIN GOCE DE HABER POR MOTIVOS PARTICULARES DE:SERRANO ESPILLICO, JULIA, Resolución N° 3740-2018</t>
  </si>
  <si>
    <t>KARINA PAOLA</t>
  </si>
  <si>
    <t>1043251031</t>
  </si>
  <si>
    <t>43251031</t>
  </si>
  <si>
    <t>REUBICACION DE PLAZA OCUPADA : Resolución Nº 1033-10-UGELP</t>
  </si>
  <si>
    <t>SERRANO</t>
  </si>
  <si>
    <t>01844346</t>
  </si>
  <si>
    <t>1138413311E6</t>
  </si>
  <si>
    <t>1001304746</t>
  </si>
  <si>
    <t>01304746</t>
  </si>
  <si>
    <t>LY022376</t>
  </si>
  <si>
    <t>IEP 70717 EL MIRADOR ALTO PUNO</t>
  </si>
  <si>
    <t>1178413311E4</t>
  </si>
  <si>
    <t>CESE A SOLICITUD DE: CHEVARRIA CCACCALLACA, RODY EWERTH, Resolución Nº 3858-14-UGELP</t>
  </si>
  <si>
    <t>CUELA</t>
  </si>
  <si>
    <t>LUIS WROBER</t>
  </si>
  <si>
    <t>1002433410</t>
  </si>
  <si>
    <t>02433410</t>
  </si>
  <si>
    <t>1178413311E0</t>
  </si>
  <si>
    <t>PERMUTA DE: PAUCAR ORTIZ, MARI, Resolución Nº 1758-15-UGELSR</t>
  </si>
  <si>
    <t>NELLY MARLENE</t>
  </si>
  <si>
    <t>1001325276</t>
  </si>
  <si>
    <t>01325276</t>
  </si>
  <si>
    <t>1178413311E2</t>
  </si>
  <si>
    <t>CESE POR INCAPACIDAD FISICA O MENTAL DE: AGUILAR ZABALA, LILIANA MERCEDES, Resolución Nº 907-12-UGELP</t>
  </si>
  <si>
    <t>MIGDONIO VICTOR</t>
  </si>
  <si>
    <t>1001219543</t>
  </si>
  <si>
    <t>01219543</t>
  </si>
  <si>
    <t>1178413311E3</t>
  </si>
  <si>
    <t>1001201224</t>
  </si>
  <si>
    <t>01201224</t>
  </si>
  <si>
    <t>1178413311E5</t>
  </si>
  <si>
    <t>VERONICA NANCY</t>
  </si>
  <si>
    <t>1001285749</t>
  </si>
  <si>
    <t>01285749</t>
  </si>
  <si>
    <t>1178413311E6</t>
  </si>
  <si>
    <t>1001836854</t>
  </si>
  <si>
    <t>01836854</t>
  </si>
  <si>
    <t>1178413311E9</t>
  </si>
  <si>
    <t>AMANDA</t>
  </si>
  <si>
    <t>1001281154</t>
  </si>
  <si>
    <t>01281154</t>
  </si>
  <si>
    <t>21EV01805221</t>
  </si>
  <si>
    <t>1178413311E8</t>
  </si>
  <si>
    <t>CESE POR LIMITE DE EDAD DE: ORTEGA GUERRA, EUDOCIA ACENCIA, Resolución Nº 4810-15-UGELP</t>
  </si>
  <si>
    <t>ESTUCO</t>
  </si>
  <si>
    <t>GRETA BEATRIZ</t>
  </si>
  <si>
    <t>1001222019</t>
  </si>
  <si>
    <t>01222019</t>
  </si>
  <si>
    <t>LY022405</t>
  </si>
  <si>
    <t>IEP 71013 GLORIOSO SAN CARLOS</t>
  </si>
  <si>
    <t>1161513321E6</t>
  </si>
  <si>
    <t>CESE POR LIMITE DE EDAD DE: CACERES HUANACUNI, CONSTANTINO, Resolución Nº 2609-14-UGELP</t>
  </si>
  <si>
    <t>1001324545</t>
  </si>
  <si>
    <t>01324545</t>
  </si>
  <si>
    <t>1161513321E8</t>
  </si>
  <si>
    <t>CESE A SOLICITUD DE: MAMANI QUISPE, ROBERTO CRISTOBAL, Resolución Nº 2519-14-UGELP</t>
  </si>
  <si>
    <t>RIGOBERTO RAUL</t>
  </si>
  <si>
    <t>1001315056</t>
  </si>
  <si>
    <t>01315056</t>
  </si>
  <si>
    <t>1157113112E8</t>
  </si>
  <si>
    <t>REUBICACION DE PLAZA VACANTE: Resolución Nº 2071-2015-UGELP</t>
  </si>
  <si>
    <t>YOLANDA CARLA</t>
  </si>
  <si>
    <t>1002298540</t>
  </si>
  <si>
    <t>02298540</t>
  </si>
  <si>
    <t>1161513311E2</t>
  </si>
  <si>
    <t>DESIGNACION COMO DIRECTIVO DE I.E. (R.S.G. 1551-2014) DE ARCAYA CHAMBILLA, ANGEL JAVIER</t>
  </si>
  <si>
    <t>JUAN ALVARO</t>
  </si>
  <si>
    <t>1074697922</t>
  </si>
  <si>
    <t>74697922</t>
  </si>
  <si>
    <t>1161513311E3</t>
  </si>
  <si>
    <t>DESIGNACION COMO DIRECTIVO DE I.E. (R.S.G. 1551-2014) DE ARIAS PAREDES, GONZALO GERMAN</t>
  </si>
  <si>
    <t>WILFER ROLAND</t>
  </si>
  <si>
    <t>1040056995</t>
  </si>
  <si>
    <t>40056995</t>
  </si>
  <si>
    <t>1161513311E4</t>
  </si>
  <si>
    <t>ATAMARI</t>
  </si>
  <si>
    <t>DORIS ZENOBIA</t>
  </si>
  <si>
    <t>1002267059</t>
  </si>
  <si>
    <t>02267059</t>
  </si>
  <si>
    <t>1161513311E5</t>
  </si>
  <si>
    <t>SAMO</t>
  </si>
  <si>
    <t>MARCIAL FITELO</t>
  </si>
  <si>
    <t>1001221859</t>
  </si>
  <si>
    <t>01221859</t>
  </si>
  <si>
    <t>1161513311E6</t>
  </si>
  <si>
    <t>CESE POR LIMITE DE EDAD DE: CCARI CHOQUEHUANCA, ROBERTO, Resolución Nº 4184-15-UGELP</t>
  </si>
  <si>
    <t>1001341454</t>
  </si>
  <si>
    <t>01341454</t>
  </si>
  <si>
    <t>1161513311E7</t>
  </si>
  <si>
    <t>CESE POR FALLECIMIENTO DE: CCASO QUISPE, ALIPIO, Resolución Nº 1605-12-UGELP</t>
  </si>
  <si>
    <t>GUILLERMO SANTOS</t>
  </si>
  <si>
    <t>1001557687</t>
  </si>
  <si>
    <t>01557687</t>
  </si>
  <si>
    <t>1161513311E8</t>
  </si>
  <si>
    <t>CESE POR LIMITE DE EDAD DE: ABARCA DELGADO, HIPOLITA, Resolución Nº 3343-16-UGELP</t>
  </si>
  <si>
    <t>CUAYLA</t>
  </si>
  <si>
    <t>VERONICA ROSA</t>
  </si>
  <si>
    <t>1004433921</t>
  </si>
  <si>
    <t>04433921</t>
  </si>
  <si>
    <t>1161513311E9</t>
  </si>
  <si>
    <t>CESE DE PERSONAL NOMBRADO : COLQUE CALDERON, RAFAEL ARCANGEL, Resolución Nº 1049-05-DREP</t>
  </si>
  <si>
    <t>ADRIANA ALEJANDRINA</t>
  </si>
  <si>
    <t>1001213215</t>
  </si>
  <si>
    <t>01213215</t>
  </si>
  <si>
    <t>1161513321E0</t>
  </si>
  <si>
    <t>DESIGNACION COMO DIRECTIVO DE I.E. (R.S.G. 1551-2014) DE MARCA ACERO, JULIO MANUEL</t>
  </si>
  <si>
    <t>MARICE MELISSA</t>
  </si>
  <si>
    <t>1070258348</t>
  </si>
  <si>
    <t>70258348</t>
  </si>
  <si>
    <t>1161513321E1</t>
  </si>
  <si>
    <t>CESE A SOLICITUD DE: CRUZ TICONA, JUSTO SERGIO, Resolución Nº 1057-14-UGELP</t>
  </si>
  <si>
    <t>ARENAS</t>
  </si>
  <si>
    <t>1001844782</t>
  </si>
  <si>
    <t>01844782</t>
  </si>
  <si>
    <t>1161513321E2</t>
  </si>
  <si>
    <t>ELENA IRMA</t>
  </si>
  <si>
    <t>1001289100</t>
  </si>
  <si>
    <t>01289100</t>
  </si>
  <si>
    <t>1161513321E3</t>
  </si>
  <si>
    <t>AMPARO BEATRIZ</t>
  </si>
  <si>
    <t>1001321888</t>
  </si>
  <si>
    <t>01321888</t>
  </si>
  <si>
    <t>1161513321E4</t>
  </si>
  <si>
    <t>OSCAR OMAR</t>
  </si>
  <si>
    <t>1001229135</t>
  </si>
  <si>
    <t>01229135</t>
  </si>
  <si>
    <t>1161513321E5</t>
  </si>
  <si>
    <t>PERMUTA DE: HINOJOSA QUISPE, MAXIMILIANO, Resolución Nº 4198-15-UGELP</t>
  </si>
  <si>
    <t>MAXDEO</t>
  </si>
  <si>
    <t>FRIDA</t>
  </si>
  <si>
    <t>1029592549</t>
  </si>
  <si>
    <t>29592549</t>
  </si>
  <si>
    <t>1161513321E7</t>
  </si>
  <si>
    <t>DORIZ ALEJANDRA</t>
  </si>
  <si>
    <t>1001803415</t>
  </si>
  <si>
    <t>01803415</t>
  </si>
  <si>
    <t>1161513321E9</t>
  </si>
  <si>
    <t>MAQUE</t>
  </si>
  <si>
    <t>EDWIN DANTE</t>
  </si>
  <si>
    <t>1001680213</t>
  </si>
  <si>
    <t>01680213</t>
  </si>
  <si>
    <t>1161513331E0</t>
  </si>
  <si>
    <t>DESIGNACION COMO DIRECTIVO DE I.E. (R.S.G. 1551-2014) DE PINEDA SERRUTO, BONA BRINDIS MARTINA</t>
  </si>
  <si>
    <t>ERIKA LILIAN</t>
  </si>
  <si>
    <t>1045034839</t>
  </si>
  <si>
    <t>45034839</t>
  </si>
  <si>
    <t>1161513331E2</t>
  </si>
  <si>
    <t>LICENCIA SIN GOCE DE HABER POR MOTIVOS PARTICULARES DE:TICONA QUISPE, GIL FELIPE, Resolución N° 3109-2018-UGELP</t>
  </si>
  <si>
    <t>SUCA</t>
  </si>
  <si>
    <t>ARQQUE</t>
  </si>
  <si>
    <t>1042257640</t>
  </si>
  <si>
    <t>42257640</t>
  </si>
  <si>
    <t>CESE POR LIMITE DE EDAD DE: MIRANDA VILCA, FABIANA, Resolución Nº 2731-2013-UGELP</t>
  </si>
  <si>
    <t>GIL FELIPE</t>
  </si>
  <si>
    <t>1001314734</t>
  </si>
  <si>
    <t>01314734</t>
  </si>
  <si>
    <t>1161513331E3</t>
  </si>
  <si>
    <t>MONTAÑO</t>
  </si>
  <si>
    <t>GIANINA TERESA</t>
  </si>
  <si>
    <t>1001764293</t>
  </si>
  <si>
    <t>01764293</t>
  </si>
  <si>
    <t>1161513331E4</t>
  </si>
  <si>
    <t>MUCHICA</t>
  </si>
  <si>
    <t>CAROLINA MODESTA</t>
  </si>
  <si>
    <t>1001212553</t>
  </si>
  <si>
    <t>01212553</t>
  </si>
  <si>
    <t>1161513331E6</t>
  </si>
  <si>
    <t>1001201521</t>
  </si>
  <si>
    <t>01201521</t>
  </si>
  <si>
    <t>1161513331E7</t>
  </si>
  <si>
    <t>HILARIA LUZ</t>
  </si>
  <si>
    <t>1001321826</t>
  </si>
  <si>
    <t>01321826</t>
  </si>
  <si>
    <t>1161513331E8</t>
  </si>
  <si>
    <t>ISABEL CRISTINA</t>
  </si>
  <si>
    <t>1001228598</t>
  </si>
  <si>
    <t>01228598</t>
  </si>
  <si>
    <t>1161513341E0</t>
  </si>
  <si>
    <t>MARIA HAYDEE</t>
  </si>
  <si>
    <t>1001305292</t>
  </si>
  <si>
    <t>01305292</t>
  </si>
  <si>
    <t>1161513341E1</t>
  </si>
  <si>
    <t>BLANCA BETTY</t>
  </si>
  <si>
    <t>1001228495</t>
  </si>
  <si>
    <t>01228495</t>
  </si>
  <si>
    <t>1161513341E3</t>
  </si>
  <si>
    <t>CESE A SOLICITUD DE: QUISPE RAMOS, ALFREDO, Resolución Nº 1927-09-DREP</t>
  </si>
  <si>
    <t>1001304541</t>
  </si>
  <si>
    <t>01304541</t>
  </si>
  <si>
    <t>1161513341E4</t>
  </si>
  <si>
    <t>ROXANA MIRIAM</t>
  </si>
  <si>
    <t>1001317071</t>
  </si>
  <si>
    <t>01317071</t>
  </si>
  <si>
    <t>1161513341E5</t>
  </si>
  <si>
    <t>ELIZABETH VICTORIA</t>
  </si>
  <si>
    <t>1002287692</t>
  </si>
  <si>
    <t>02287692</t>
  </si>
  <si>
    <t>1161513341E7</t>
  </si>
  <si>
    <t>CESE A SOLICITUD DE: TITO PINEDA, GENARO MARCIAL, Resolución Nº 1973-2015-UGELP</t>
  </si>
  <si>
    <t>MARLENI</t>
  </si>
  <si>
    <t>1001316648</t>
  </si>
  <si>
    <t>01316648</t>
  </si>
  <si>
    <t>1161513341E8</t>
  </si>
  <si>
    <t>SONIA LOURDES</t>
  </si>
  <si>
    <t>1001309247</t>
  </si>
  <si>
    <t>01309247</t>
  </si>
  <si>
    <t>1161513341E9</t>
  </si>
  <si>
    <t>SEVERINA</t>
  </si>
  <si>
    <t>1001231447</t>
  </si>
  <si>
    <t>01231447</t>
  </si>
  <si>
    <t>1161513351E0</t>
  </si>
  <si>
    <t>REUBICACION DE PLAZA OCUPADA : Resolución Nº 1494-04-UGELP</t>
  </si>
  <si>
    <t>1001227606</t>
  </si>
  <si>
    <t>01227606</t>
  </si>
  <si>
    <t>1161513351E1</t>
  </si>
  <si>
    <t>WILLY MOISES</t>
  </si>
  <si>
    <t>1001327035</t>
  </si>
  <si>
    <t>01327035</t>
  </si>
  <si>
    <t>1161513351E2</t>
  </si>
  <si>
    <t>REUBICACION DE PLAZA OCUPADA : Resolución Nº 1491-04-UGELP</t>
  </si>
  <si>
    <t>PEDRAZA</t>
  </si>
  <si>
    <t>ISABEL LUPE</t>
  </si>
  <si>
    <t>1001308499</t>
  </si>
  <si>
    <t>01308499</t>
  </si>
  <si>
    <t>1161513351E6</t>
  </si>
  <si>
    <t>NOEMI</t>
  </si>
  <si>
    <t>1001323683</t>
  </si>
  <si>
    <t>01323683</t>
  </si>
  <si>
    <t>1161513351E7</t>
  </si>
  <si>
    <t>RUTH</t>
  </si>
  <si>
    <t>1001286097</t>
  </si>
  <si>
    <t>01286097</t>
  </si>
  <si>
    <t>1161513351E9</t>
  </si>
  <si>
    <t>PRESUPUESTO PAP</t>
  </si>
  <si>
    <t>1001317826</t>
  </si>
  <si>
    <t>01317826</t>
  </si>
  <si>
    <t>1161513361E1</t>
  </si>
  <si>
    <t>REUBICACION DE PLAZA OCUPADA : Resolución Nº 1709-07-UGELP</t>
  </si>
  <si>
    <t>OLGA RUPERTA</t>
  </si>
  <si>
    <t>1001481189</t>
  </si>
  <si>
    <t>01481189</t>
  </si>
  <si>
    <t>1161513361E2</t>
  </si>
  <si>
    <t>1001300574</t>
  </si>
  <si>
    <t>01300574</t>
  </si>
  <si>
    <t>1173513411E3</t>
  </si>
  <si>
    <t>REUBICACION DE PLAZA OCUPADA: Resolución Nº 3058-11-UGELP</t>
  </si>
  <si>
    <t>FLAVIO ERNESTO</t>
  </si>
  <si>
    <t>1001322298</t>
  </si>
  <si>
    <t>01322298</t>
  </si>
  <si>
    <t>1183113411E4</t>
  </si>
  <si>
    <t>REUBICACION DE PLAZA OCUPADA: Resolución Nº 2251-14-UGELP</t>
  </si>
  <si>
    <t>ASTERIA MERCED</t>
  </si>
  <si>
    <t>1001989513</t>
  </si>
  <si>
    <t>01989513</t>
  </si>
  <si>
    <t>1183113411E7</t>
  </si>
  <si>
    <t>REASIGNACION POR INTERES PERSONAL DE: CONDORI MAMANI, JORGE, Resolución Nº 361-12-UGEL SR</t>
  </si>
  <si>
    <t>JACQUELINE</t>
  </si>
  <si>
    <t>1001315765</t>
  </si>
  <si>
    <t>01315765</t>
  </si>
  <si>
    <t>21EV01805215</t>
  </si>
  <si>
    <t>21EV01810540</t>
  </si>
  <si>
    <t>PROFESOR (TECNICO DEPORTIVO)</t>
  </si>
  <si>
    <t>OFICIO N° 00549-2018-MINEDU/SPE-OPEP-UPP</t>
  </si>
  <si>
    <t>EDGAR GUILLERMO</t>
  </si>
  <si>
    <t>1001320811</t>
  </si>
  <si>
    <t>01320811</t>
  </si>
  <si>
    <t>1161513351E5</t>
  </si>
  <si>
    <t>TECNICO EN INGENIERIA II</t>
  </si>
  <si>
    <t>REUBICACION DE PLAZA OCUPADA : Resolución Nº 1079-05-UGELP</t>
  </si>
  <si>
    <t>ROSENDO GIL</t>
  </si>
  <si>
    <t>1001200120</t>
  </si>
  <si>
    <t>01200120</t>
  </si>
  <si>
    <t>1161513351E8</t>
  </si>
  <si>
    <t>REUBICACION Y/O ADECUACION DE PLAZA VACANTE : Resolución Nº 978-05-UGELP</t>
  </si>
  <si>
    <t>1001480665</t>
  </si>
  <si>
    <t>01480665</t>
  </si>
  <si>
    <t>1161513341E2</t>
  </si>
  <si>
    <t>1001224196</t>
  </si>
  <si>
    <t>01224196</t>
  </si>
  <si>
    <t>1161513351E3</t>
  </si>
  <si>
    <t>REUBICACION DE PLAZA OCUPADA : Resolución Nº 206-06-UGELP</t>
  </si>
  <si>
    <t>MAXIMO ADIMHIR</t>
  </si>
  <si>
    <t>1001217447</t>
  </si>
  <si>
    <t>01217447</t>
  </si>
  <si>
    <t>1161513351E4</t>
  </si>
  <si>
    <t>CESE POR INCAPACIDAD FISICA O MENTAL DE: VILCA TICONA, JULIAN, Resolución Nº 1986-12-UGELP</t>
  </si>
  <si>
    <t>1001313168</t>
  </si>
  <si>
    <t>01313168</t>
  </si>
  <si>
    <t>1181112112E3</t>
  </si>
  <si>
    <t>REUBICACION DE PLAZA OCUPADA: Resolución Nº 1862-13-UGELP</t>
  </si>
  <si>
    <t>SOLLER</t>
  </si>
  <si>
    <t>CESAR GUILLERMO</t>
  </si>
  <si>
    <t>1001201626</t>
  </si>
  <si>
    <t>01201626</t>
  </si>
  <si>
    <t>21C180106389</t>
  </si>
  <si>
    <t>PLAN DE FORTALECIMIENTO DE EDUCACION FISICA Y DEPORTE</t>
  </si>
  <si>
    <t>DOCENTE RESPONSABLE DE NUCLEO DISTRITAL</t>
  </si>
  <si>
    <t>21544882</t>
  </si>
  <si>
    <t>LY032002</t>
  </si>
  <si>
    <t>IEP 70001 HUAJSAPATA</t>
  </si>
  <si>
    <t>1131113441E3</t>
  </si>
  <si>
    <t>JUAN ALBERTO</t>
  </si>
  <si>
    <t>1001230249</t>
  </si>
  <si>
    <t>01230249</t>
  </si>
  <si>
    <t>1131113441E4</t>
  </si>
  <si>
    <t>MARCO AURELIO</t>
  </si>
  <si>
    <t>1001516166</t>
  </si>
  <si>
    <t>01516166</t>
  </si>
  <si>
    <t>1131113411E2</t>
  </si>
  <si>
    <t>CESE POR LIMITE DE EDAD DE: ANDIA MENDIGURI, ORLANDO DIOGENES, Resolución Nº 2538-2017-UGELP</t>
  </si>
  <si>
    <t>JULIA BEATRIZ</t>
  </si>
  <si>
    <t>1001214158</t>
  </si>
  <si>
    <t>01214158</t>
  </si>
  <si>
    <t>1131113411E3</t>
  </si>
  <si>
    <t>DESIGNACION COMO DIRECTIVO DE I.E. (R.S.G. 1551-2014) DE ARCATA FLORES, MARCOS</t>
  </si>
  <si>
    <t>1041792776</t>
  </si>
  <si>
    <t>41792776</t>
  </si>
  <si>
    <t>1131113411E4</t>
  </si>
  <si>
    <t>PERMUTA DE: BERMEJO CASTILLO, JESUS POMPEYO, Resolución Nº 3470-2017-UGELP</t>
  </si>
  <si>
    <t>1041214514</t>
  </si>
  <si>
    <t>41214514</t>
  </si>
  <si>
    <t>1131113411E6</t>
  </si>
  <si>
    <t>ROSAS</t>
  </si>
  <si>
    <t>1001325712</t>
  </si>
  <si>
    <t>01325712</t>
  </si>
  <si>
    <t>1131113411E7</t>
  </si>
  <si>
    <t>PERMUTA DE: CARDENAS CARI, ANGEL ORLANDO, Resolución Nº 5388-15-UGEL AQP SUR</t>
  </si>
  <si>
    <t>YRMA LUZMILA</t>
  </si>
  <si>
    <t>1001227744</t>
  </si>
  <si>
    <t>01227744</t>
  </si>
  <si>
    <t>1131113411E9</t>
  </si>
  <si>
    <t>ENCARGATURA DE:TOLEDO BARRIGA, ADRIAN FREDY, Resolución Nº -</t>
  </si>
  <si>
    <t>DENIS RICHARD</t>
  </si>
  <si>
    <t>1041614259</t>
  </si>
  <si>
    <t>41614259</t>
  </si>
  <si>
    <t>CESE POR LIMITE DE EDAD DE: VALENCIA UMPIRI, NICOLAS, Resolución Nº 2890-2018-UGELP</t>
  </si>
  <si>
    <t>ADRIAN FREDY</t>
  </si>
  <si>
    <t>1001229596</t>
  </si>
  <si>
    <t>01229596</t>
  </si>
  <si>
    <t>1131113421E0</t>
  </si>
  <si>
    <t>1001219995</t>
  </si>
  <si>
    <t>01219995</t>
  </si>
  <si>
    <t>1131113421E1</t>
  </si>
  <si>
    <t>HUANCAPAZA</t>
  </si>
  <si>
    <t>1001209359</t>
  </si>
  <si>
    <t>01209359</t>
  </si>
  <si>
    <t>1131113421E2</t>
  </si>
  <si>
    <t>1001202119</t>
  </si>
  <si>
    <t>01202119</t>
  </si>
  <si>
    <t>1131113421E3</t>
  </si>
  <si>
    <t>HIPOLITO CASIANO</t>
  </si>
  <si>
    <t>1001205420</t>
  </si>
  <si>
    <t>01205420</t>
  </si>
  <si>
    <t>1131113421E4</t>
  </si>
  <si>
    <t>DESIGNACION COMO DIRECTIVO DE I.E. (R.S.G. 1551-2014) DE MELO COILA, YENY MARISOL</t>
  </si>
  <si>
    <t>CHUQUIMAMANI</t>
  </si>
  <si>
    <t>BERTHA YOVANA</t>
  </si>
  <si>
    <t>1001345324</t>
  </si>
  <si>
    <t>01345324</t>
  </si>
  <si>
    <t>1131113421E5</t>
  </si>
  <si>
    <t>MARIA AGUSTINA</t>
  </si>
  <si>
    <t>1001207389</t>
  </si>
  <si>
    <t>01207389</t>
  </si>
  <si>
    <t>1131113421E6</t>
  </si>
  <si>
    <t>NORA</t>
  </si>
  <si>
    <t>1001227737</t>
  </si>
  <si>
    <t>01227737</t>
  </si>
  <si>
    <t>1131113421E7</t>
  </si>
  <si>
    <t>1001216256</t>
  </si>
  <si>
    <t>01216256</t>
  </si>
  <si>
    <t>1131113421E8</t>
  </si>
  <si>
    <t>NESTOR APARICIO</t>
  </si>
  <si>
    <t>1001234015</t>
  </si>
  <si>
    <t>01234015</t>
  </si>
  <si>
    <t>1131113421E9</t>
  </si>
  <si>
    <t>DINORA EDUVIGIS</t>
  </si>
  <si>
    <t>1001231046</t>
  </si>
  <si>
    <t>01231046</t>
  </si>
  <si>
    <t>1131113431E0</t>
  </si>
  <si>
    <t>TTITO</t>
  </si>
  <si>
    <t>ACHAHUANCO</t>
  </si>
  <si>
    <t>MARCUSA</t>
  </si>
  <si>
    <t>1029286539</t>
  </si>
  <si>
    <t>29286539</t>
  </si>
  <si>
    <t>1131113431E2</t>
  </si>
  <si>
    <t>DESIGNACION COMO DIRECTIVO DE I.E. (R.S.G. 1551-2014) DE RAMOS LIENDO, LEDUVINA</t>
  </si>
  <si>
    <t>1040248976</t>
  </si>
  <si>
    <t>40248976</t>
  </si>
  <si>
    <t>1131113431E3</t>
  </si>
  <si>
    <t>YENNY YAKENEDY</t>
  </si>
  <si>
    <t>1001297945</t>
  </si>
  <si>
    <t>01297945</t>
  </si>
  <si>
    <t>1131113431E4</t>
  </si>
  <si>
    <t>CESE A SOLICITUD DE: RIOS APAZA, LUIS INOCENCIO, Resolución Nº 603-16-UGELP</t>
  </si>
  <si>
    <t>AMANQUI</t>
  </si>
  <si>
    <t>1080057146</t>
  </si>
  <si>
    <t>80057146</t>
  </si>
  <si>
    <t>1131113431E6</t>
  </si>
  <si>
    <t>1001340427</t>
  </si>
  <si>
    <t>01340427</t>
  </si>
  <si>
    <t>1131113431E7</t>
  </si>
  <si>
    <t>1001267618</t>
  </si>
  <si>
    <t>01267618</t>
  </si>
  <si>
    <t>1131113431E8</t>
  </si>
  <si>
    <t>JAIME LEONCIO</t>
  </si>
  <si>
    <t>1001207390</t>
  </si>
  <si>
    <t>01207390</t>
  </si>
  <si>
    <t>1131113431E9</t>
  </si>
  <si>
    <t>LINO ANDRES</t>
  </si>
  <si>
    <t>1001220376</t>
  </si>
  <si>
    <t>01220376</t>
  </si>
  <si>
    <t>1131113441E1</t>
  </si>
  <si>
    <t>ZOILA OLGA</t>
  </si>
  <si>
    <t>1000418250</t>
  </si>
  <si>
    <t>00418250</t>
  </si>
  <si>
    <t>1131113441E2</t>
  </si>
  <si>
    <t>CATALINA BENIGNA</t>
  </si>
  <si>
    <t>1001209831</t>
  </si>
  <si>
    <t>01209831</t>
  </si>
  <si>
    <t>1131113441E7</t>
  </si>
  <si>
    <t>EDWIN MARTIN</t>
  </si>
  <si>
    <t>1001322032</t>
  </si>
  <si>
    <t>01322032</t>
  </si>
  <si>
    <t>1131113441E8</t>
  </si>
  <si>
    <t>REUBICACION DE PLAZA OCUPADA : Resolución Nº 834-06-DREP</t>
  </si>
  <si>
    <t>PAVIO</t>
  </si>
  <si>
    <t>1001309304</t>
  </si>
  <si>
    <t>01309304</t>
  </si>
  <si>
    <t>1178613712E5</t>
  </si>
  <si>
    <t>REUBICACION DE PLAZA VACANTE: Resolución Nº 303-16-UGELP</t>
  </si>
  <si>
    <t>1001307264</t>
  </si>
  <si>
    <t>01307264</t>
  </si>
  <si>
    <t>21EV01801617</t>
  </si>
  <si>
    <t>ELOY CARLOS</t>
  </si>
  <si>
    <t>1001317568</t>
  </si>
  <si>
    <t>01317568</t>
  </si>
  <si>
    <t>21EV01801961</t>
  </si>
  <si>
    <t>1001320718</t>
  </si>
  <si>
    <t>01320718</t>
  </si>
  <si>
    <t>21EV01805203</t>
  </si>
  <si>
    <t>1040589392</t>
  </si>
  <si>
    <t>40589392</t>
  </si>
  <si>
    <t>1131113431E5</t>
  </si>
  <si>
    <t>JULIO ELOY</t>
  </si>
  <si>
    <t>1001213927</t>
  </si>
  <si>
    <t>01213927</t>
  </si>
  <si>
    <t>1131113441E6</t>
  </si>
  <si>
    <t>REUBICACION DE PLAZA OCUPADA : Resolución Nº 1075-05-UGELP</t>
  </si>
  <si>
    <t>GUILLERMO SABINO</t>
  </si>
  <si>
    <t>1001200076</t>
  </si>
  <si>
    <t>01200076</t>
  </si>
  <si>
    <t>1131113411E0</t>
  </si>
  <si>
    <t>1001279599</t>
  </si>
  <si>
    <t>01279599</t>
  </si>
  <si>
    <t>1131113411E5</t>
  </si>
  <si>
    <t>CESE A SOLICITUD DE: BORDA TURPO, DANIEL ISMAEL, Resolución Nº 2063-2015-UGELP</t>
  </si>
  <si>
    <t>1001838327</t>
  </si>
  <si>
    <t>01838327</t>
  </si>
  <si>
    <t>1131113411E8</t>
  </si>
  <si>
    <t>1001222204</t>
  </si>
  <si>
    <t>01222204</t>
  </si>
  <si>
    <t>1131113431E1</t>
  </si>
  <si>
    <t>ALAVI</t>
  </si>
  <si>
    <t>MARTA LUISA</t>
  </si>
  <si>
    <t>1001239601</t>
  </si>
  <si>
    <t>01239601</t>
  </si>
  <si>
    <t>LY032014</t>
  </si>
  <si>
    <t>IEP 70005 CORAZON DE JESUS</t>
  </si>
  <si>
    <t>1152113421E9</t>
  </si>
  <si>
    <t>CESE A SOLICITUD DE: CHECALLA SARAVIA, ELENA NIEVES, Resolución Nº 4046-14-UGELP</t>
  </si>
  <si>
    <t>1001315207</t>
  </si>
  <si>
    <t>01315207</t>
  </si>
  <si>
    <t>1152113441E2</t>
  </si>
  <si>
    <t>UBICACION DE PROFESORES (de Directivo a Profesor) DE:QUISPE CONDORI, DIONICIO RAUL</t>
  </si>
  <si>
    <t>LUPO AGUSTIN</t>
  </si>
  <si>
    <t>1040445399</t>
  </si>
  <si>
    <t>40445399</t>
  </si>
  <si>
    <t>1114813612E3</t>
  </si>
  <si>
    <t>MAYDANA</t>
  </si>
  <si>
    <t>ITURRIAGA</t>
  </si>
  <si>
    <t>MARIA DAKMAR</t>
  </si>
  <si>
    <t>1001223694</t>
  </si>
  <si>
    <t>01223694</t>
  </si>
  <si>
    <t>1152113411E2</t>
  </si>
  <si>
    <t>1001292452</t>
  </si>
  <si>
    <t>01292452</t>
  </si>
  <si>
    <t>1152113411E4</t>
  </si>
  <si>
    <t>CESE A SOLICITUD DE: APAZA ORDOÑEZ, YOLANDA JUANA, Resolución Nº 2157-2018-UGELP</t>
  </si>
  <si>
    <t>OLGA BENICIA</t>
  </si>
  <si>
    <t>1001219939</t>
  </si>
  <si>
    <t>01219939</t>
  </si>
  <si>
    <t>1152113411E5</t>
  </si>
  <si>
    <t>NELLY MARIA</t>
  </si>
  <si>
    <t>1001200399</t>
  </si>
  <si>
    <t>01200399</t>
  </si>
  <si>
    <t>1152113411E6</t>
  </si>
  <si>
    <t>1001308616</t>
  </si>
  <si>
    <t>01308616</t>
  </si>
  <si>
    <t>1152113411E8</t>
  </si>
  <si>
    <t>ARRATIA</t>
  </si>
  <si>
    <t>BEATRIZ MAGDALENA</t>
  </si>
  <si>
    <t>1001306672</t>
  </si>
  <si>
    <t>01306672</t>
  </si>
  <si>
    <t>1152113421E0</t>
  </si>
  <si>
    <t>1001304966</t>
  </si>
  <si>
    <t>01304966</t>
  </si>
  <si>
    <t>1152113421E1</t>
  </si>
  <si>
    <t>1001284643</t>
  </si>
  <si>
    <t>01284643</t>
  </si>
  <si>
    <t>1152113421E3</t>
  </si>
  <si>
    <t>PETRONILA</t>
  </si>
  <si>
    <t>1001222249</t>
  </si>
  <si>
    <t>01222249</t>
  </si>
  <si>
    <t>1152113421E5</t>
  </si>
  <si>
    <t>LUNA DE YUCRA</t>
  </si>
  <si>
    <t>NIDIA SANDRA</t>
  </si>
  <si>
    <t>1001207997</t>
  </si>
  <si>
    <t>01207997</t>
  </si>
  <si>
    <t>1152113421E6</t>
  </si>
  <si>
    <t>1001229577</t>
  </si>
  <si>
    <t>01229577</t>
  </si>
  <si>
    <t>1152113421E7</t>
  </si>
  <si>
    <t>CESE A SOLICITUD DE: CATACORA VALDEZ, MARIA ELENA, Resolución Nº 2383-2017-UGELP</t>
  </si>
  <si>
    <t>LAQUI</t>
  </si>
  <si>
    <t>NOLBERTO</t>
  </si>
  <si>
    <t>1001843669</t>
  </si>
  <si>
    <t>01843669</t>
  </si>
  <si>
    <t>LICENCIA SIN GOCE DE HABER POR MOTIVOS PARTICULARES DE:JULI LAQUI, NOLBERTO, Resolución N° 081-2018-UGELP</t>
  </si>
  <si>
    <t>NURY</t>
  </si>
  <si>
    <t>1044160637</t>
  </si>
  <si>
    <t>44160637</t>
  </si>
  <si>
    <t>1152113421E8</t>
  </si>
  <si>
    <t>CESE A SOLICITUD DE: CHAMBILLA ARIAS, JOSE LUIS, Resolución Nº 2578-2018-UGELP</t>
  </si>
  <si>
    <t>1152113431E0</t>
  </si>
  <si>
    <t>CESE POR LIMITE DE EDAD DE: GONZALES SALAS, ISAIDA HAYDEE, Resolución Nº 2768-2013-UGELP</t>
  </si>
  <si>
    <t>MARINO AGUSTIN</t>
  </si>
  <si>
    <t>1001316160</t>
  </si>
  <si>
    <t>01316160</t>
  </si>
  <si>
    <t>LICENCIA SIN GOCE DE HABER POR MOTIVOS PARTICULARES DE:HUANCA MAMANI, MARINO AGUSTIN, Resolución N° 0160-18-DREP</t>
  </si>
  <si>
    <t>WILLIAM JAVIER</t>
  </si>
  <si>
    <t>1001342817</t>
  </si>
  <si>
    <t>01342817</t>
  </si>
  <si>
    <t>1152113431E2</t>
  </si>
  <si>
    <t>LUCIA ANGELICA</t>
  </si>
  <si>
    <t>1001224996</t>
  </si>
  <si>
    <t>01224996</t>
  </si>
  <si>
    <t>1152113431E4</t>
  </si>
  <si>
    <t>CESE DE PERSONAL NOMBRADO : CUELA HUMPIRE, JUANA BEATRIZ, Resolución Nº 623-05-UGELP</t>
  </si>
  <si>
    <t>LUZ NANCY</t>
  </si>
  <si>
    <t>1001227217</t>
  </si>
  <si>
    <t>01227217</t>
  </si>
  <si>
    <t>1152113431E5</t>
  </si>
  <si>
    <t>DESIGNACION COMO DIRECTOR DE UNIDAD DE GESTION EDUCATIVA LOCAL DE SANIZO MAMANI, GENARO</t>
  </si>
  <si>
    <t>1080541056</t>
  </si>
  <si>
    <t>80541056</t>
  </si>
  <si>
    <t>1152113431E6</t>
  </si>
  <si>
    <t>CESE POR LIMITE DE EDAD DE: FLORES ESCOQUE, JOSE SAMUEL, Resolución Nº 2767-2013-UGELP</t>
  </si>
  <si>
    <t>MARTHA BEATRIZ</t>
  </si>
  <si>
    <t>1001289582</t>
  </si>
  <si>
    <t>01289582</t>
  </si>
  <si>
    <t>1152113431E7</t>
  </si>
  <si>
    <t>1001231039</t>
  </si>
  <si>
    <t>01231039</t>
  </si>
  <si>
    <t>1152113431E8</t>
  </si>
  <si>
    <t>FELIX ENRIQUE</t>
  </si>
  <si>
    <t>1001206598</t>
  </si>
  <si>
    <t>01206598</t>
  </si>
  <si>
    <t>1152113431E9</t>
  </si>
  <si>
    <t>DESIGNACION COMO DIRECTIVO DE I.E. (R.S.G. 1551-2014) DE GALLEGOS RAMOS, CANDELARIA</t>
  </si>
  <si>
    <t>ZULMA SILVIA</t>
  </si>
  <si>
    <t>1046037116</t>
  </si>
  <si>
    <t>46037116</t>
  </si>
  <si>
    <t>1152113441E0</t>
  </si>
  <si>
    <t>CESE A SOLICITUD DE: PONCE SALAZAR, ENCARNACION YOLANDA, Resolución Nº 634-11-DREP</t>
  </si>
  <si>
    <t>OMAR ANTONIO</t>
  </si>
  <si>
    <t>1002391340</t>
  </si>
  <si>
    <t>02391340</t>
  </si>
  <si>
    <t>1152113441E3</t>
  </si>
  <si>
    <t>AUREA CANDELARIA</t>
  </si>
  <si>
    <t>1001228761</t>
  </si>
  <si>
    <t>01228761</t>
  </si>
  <si>
    <t>1152113441E4</t>
  </si>
  <si>
    <t>ENCARGATURA DE:MAMANI HOLGUIN, MARITZA, Resolución Nº -</t>
  </si>
  <si>
    <t>BACA</t>
  </si>
  <si>
    <t>GLADYS AMELIA</t>
  </si>
  <si>
    <t>1040498690</t>
  </si>
  <si>
    <t>40498690</t>
  </si>
  <si>
    <t>1001315204</t>
  </si>
  <si>
    <t>01315204</t>
  </si>
  <si>
    <t>1152113441E7</t>
  </si>
  <si>
    <t>MARIA LOURDES</t>
  </si>
  <si>
    <t>1001209880</t>
  </si>
  <si>
    <t>01209880</t>
  </si>
  <si>
    <t>1152113441E8</t>
  </si>
  <si>
    <t>PERMUTA DE PERSONAL NOMBRADO : PARI CHAIÑA, MARTIN LORENZO, Resolución Nº 535-06-UGELP</t>
  </si>
  <si>
    <t>NATTY PATRICIA</t>
  </si>
  <si>
    <t>1029642443</t>
  </si>
  <si>
    <t>29642443</t>
  </si>
  <si>
    <t>1152113441E9</t>
  </si>
  <si>
    <t>VEGA</t>
  </si>
  <si>
    <t>SANTA ISABEL</t>
  </si>
  <si>
    <t>1001489458</t>
  </si>
  <si>
    <t>01489458</t>
  </si>
  <si>
    <t>1152113451E0</t>
  </si>
  <si>
    <t>UCHAMACO</t>
  </si>
  <si>
    <t>HERMINIO</t>
  </si>
  <si>
    <t>1001541265</t>
  </si>
  <si>
    <t>01541265</t>
  </si>
  <si>
    <t>1152113451E1</t>
  </si>
  <si>
    <t>DESIGNACION COMO DIRECTOR DE UNIDAD DE GESTION EDUCATIVA LOCAL DE VIZCARRA FAJARDO, JOSE GABRIEL</t>
  </si>
  <si>
    <t>DIANA MALENA</t>
  </si>
  <si>
    <t>1045653055</t>
  </si>
  <si>
    <t>45653055</t>
  </si>
  <si>
    <t>1152113451E2</t>
  </si>
  <si>
    <t>CARMEN ROSARIO</t>
  </si>
  <si>
    <t>1001315646</t>
  </si>
  <si>
    <t>01315646</t>
  </si>
  <si>
    <t>1152113451E5</t>
  </si>
  <si>
    <t>RAUL FERNANDO</t>
  </si>
  <si>
    <t>1029537667</t>
  </si>
  <si>
    <t>29537667</t>
  </si>
  <si>
    <t>1152113451E6</t>
  </si>
  <si>
    <t>CESE A SOLICITUD DE: SANCHEZ ANGLES, AMALIA, Resolución Nº 0792-2015-UGELP</t>
  </si>
  <si>
    <t>DIONICIO RAUL</t>
  </si>
  <si>
    <t>01488291</t>
  </si>
  <si>
    <t>LICENCIA SIN GOCE DE HABER POR MOTIVOS PARTICULARES DE:QUISPE CONDORI, DIONICIO RAUL, Resolución N° 3706-2018-UGELP</t>
  </si>
  <si>
    <t>HUBERT ARMANDO</t>
  </si>
  <si>
    <t>1042210177</t>
  </si>
  <si>
    <t>42210177</t>
  </si>
  <si>
    <t>1152113451E7</t>
  </si>
  <si>
    <t>LEONCIO TEODORO</t>
  </si>
  <si>
    <t>1001306083</t>
  </si>
  <si>
    <t>01306083</t>
  </si>
  <si>
    <t>1152113461E1</t>
  </si>
  <si>
    <t>1001306614</t>
  </si>
  <si>
    <t>01306614</t>
  </si>
  <si>
    <t>1152113461E2</t>
  </si>
  <si>
    <t>1001214651</t>
  </si>
  <si>
    <t>01214651</t>
  </si>
  <si>
    <t>1152113461E3</t>
  </si>
  <si>
    <t>REUBICACION DE PLAZA OCUPADA : Resolución Nº 431-05-UGELP</t>
  </si>
  <si>
    <t>MANZANEDA</t>
  </si>
  <si>
    <t>1001315203</t>
  </si>
  <si>
    <t>01315203</t>
  </si>
  <si>
    <t>1152113461E5</t>
  </si>
  <si>
    <t>CESE POR FALLECIMIENTO DE: MAYTA CALCINA, PORFIDIO MOISES, Resolución Nº 433-16-UGELP</t>
  </si>
  <si>
    <t>1001762678</t>
  </si>
  <si>
    <t>01762678</t>
  </si>
  <si>
    <t>1152113461E6</t>
  </si>
  <si>
    <t>REUBICACION DE PLAZA OCUPADA : Resolución Nº 1424-07-UGELP</t>
  </si>
  <si>
    <t>ANA MARITZA</t>
  </si>
  <si>
    <t>1001315383</t>
  </si>
  <si>
    <t>01315383</t>
  </si>
  <si>
    <t>1152113461E7</t>
  </si>
  <si>
    <t>DESIGNACION COMO DIRECTIVO DE I.E. (R.S.G. 1551-2014) DE MAMANI ROQUE, MAGALY CARMELA</t>
  </si>
  <si>
    <t>PIZANO</t>
  </si>
  <si>
    <t>ROSE MARY</t>
  </si>
  <si>
    <t>1040953419</t>
  </si>
  <si>
    <t>40953419</t>
  </si>
  <si>
    <t>1162114811E9</t>
  </si>
  <si>
    <t>1001306254</t>
  </si>
  <si>
    <t>01306254</t>
  </si>
  <si>
    <t>1172113021E9</t>
  </si>
  <si>
    <t>1001557395</t>
  </si>
  <si>
    <t>01557395</t>
  </si>
  <si>
    <t>1183113411E5</t>
  </si>
  <si>
    <t>REUBICACION DE PLAZA OCUPADA: Resolución Nº 2982-11-UGELP</t>
  </si>
  <si>
    <t>JOSE DANIEL</t>
  </si>
  <si>
    <t>1001544168</t>
  </si>
  <si>
    <t>01544168</t>
  </si>
  <si>
    <t>1183113411E8</t>
  </si>
  <si>
    <t>REUBICACION DE PLAZA OCUPADA: Resolución Nº 2983-11-UGELP</t>
  </si>
  <si>
    <t>1001321433</t>
  </si>
  <si>
    <t>01321433</t>
  </si>
  <si>
    <t>21EV01805205</t>
  </si>
  <si>
    <t>EDSON</t>
  </si>
  <si>
    <t>1040813818</t>
  </si>
  <si>
    <t>40813818</t>
  </si>
  <si>
    <t>1152113451E8</t>
  </si>
  <si>
    <t>CESE A SOLICITUD DE: SARMIENTO MENA, CRISTINA, Resolución Nº 311-12-UGELP</t>
  </si>
  <si>
    <t>MARCELINO JULIAN</t>
  </si>
  <si>
    <t>1001276716</t>
  </si>
  <si>
    <t>01276716</t>
  </si>
  <si>
    <t>1152113461E4</t>
  </si>
  <si>
    <t>POCCOHUANCA</t>
  </si>
  <si>
    <t>TRINIDAD MARIA</t>
  </si>
  <si>
    <t>1023844182</t>
  </si>
  <si>
    <t>23844182</t>
  </si>
  <si>
    <t>1152113421E4</t>
  </si>
  <si>
    <t>1001232403</t>
  </si>
  <si>
    <t>01232403</t>
  </si>
  <si>
    <t>LICENCIA SIN GOCE DE HABER POR MOTIVOS PARTICULARES DE:CANQUI FLORES, DOMINGO, Resolución N° 2273-2018-UGELP</t>
  </si>
  <si>
    <t>JAVIER PERCY</t>
  </si>
  <si>
    <t>1041652151</t>
  </si>
  <si>
    <t>41652151</t>
  </si>
  <si>
    <t>1152113431E1</t>
  </si>
  <si>
    <t>LIZARRAGA</t>
  </si>
  <si>
    <t>1001285053</t>
  </si>
  <si>
    <t>01285053</t>
  </si>
  <si>
    <t>1152113441E1</t>
  </si>
  <si>
    <t>ASCENSO ADMINISTRATIVO DE:JAMACHI MACHACA, MARCELINO JULIAN, Resolución N° 1393-12-UGELP</t>
  </si>
  <si>
    <t>1001235423</t>
  </si>
  <si>
    <t>01235423</t>
  </si>
  <si>
    <t>1152113441E5</t>
  </si>
  <si>
    <t>1001305168</t>
  </si>
  <si>
    <t>01305168</t>
  </si>
  <si>
    <t>1152113441E6</t>
  </si>
  <si>
    <t>CESE A SOLICITUD DE: MORENO ROSADO, IDA MELODIA, Resolución Nº 1838-16-UGELP</t>
  </si>
  <si>
    <t>CHIRINOS</t>
  </si>
  <si>
    <t>MAURA ETELVINA</t>
  </si>
  <si>
    <t>1001289056</t>
  </si>
  <si>
    <t>01289056</t>
  </si>
  <si>
    <t>1152113451E4</t>
  </si>
  <si>
    <t>LEOCADIA</t>
  </si>
  <si>
    <t>1001305017</t>
  </si>
  <si>
    <t>01305017</t>
  </si>
  <si>
    <t>1194113212E6</t>
  </si>
  <si>
    <t>REUBICACION DE PLAZA OCUPADA: Resolución Nº 4563-15-UGELP</t>
  </si>
  <si>
    <t>1010361068</t>
  </si>
  <si>
    <t>10361068</t>
  </si>
  <si>
    <t>LY032024</t>
  </si>
  <si>
    <t>IEP 70010 GRAN UNIDAD ESCOLAR SAN CARLOS</t>
  </si>
  <si>
    <t>1153113411E8</t>
  </si>
  <si>
    <t>UBICACION DE PROFESORES (de Directivo a Profesor) DE:CHAIÑA PINO, ALICIA LUZMILA</t>
  </si>
  <si>
    <t>YTURRIAGA</t>
  </si>
  <si>
    <t>ELVA YARMILA</t>
  </si>
  <si>
    <t>1001235407</t>
  </si>
  <si>
    <t>01235407</t>
  </si>
  <si>
    <t>1153113421E6</t>
  </si>
  <si>
    <t>CESE POR LIMITE DE EDAD DE: GALLEGOS TALAVERA, MAXIMILIANO, Resolución Nº 2722-2013-UGELP</t>
  </si>
  <si>
    <t>1001309040</t>
  </si>
  <si>
    <t>01309040</t>
  </si>
  <si>
    <t>1153113411E2</t>
  </si>
  <si>
    <t>REASIGNACION POR INTERES PERSONAL DE: AJAHUANA PAREDES, ANGELA, Resolución Nº 175-10-UGELSR</t>
  </si>
  <si>
    <t>JOSE MANUEL</t>
  </si>
  <si>
    <t>1001218365</t>
  </si>
  <si>
    <t>01218365</t>
  </si>
  <si>
    <t>1153113411E3</t>
  </si>
  <si>
    <t>CESE A SOLICITUD DE: APAZA MAMANI, LEONIDAS, Resolución Nº 2441-2017-UGELP</t>
  </si>
  <si>
    <t>GLADIS MAGDALENA</t>
  </si>
  <si>
    <t>1001324220</t>
  </si>
  <si>
    <t>01324220</t>
  </si>
  <si>
    <t>1153113411E4</t>
  </si>
  <si>
    <t>CESE POR LIMITE DE EDAD DE: AZA TACA, RICARDO REY, Resolución Nº 2551-2017-UGELP</t>
  </si>
  <si>
    <t>DANIEL ALEJANDRO</t>
  </si>
  <si>
    <t>1002299707</t>
  </si>
  <si>
    <t>02299707</t>
  </si>
  <si>
    <t>1153113411E5</t>
  </si>
  <si>
    <t>1001306766</t>
  </si>
  <si>
    <t>01306766</t>
  </si>
  <si>
    <t>1153113411E6</t>
  </si>
  <si>
    <t>SAAVEDRA</t>
  </si>
  <si>
    <t>1001319580</t>
  </si>
  <si>
    <t>01319580</t>
  </si>
  <si>
    <t>1153113411E7</t>
  </si>
  <si>
    <t>LUIS EUDES</t>
  </si>
  <si>
    <t>1001287023</t>
  </si>
  <si>
    <t>01287023</t>
  </si>
  <si>
    <t>1153113411E9</t>
  </si>
  <si>
    <t>DESIGNACION COMO JEFE DE GESTION PEDAGOGICA DE LA UGEL DE CONDORI ONOFRE, ALAN DIMER</t>
  </si>
  <si>
    <t>JOSE ANGEL</t>
  </si>
  <si>
    <t>1040464743</t>
  </si>
  <si>
    <t>40464743</t>
  </si>
  <si>
    <t>1153113421E0</t>
  </si>
  <si>
    <t>REASIGNACION DE : MANSILLA PARI, MARCO ADRIAN, Resolución Nº 2320-08-UGELP</t>
  </si>
  <si>
    <t>OTTO</t>
  </si>
  <si>
    <t>1024666233</t>
  </si>
  <si>
    <t>24666233</t>
  </si>
  <si>
    <t>1153113421E1</t>
  </si>
  <si>
    <t>EFRAIN NAPOLEON</t>
  </si>
  <si>
    <t>1001305008</t>
  </si>
  <si>
    <t>01305008</t>
  </si>
  <si>
    <t>1153113421E2</t>
  </si>
  <si>
    <t>CESE POR LIMITE DE EDAD DE: DIAZ BUSTOS, BERNI LUCIO, Resolución Nº 2729-2013-UGELP</t>
  </si>
  <si>
    <t>1001335152</t>
  </si>
  <si>
    <t>01335152</t>
  </si>
  <si>
    <t>1153113421E3</t>
  </si>
  <si>
    <t>PERMUTA DE : FLORES FLORES, FELIX, Resolución Nº 139-08-UGELY</t>
  </si>
  <si>
    <t>MARIA MAGDALENA</t>
  </si>
  <si>
    <t>1001816598</t>
  </si>
  <si>
    <t>01816598</t>
  </si>
  <si>
    <t>1153113421E4</t>
  </si>
  <si>
    <t>MARY YOBANA</t>
  </si>
  <si>
    <t>1001341215</t>
  </si>
  <si>
    <t>01341215</t>
  </si>
  <si>
    <t>1153113421E5</t>
  </si>
  <si>
    <t>1001318104</t>
  </si>
  <si>
    <t>01318104</t>
  </si>
  <si>
    <t>1153113431E0</t>
  </si>
  <si>
    <t>PEZANTES</t>
  </si>
  <si>
    <t>MARILUZ RUTH</t>
  </si>
  <si>
    <t>1001227791</t>
  </si>
  <si>
    <t>01227791</t>
  </si>
  <si>
    <t>1153113431E1</t>
  </si>
  <si>
    <t>1001201501</t>
  </si>
  <si>
    <t>01201501</t>
  </si>
  <si>
    <t>1153113431E2</t>
  </si>
  <si>
    <t>1001862326</t>
  </si>
  <si>
    <t>01862326</t>
  </si>
  <si>
    <t>1153113431E4</t>
  </si>
  <si>
    <t>DESIGNACION COMO DIRECTIVO DE I.E. (R.S.G. 1551-2014) DE MAYDANA YTURRIAGA, ELVA YARMILA</t>
  </si>
  <si>
    <t>MILTON RENE</t>
  </si>
  <si>
    <t>1042331380</t>
  </si>
  <si>
    <t>42331380</t>
  </si>
  <si>
    <t>1153113431E5</t>
  </si>
  <si>
    <t>CESE POR LIMITE DE EDAD DE: MOLINA DE LA ROSA, JORGE GUILLERMO, Resolución Nº 2752-2013-UGELP</t>
  </si>
  <si>
    <t>ALICIA LUZMILA</t>
  </si>
  <si>
    <t>1001215904</t>
  </si>
  <si>
    <t>01215904</t>
  </si>
  <si>
    <t>1153113431E6</t>
  </si>
  <si>
    <t>1024661834</t>
  </si>
  <si>
    <t>24661834</t>
  </si>
  <si>
    <t>1153113431E7</t>
  </si>
  <si>
    <t>1001204309</t>
  </si>
  <si>
    <t>01204309</t>
  </si>
  <si>
    <t>1153113441E0</t>
  </si>
  <si>
    <t>JULIAN EFRAIN</t>
  </si>
  <si>
    <t>1001229926</t>
  </si>
  <si>
    <t>01229926</t>
  </si>
  <si>
    <t>1153113441E1</t>
  </si>
  <si>
    <t>MARTHA ISABEL</t>
  </si>
  <si>
    <t>1001324555</t>
  </si>
  <si>
    <t>01324555</t>
  </si>
  <si>
    <t>1153113441E2</t>
  </si>
  <si>
    <t>NANCY ROXANA</t>
  </si>
  <si>
    <t>1001323501</t>
  </si>
  <si>
    <t>01323501</t>
  </si>
  <si>
    <t>1153113441E3</t>
  </si>
  <si>
    <t>PONCE DE RAMOS</t>
  </si>
  <si>
    <t>1001281125</t>
  </si>
  <si>
    <t>01281125</t>
  </si>
  <si>
    <t>1153113441E4</t>
  </si>
  <si>
    <t>SILVESTRE</t>
  </si>
  <si>
    <t>1001314930</t>
  </si>
  <si>
    <t>01314930</t>
  </si>
  <si>
    <t>ENCARGATURA DE:QUISPE SANDOVAL, SILVESTRE, Resolución Nº -</t>
  </si>
  <si>
    <t>1001341695</t>
  </si>
  <si>
    <t>01341695</t>
  </si>
  <si>
    <t>1153113441E5</t>
  </si>
  <si>
    <t>WILBERT ENRIQUE</t>
  </si>
  <si>
    <t>1001212825</t>
  </si>
  <si>
    <t>01212825</t>
  </si>
  <si>
    <t>1153113441E7</t>
  </si>
  <si>
    <t>CESE POR LIMITE DE EDAD DE: RUELAS CUENTAS, YOLANDA, Resolución Nº 2891-2018-UGELP</t>
  </si>
  <si>
    <t>SELIMA MILAGRO</t>
  </si>
  <si>
    <t>1001486872</t>
  </si>
  <si>
    <t>01486872</t>
  </si>
  <si>
    <t>1153113441E8</t>
  </si>
  <si>
    <t>CESE POR INCAPACIDAD FISICA O MENTAL DE: SALAS ZARATE, MARIBEL, Resolución Nº 2537-2018-UGELP</t>
  </si>
  <si>
    <t>DALILA</t>
  </si>
  <si>
    <t>1074690754</t>
  </si>
  <si>
    <t>74690754</t>
  </si>
  <si>
    <t>1153113451E1</t>
  </si>
  <si>
    <t>1001216075</t>
  </si>
  <si>
    <t>01216075</t>
  </si>
  <si>
    <t>1153113451E2</t>
  </si>
  <si>
    <t>ROSA AMELIA</t>
  </si>
  <si>
    <t>1001311250</t>
  </si>
  <si>
    <t>01311250</t>
  </si>
  <si>
    <t>1153113451E3</t>
  </si>
  <si>
    <t>PABLO FLORENTINO</t>
  </si>
  <si>
    <t>1001215618</t>
  </si>
  <si>
    <t>01215618</t>
  </si>
  <si>
    <t>1153113451E4</t>
  </si>
  <si>
    <t>CESE DE PERSONAL NOMBRADO : VILCA ZAPATA, ALBERTO, Resolución Nº 2176-04-DREP</t>
  </si>
  <si>
    <t>VALENTINA MARCELINA</t>
  </si>
  <si>
    <t>1001228385</t>
  </si>
  <si>
    <t>01228385</t>
  </si>
  <si>
    <t>1153113451E5</t>
  </si>
  <si>
    <t>DESIGNACION COMO DIRECTIVO DE I.E. (R.S.G. 1551-2014) DE VILLAHERMOSA QUISPE, AMANDA</t>
  </si>
  <si>
    <t>VALERO DE ORTIZ</t>
  </si>
  <si>
    <t>1044749911</t>
  </si>
  <si>
    <t>44749911</t>
  </si>
  <si>
    <t>1153113451E6</t>
  </si>
  <si>
    <t>AURORA</t>
  </si>
  <si>
    <t>1001235833</t>
  </si>
  <si>
    <t>01235833</t>
  </si>
  <si>
    <t>1153113451E7</t>
  </si>
  <si>
    <t>TEODINA ELENA</t>
  </si>
  <si>
    <t>1001311279</t>
  </si>
  <si>
    <t>01311279</t>
  </si>
  <si>
    <t>1153113451E8</t>
  </si>
  <si>
    <t>ENCARGATURA DE:VILCAPAZA NINA, ANTONIO PEDRO, Resolución Nº -</t>
  </si>
  <si>
    <t>OSCAR ELI</t>
  </si>
  <si>
    <t>1001340172</t>
  </si>
  <si>
    <t>01340172</t>
  </si>
  <si>
    <t>CESE DE ALATA AGUIRRE MELESIO CESAR RD 0579-04</t>
  </si>
  <si>
    <t>ANTONIO PEDRO</t>
  </si>
  <si>
    <t>1001310258</t>
  </si>
  <si>
    <t>01310258</t>
  </si>
  <si>
    <t>1153113461E1</t>
  </si>
  <si>
    <t>REUBICACION DE PLAZA OCUPADA : Resolución Nº 050-06-UGELP</t>
  </si>
  <si>
    <t>MAFALDA MARGARITA</t>
  </si>
  <si>
    <t>1000440615</t>
  </si>
  <si>
    <t>00440615</t>
  </si>
  <si>
    <t>1153113461E2</t>
  </si>
  <si>
    <t>REUBICACION DE PLAZA OCUPADA : Resolución Nº 784-05-DREP</t>
  </si>
  <si>
    <t>INGA</t>
  </si>
  <si>
    <t>WALTER LEONCIO</t>
  </si>
  <si>
    <t>1001212905</t>
  </si>
  <si>
    <t>01212905</t>
  </si>
  <si>
    <t>1153113461E5</t>
  </si>
  <si>
    <t>1001285072</t>
  </si>
  <si>
    <t>01285072</t>
  </si>
  <si>
    <t>1153113461E6</t>
  </si>
  <si>
    <t>REUBICACION DE PLAZA OCUPADA : Resolución Nº 2194-08-UGELP</t>
  </si>
  <si>
    <t>ORIHUELA</t>
  </si>
  <si>
    <t>NADHIEZDA</t>
  </si>
  <si>
    <t>1029517631</t>
  </si>
  <si>
    <t>29517631</t>
  </si>
  <si>
    <t>1173513411E7</t>
  </si>
  <si>
    <t>REUBICACION DE PLAZA OCUPADA: Resolución Nº 890-12-UGELP</t>
  </si>
  <si>
    <t>DIANA ANGELICA</t>
  </si>
  <si>
    <t>1001311377</t>
  </si>
  <si>
    <t>01311377</t>
  </si>
  <si>
    <t>1195613712E7</t>
  </si>
  <si>
    <t>REUBICACION DE PLAZA OCUPADA: Resolución Nº 3360-16-UGELP</t>
  </si>
  <si>
    <t>VERA DE ZARAZA</t>
  </si>
  <si>
    <t>LELIA JUDITH</t>
  </si>
  <si>
    <t>1001231682</t>
  </si>
  <si>
    <t>01231682</t>
  </si>
  <si>
    <t>21EV01805206</t>
  </si>
  <si>
    <t>CHARA</t>
  </si>
  <si>
    <t>CALANI</t>
  </si>
  <si>
    <t>1042735684</t>
  </si>
  <si>
    <t>42735684</t>
  </si>
  <si>
    <t>21EV01806730</t>
  </si>
  <si>
    <t>OFICIO N° 00491-2018-MINEDU/SPE-OPEP-UPP</t>
  </si>
  <si>
    <t>SINTHYA ANGELA</t>
  </si>
  <si>
    <t>1001325251</t>
  </si>
  <si>
    <t>01325251</t>
  </si>
  <si>
    <t>1153113461E3</t>
  </si>
  <si>
    <t>1001219047</t>
  </si>
  <si>
    <t>01219047</t>
  </si>
  <si>
    <t>1153113421E8</t>
  </si>
  <si>
    <t>1001218846</t>
  </si>
  <si>
    <t>01218846</t>
  </si>
  <si>
    <t>1153113431E3</t>
  </si>
  <si>
    <t>1001513816</t>
  </si>
  <si>
    <t>01513816</t>
  </si>
  <si>
    <t>1153113431E9</t>
  </si>
  <si>
    <t>1001300203</t>
  </si>
  <si>
    <t>01300203</t>
  </si>
  <si>
    <t>1153113441E6</t>
  </si>
  <si>
    <t>NANCY JUANA</t>
  </si>
  <si>
    <t>1001317554</t>
  </si>
  <si>
    <t>01317554</t>
  </si>
  <si>
    <t>1153113451E9</t>
  </si>
  <si>
    <t>PERMUTA DE PERSONAL NOMBRADO : GOMEZ FLORES, ORLANDO, Resolución Nº 274-2005-UGELY</t>
  </si>
  <si>
    <t>PALLE</t>
  </si>
  <si>
    <t>EDUARDA JOSEFINA</t>
  </si>
  <si>
    <t>1001208004</t>
  </si>
  <si>
    <t>01208004</t>
  </si>
  <si>
    <t>1153113461E4</t>
  </si>
  <si>
    <t>REUBICACION DE PLAZA OCUPADA : Resolución Nº 1619-07-UGELP</t>
  </si>
  <si>
    <t>1001290601</t>
  </si>
  <si>
    <t>01290601</t>
  </si>
  <si>
    <t>21C180106390</t>
  </si>
  <si>
    <t>JUSTO DAVID</t>
  </si>
  <si>
    <t>24711164</t>
  </si>
  <si>
    <t>LY032030</t>
  </si>
  <si>
    <t>IEP 70013 BARRIO MAÑAZO</t>
  </si>
  <si>
    <t>1114113411E4</t>
  </si>
  <si>
    <t>1001235516</t>
  </si>
  <si>
    <t>01235516</t>
  </si>
  <si>
    <t>1114113411E0</t>
  </si>
  <si>
    <t>CORINA MARTHA</t>
  </si>
  <si>
    <t>1001229431</t>
  </si>
  <si>
    <t>01229431</t>
  </si>
  <si>
    <t>1114113411E3</t>
  </si>
  <si>
    <t>LICENCIA CON GOCE DE HABER POR INCAPACIDAD TEMPORAL(Enfermedad) DE:JORDAN QUISPE, LUIS, Resolución N° 4299-2018</t>
  </si>
  <si>
    <t>JESSICA ROSALBA</t>
  </si>
  <si>
    <t>1040249213</t>
  </si>
  <si>
    <t>40249213</t>
  </si>
  <si>
    <t>JORDAN</t>
  </si>
  <si>
    <t>1001203262</t>
  </si>
  <si>
    <t>01203262</t>
  </si>
  <si>
    <t>1114113411E5</t>
  </si>
  <si>
    <t>ANGEL RAFAEL</t>
  </si>
  <si>
    <t>1001232199</t>
  </si>
  <si>
    <t>01232199</t>
  </si>
  <si>
    <t>1114113411E7</t>
  </si>
  <si>
    <t>1001213312</t>
  </si>
  <si>
    <t>01213312</t>
  </si>
  <si>
    <t>1114113411E9</t>
  </si>
  <si>
    <t>CESE POR LIMITE DE EDAD DE: QUIZA CACERES, GLORIA ELENA, Resolución Nº 2026-16-UGELP</t>
  </si>
  <si>
    <t>CANCCAPA</t>
  </si>
  <si>
    <t>MIAA LESSIA</t>
  </si>
  <si>
    <t>1047390747</t>
  </si>
  <si>
    <t>47390747</t>
  </si>
  <si>
    <t>1114113421E1</t>
  </si>
  <si>
    <t>CESE POR LIMITE DE EDAD DE: RODRIGUEZ PAQUITA, RAUL ANACARIO, Resolución Nº 4046-16-UGELP</t>
  </si>
  <si>
    <t>1043043120</t>
  </si>
  <si>
    <t>43043120</t>
  </si>
  <si>
    <t>1132113321E6</t>
  </si>
  <si>
    <t>REUBICACION DE PLAZA OCUPADA: Resolución Nº 1015-11-UGELP</t>
  </si>
  <si>
    <t>IDA FELIPA</t>
  </si>
  <si>
    <t>1001204090</t>
  </si>
  <si>
    <t>01204090</t>
  </si>
  <si>
    <t>1114113411E6</t>
  </si>
  <si>
    <t>1001206376</t>
  </si>
  <si>
    <t>01206376</t>
  </si>
  <si>
    <t>LY032050</t>
  </si>
  <si>
    <t>IEP 70023 BARRIO MIRAFLORES</t>
  </si>
  <si>
    <t>1116113411E8</t>
  </si>
  <si>
    <t>ROBERT JESUS</t>
  </si>
  <si>
    <t>1001235944</t>
  </si>
  <si>
    <t>01235944</t>
  </si>
  <si>
    <t>1116113411E0</t>
  </si>
  <si>
    <t>DESIGNACION COMO DIRECTIVO DE I.E. (R.S.G. 1551-2014) DE MAYTA ESCOBAR, FLORENCIO BALBINO</t>
  </si>
  <si>
    <t>1043549386</t>
  </si>
  <si>
    <t>43549386</t>
  </si>
  <si>
    <t>1116113411E3</t>
  </si>
  <si>
    <t>PERMUTA DE: BERMEJO ESPEZUA, MARIA ISABEL, Resolución Nº 3106-11-UGELP</t>
  </si>
  <si>
    <t>MIGUEL GRIMALDO</t>
  </si>
  <si>
    <t>1001284809</t>
  </si>
  <si>
    <t>01284809</t>
  </si>
  <si>
    <t>1116113411E4</t>
  </si>
  <si>
    <t>CARMEN ROXANA</t>
  </si>
  <si>
    <t>1001322752</t>
  </si>
  <si>
    <t>01322752</t>
  </si>
  <si>
    <t>1116113411E5</t>
  </si>
  <si>
    <t>CUSACANI</t>
  </si>
  <si>
    <t>1001316913</t>
  </si>
  <si>
    <t>01316913</t>
  </si>
  <si>
    <t>1116113411E6</t>
  </si>
  <si>
    <t>CESE DE PERSONAL NOMBRADO : FRISANCHO ENRIQUEZ, DANTE, Resolución Nº 1043-06-DREP</t>
  </si>
  <si>
    <t>OSCAR ROLANDO</t>
  </si>
  <si>
    <t>1001230588</t>
  </si>
  <si>
    <t>01230588</t>
  </si>
  <si>
    <t>1116113411E9</t>
  </si>
  <si>
    <t>PERMUTA DE: MAMANI FLORES, ANDREA, Resolución Nº 3628-2017-UGELP</t>
  </si>
  <si>
    <t>EDILBERTA</t>
  </si>
  <si>
    <t>1001321005</t>
  </si>
  <si>
    <t>01321005</t>
  </si>
  <si>
    <t>1116113421E1</t>
  </si>
  <si>
    <t>DESIGNACION COMO DIRECTIVO DE I.E. (R.S.G. 1551-2014) DE PINO APAZA, EULALIA ANTONIA</t>
  </si>
  <si>
    <t>PILAR</t>
  </si>
  <si>
    <t>1045552938</t>
  </si>
  <si>
    <t>45552938</t>
  </si>
  <si>
    <t>1116113421E2</t>
  </si>
  <si>
    <t>MELESIO</t>
  </si>
  <si>
    <t>1001229417</t>
  </si>
  <si>
    <t>01229417</t>
  </si>
  <si>
    <t>1116113421E3</t>
  </si>
  <si>
    <t>BERNABE WALKER</t>
  </si>
  <si>
    <t>1001306904</t>
  </si>
  <si>
    <t>01306904</t>
  </si>
  <si>
    <t>1116113421E5</t>
  </si>
  <si>
    <t>DESIGNACION COMO DIRECTIVO DE I.E. (R.S.G. 1551-2014) DE SILVA ZEA, LUCIO WILFREDO</t>
  </si>
  <si>
    <t>1001324608</t>
  </si>
  <si>
    <t>01324608</t>
  </si>
  <si>
    <t>1116113421E6</t>
  </si>
  <si>
    <t>REUBICACION DE PLAZA OCUPADA : Resolución Nº 674-09-UGELP</t>
  </si>
  <si>
    <t>LIVIA ANASTASIA</t>
  </si>
  <si>
    <t>1001217021</t>
  </si>
  <si>
    <t>01217021</t>
  </si>
  <si>
    <t>1116113411E2</t>
  </si>
  <si>
    <t>CARLOS JUAN</t>
  </si>
  <si>
    <t>1001222431</t>
  </si>
  <si>
    <t>01222431</t>
  </si>
  <si>
    <t>1116113411E7</t>
  </si>
  <si>
    <t>1001224401</t>
  </si>
  <si>
    <t>01224401</t>
  </si>
  <si>
    <t>LY032056</t>
  </si>
  <si>
    <t>IEP 70026 BARRIO PORTEÑO</t>
  </si>
  <si>
    <t>1176113421E5</t>
  </si>
  <si>
    <t>DEJA SIN EFECTO DIRECTOR DESIGNADO DE I.E. (R.S.G. 1551-2014)</t>
  </si>
  <si>
    <t>ASTETE</t>
  </si>
  <si>
    <t>1001262808</t>
  </si>
  <si>
    <t>01262808</t>
  </si>
  <si>
    <t>1176113411E0</t>
  </si>
  <si>
    <t>LLICA</t>
  </si>
  <si>
    <t>GUILLERMINA</t>
  </si>
  <si>
    <t>1001771216</t>
  </si>
  <si>
    <t>01771216</t>
  </si>
  <si>
    <t>1176113411E3</t>
  </si>
  <si>
    <t>EVA MODESTA</t>
  </si>
  <si>
    <t>1002164772</t>
  </si>
  <si>
    <t>02164772</t>
  </si>
  <si>
    <t>1176113411E4</t>
  </si>
  <si>
    <t>CESE A SOLICITUD DE: VASQUEZ FLORES, TIMOTEO, Resolución Nº 1369-16-UGELP</t>
  </si>
  <si>
    <t>1040776087</t>
  </si>
  <si>
    <t>40776087</t>
  </si>
  <si>
    <t>1176113411E5</t>
  </si>
  <si>
    <t>HERMINIA</t>
  </si>
  <si>
    <t>1001242678</t>
  </si>
  <si>
    <t>01242678</t>
  </si>
  <si>
    <t>1176113411E6</t>
  </si>
  <si>
    <t>VILMA DORIS</t>
  </si>
  <si>
    <t>1001305300</t>
  </si>
  <si>
    <t>01305300</t>
  </si>
  <si>
    <t>1176113411E7</t>
  </si>
  <si>
    <t>NELLY TERESA</t>
  </si>
  <si>
    <t>1001292361</t>
  </si>
  <si>
    <t>01292361</t>
  </si>
  <si>
    <t>1176113421E1</t>
  </si>
  <si>
    <t>ROGER WENCESLAO</t>
  </si>
  <si>
    <t>1001216247</t>
  </si>
  <si>
    <t>01216247</t>
  </si>
  <si>
    <t>1176113421E2</t>
  </si>
  <si>
    <t>PARRA</t>
  </si>
  <si>
    <t>ANGULO</t>
  </si>
  <si>
    <t>NEDY ELVIRA</t>
  </si>
  <si>
    <t>1001234745</t>
  </si>
  <si>
    <t>01234745</t>
  </si>
  <si>
    <t>1176113421E3</t>
  </si>
  <si>
    <t>CESE POR LIMITE DE EDAD DE: PORCELA COILA, SANTOS JUAN, Resolución Nº 4766-2017-UGELP</t>
  </si>
  <si>
    <t>ZELMA ROSANNA</t>
  </si>
  <si>
    <t>1001324535</t>
  </si>
  <si>
    <t>01324535</t>
  </si>
  <si>
    <t>1176113421E4</t>
  </si>
  <si>
    <t>LICENCIA SIN GOCE DE HABER POR ESTUDIOS DE ESPECIALIZACION DOCENTE DE:SONCO QUENAYA, MARGA PILAR, Resolución N° 1765-2018-UGELP</t>
  </si>
  <si>
    <t>1040099465</t>
  </si>
  <si>
    <t>40099465</t>
  </si>
  <si>
    <t>MARGA PILAR</t>
  </si>
  <si>
    <t>1001990987</t>
  </si>
  <si>
    <t>01990987</t>
  </si>
  <si>
    <t>1176113421E7</t>
  </si>
  <si>
    <t>PERMUTA DE : VELASQUEZ GALLEGOS, ADRIANA NATIVIDAD, Resolución Nº 1524-07-UGELP</t>
  </si>
  <si>
    <t>GILDA</t>
  </si>
  <si>
    <t>1001219033</t>
  </si>
  <si>
    <t>01219033</t>
  </si>
  <si>
    <t>1176113421E8</t>
  </si>
  <si>
    <t>1002266348</t>
  </si>
  <si>
    <t>02266348</t>
  </si>
  <si>
    <t>1176113421E9</t>
  </si>
  <si>
    <t>REUBICACION DE PLAZA OCUPADA : Resolución Nº 1054-04-UGELP</t>
  </si>
  <si>
    <t>NORMA JUSTINA</t>
  </si>
  <si>
    <t>1001289359</t>
  </si>
  <si>
    <t>01289359</t>
  </si>
  <si>
    <t>LICENCIA SIN GOCE DE HABER POR MOTIVOS PARTICULARES DE:CHAIÑA CHOQUE, NORMA JUSTINA, Resolución N° 4221-2018-UGELP</t>
  </si>
  <si>
    <t>1001321432</t>
  </si>
  <si>
    <t>01321432</t>
  </si>
  <si>
    <t>1176113431E1</t>
  </si>
  <si>
    <t>DAYME ADALID</t>
  </si>
  <si>
    <t>1001323385</t>
  </si>
  <si>
    <t>01323385</t>
  </si>
  <si>
    <t>21EV01805209</t>
  </si>
  <si>
    <t>1176113411E2</t>
  </si>
  <si>
    <t>LICENCIA CON GOCE DE HABER POR INCAPACIDAD TEMPORAL(Enfermedad) DE:MAMANI FLORES, LEONOR, Resolución N° 4265-2018-UGELP</t>
  </si>
  <si>
    <t>WILMA</t>
  </si>
  <si>
    <t>1040661865</t>
  </si>
  <si>
    <t>40661865</t>
  </si>
  <si>
    <t>ROTACION DE PERSONAL ADMINISTRATIVO DE:ARIAS CALLA, PASCUAL, Resolución N° 1718-12-UGELP</t>
  </si>
  <si>
    <t>1001225015</t>
  </si>
  <si>
    <t>01225015</t>
  </si>
  <si>
    <t>1176113411E9</t>
  </si>
  <si>
    <t>JORGE SEBERIANO</t>
  </si>
  <si>
    <t>1001212552</t>
  </si>
  <si>
    <t>01212552</t>
  </si>
  <si>
    <t>1176113421E6</t>
  </si>
  <si>
    <t>ASCENSO ADMINISTRATIVO DE:UMPIRI MEDINA, TEOFILO, Resolución N° 0711-2014-UGELP</t>
  </si>
  <si>
    <t>1001210981</t>
  </si>
  <si>
    <t>01210981</t>
  </si>
  <si>
    <t>LY032062</t>
  </si>
  <si>
    <t>IEP 70029 MARIA AUXILIADORA</t>
  </si>
  <si>
    <t>1137113411E3</t>
  </si>
  <si>
    <t>UBICACION DE PROFESORES (de Directivo a Profesor) DE:AGUIRRE VILLALTA, NILTON SANDRINO</t>
  </si>
  <si>
    <t>NILTON SANDRINO</t>
  </si>
  <si>
    <t>1001231090</t>
  </si>
  <si>
    <t>01231090</t>
  </si>
  <si>
    <t>1137113431E4</t>
  </si>
  <si>
    <t>REASIGNACION POR INTERES PERSONAL DE: MIRANDA VILCA, JUAN, Resolución Nº OF.705-2015-DREP</t>
  </si>
  <si>
    <t>JULIO MANUEL</t>
  </si>
  <si>
    <t>1001318957</t>
  </si>
  <si>
    <t>01318957</t>
  </si>
  <si>
    <t>1130613312E7</t>
  </si>
  <si>
    <t>REUBICACION DE PLAZA OCUPADA: Resolución Nº 471-16-UGELP</t>
  </si>
  <si>
    <t>EULALIA</t>
  </si>
  <si>
    <t>1001306166</t>
  </si>
  <si>
    <t>01306166</t>
  </si>
  <si>
    <t>1137113411E0</t>
  </si>
  <si>
    <t>ABDEL</t>
  </si>
  <si>
    <t>1001825070</t>
  </si>
  <si>
    <t>01825070</t>
  </si>
  <si>
    <t>LICENCIA SIN GOCE DE HABER POR MOTIVOS PARTICULARES DE:CRUZ CANDIA, ABDEL, Resolución N° 3263-2018</t>
  </si>
  <si>
    <t>1080188536</t>
  </si>
  <si>
    <t>80188536</t>
  </si>
  <si>
    <t>1137113411E4</t>
  </si>
  <si>
    <t>GLADYS MARINA</t>
  </si>
  <si>
    <t>1001231645</t>
  </si>
  <si>
    <t>01231645</t>
  </si>
  <si>
    <t>1137113411E5</t>
  </si>
  <si>
    <t>1001205622</t>
  </si>
  <si>
    <t>01205622</t>
  </si>
  <si>
    <t>1137113411E8</t>
  </si>
  <si>
    <t>GERBACIO</t>
  </si>
  <si>
    <t>1001251201</t>
  </si>
  <si>
    <t>01251201</t>
  </si>
  <si>
    <t>1137113411E9</t>
  </si>
  <si>
    <t>CESE POR LIMITE DE EDAD DE: CHUQUIMIA SARAVIA, RENE ALBERTO, Resolución Nº 4180-15-UGELP</t>
  </si>
  <si>
    <t>ALCIDES MARCOS</t>
  </si>
  <si>
    <t>1001327294</t>
  </si>
  <si>
    <t>01327294</t>
  </si>
  <si>
    <t>1137113421E2</t>
  </si>
  <si>
    <t>NILDA VALENTINA</t>
  </si>
  <si>
    <t>1001286136</t>
  </si>
  <si>
    <t>01286136</t>
  </si>
  <si>
    <t>1137113421E3</t>
  </si>
  <si>
    <t>LICENCIA SIN GOCE DE HABER POR MOTIVOS PARTICULARES DE:FLORES GUILLEN, MARIA TERESA, Resolución N° 3776-2018</t>
  </si>
  <si>
    <t>ELVIRA INES</t>
  </si>
  <si>
    <t>1001227123</t>
  </si>
  <si>
    <t>01227123</t>
  </si>
  <si>
    <t>1001323213</t>
  </si>
  <si>
    <t>01323213</t>
  </si>
  <si>
    <t>1137113421E4</t>
  </si>
  <si>
    <t>CESE DE : GALINDO GALLEGOS, JOSE HONORATO, Resolución Nº 1663-08-DREP</t>
  </si>
  <si>
    <t>MARISABEL</t>
  </si>
  <si>
    <t>1001317610</t>
  </si>
  <si>
    <t>01317610</t>
  </si>
  <si>
    <t>1137113421E5</t>
  </si>
  <si>
    <t>CESE POR LIMITE DE EDAD DE: GARAMBEL CHOQUE, EMILIO, Resolución Nº 2751-2013-UGELP</t>
  </si>
  <si>
    <t>VALCARCEL</t>
  </si>
  <si>
    <t>JULIO REMIGIO</t>
  </si>
  <si>
    <t>1001214135</t>
  </si>
  <si>
    <t>01214135</t>
  </si>
  <si>
    <t>1137113421E6</t>
  </si>
  <si>
    <t>GAVILANO</t>
  </si>
  <si>
    <t>LUZ MARIA</t>
  </si>
  <si>
    <t>1001220492</t>
  </si>
  <si>
    <t>01220492</t>
  </si>
  <si>
    <t>1137113421E7</t>
  </si>
  <si>
    <t>YENNY MARISOL</t>
  </si>
  <si>
    <t>1001308809</t>
  </si>
  <si>
    <t>01308809</t>
  </si>
  <si>
    <t>1137113421E8</t>
  </si>
  <si>
    <t>SILVIO MARTIN</t>
  </si>
  <si>
    <t>1002144510</t>
  </si>
  <si>
    <t>02144510</t>
  </si>
  <si>
    <t>1137113421E9</t>
  </si>
  <si>
    <t>PERMUTA CON : HUANCO VELA, SUSANA VERONICA, Resolución Nº 412-09-UGELP</t>
  </si>
  <si>
    <t>CAYO</t>
  </si>
  <si>
    <t>RUTH GLADYS</t>
  </si>
  <si>
    <t>1029395860</t>
  </si>
  <si>
    <t>29395860</t>
  </si>
  <si>
    <t>1137113431E0</t>
  </si>
  <si>
    <t>PEÑARANDA</t>
  </si>
  <si>
    <t>VENANCIO TOBET</t>
  </si>
  <si>
    <t>1001282603</t>
  </si>
  <si>
    <t>01282603</t>
  </si>
  <si>
    <t>1137113431E1</t>
  </si>
  <si>
    <t>DEYSI JACKELINE</t>
  </si>
  <si>
    <t>1001318665</t>
  </si>
  <si>
    <t>01318665</t>
  </si>
  <si>
    <t>1137113431E2</t>
  </si>
  <si>
    <t>1001231369</t>
  </si>
  <si>
    <t>01231369</t>
  </si>
  <si>
    <t>1137113431E3</t>
  </si>
  <si>
    <t>MANDUJANO</t>
  </si>
  <si>
    <t>PATRICIA DEL CARMEN</t>
  </si>
  <si>
    <t>1001308811</t>
  </si>
  <si>
    <t>01308811</t>
  </si>
  <si>
    <t>1137113431E5</t>
  </si>
  <si>
    <t>MARCAVILLACA</t>
  </si>
  <si>
    <t>MARTHA MIRTA</t>
  </si>
  <si>
    <t>1001219028</t>
  </si>
  <si>
    <t>01219028</t>
  </si>
  <si>
    <t>1137113431E6</t>
  </si>
  <si>
    <t>CESE A SOLICITUD DE: PUÑO CANQUI, LUIS GUILLERMO, Resolución Nº 1987-12-UGELP</t>
  </si>
  <si>
    <t>AMERICO FELIX</t>
  </si>
  <si>
    <t>01216762</t>
  </si>
  <si>
    <t>1137113431E7</t>
  </si>
  <si>
    <t>CESE POR LIMITE DE EDAD DE: MONTAÑO CANO, AYDHEE MARIA, Resolución Nº 2887-2018-UGELP</t>
  </si>
  <si>
    <t>ENCARGATURA DE:AGUIRRE VILLALTA, NILTON SANDRINO, Resolución Nº -</t>
  </si>
  <si>
    <t>WILLY FIDEL</t>
  </si>
  <si>
    <t>1001340156</t>
  </si>
  <si>
    <t>01340156</t>
  </si>
  <si>
    <t>1137113431E8</t>
  </si>
  <si>
    <t>MARISELA ZULEMA</t>
  </si>
  <si>
    <t>1001849161</t>
  </si>
  <si>
    <t>01849161</t>
  </si>
  <si>
    <t>1137113441E0</t>
  </si>
  <si>
    <t>DESIGNACION COMO ESPECIALISTA EN EDUCACION DE RODRIGUEZ ORTEGA, JOSE LUIS RSG Nº 279-2016</t>
  </si>
  <si>
    <t>RUTH MERY</t>
  </si>
  <si>
    <t>1044514031</t>
  </si>
  <si>
    <t>44514031</t>
  </si>
  <si>
    <t>1137113441E1</t>
  </si>
  <si>
    <t>1021133262</t>
  </si>
  <si>
    <t>21133262</t>
  </si>
  <si>
    <t>1137113441E2</t>
  </si>
  <si>
    <t>CESE A SOLICITUD DE: POLLOYQUERI MAMANI, SOFIA LILA, Resolución Nº 495-16-UGELP</t>
  </si>
  <si>
    <t>1001280936</t>
  </si>
  <si>
    <t>01280936</t>
  </si>
  <si>
    <t>1137113441E3</t>
  </si>
  <si>
    <t>1001262767</t>
  </si>
  <si>
    <t>01262767</t>
  </si>
  <si>
    <t>1137113441E5</t>
  </si>
  <si>
    <t>GRIMALDA</t>
  </si>
  <si>
    <t>1001212896</t>
  </si>
  <si>
    <t>01212896</t>
  </si>
  <si>
    <t>1137113441E6</t>
  </si>
  <si>
    <t>CESE A SOLICITUD DE: QUISPE QUISPE, AMALIA PAULINA, Resolución Nº 544-16-UGELP</t>
  </si>
  <si>
    <t>YENINA JOVANA</t>
  </si>
  <si>
    <t>1040336899</t>
  </si>
  <si>
    <t>40336899</t>
  </si>
  <si>
    <t>1137113441E7</t>
  </si>
  <si>
    <t>1001315980</t>
  </si>
  <si>
    <t>01315980</t>
  </si>
  <si>
    <t>1137113441E8</t>
  </si>
  <si>
    <t>1001289501</t>
  </si>
  <si>
    <t>01289501</t>
  </si>
  <si>
    <t>1137113441E9</t>
  </si>
  <si>
    <t>JALANOCCA</t>
  </si>
  <si>
    <t>CAROLINA NERY</t>
  </si>
  <si>
    <t>1001323843</t>
  </si>
  <si>
    <t>01323843</t>
  </si>
  <si>
    <t>1137113451E3</t>
  </si>
  <si>
    <t>PERMUTA DE: JORDAN QUISPE, JOSE, Resolución Nº 2075-2016-UGELP</t>
  </si>
  <si>
    <t>JUDITH CLORINDA</t>
  </si>
  <si>
    <t>1010013107</t>
  </si>
  <si>
    <t>01310707</t>
  </si>
  <si>
    <t>1137113451E4</t>
  </si>
  <si>
    <t>REASIGNACION POR INTERES PERSONAL DE: FLORES ORTEGA, ELEANA MARTHA, Resolución Nº 01315-2018-UGEL AREQUIPA</t>
  </si>
  <si>
    <t>BRIGIDA JESUS</t>
  </si>
  <si>
    <t>1001305101</t>
  </si>
  <si>
    <t>01305101</t>
  </si>
  <si>
    <t>1137113451E5</t>
  </si>
  <si>
    <t>PERMUTA DE: ATENCIO MAQUERA, PEDRO, Resolución Nº 2861-12-UGELP</t>
  </si>
  <si>
    <t>ELIZABETH MARTHA</t>
  </si>
  <si>
    <t>1001314498</t>
  </si>
  <si>
    <t>01314498</t>
  </si>
  <si>
    <t>1137113451E6</t>
  </si>
  <si>
    <t>REASIGNACION POR INTERES PERSONAL DE: VELASQUEZ CALISAYA, MARIA ELIZABETH, Resolución Nº 009596-2017-UGEL AREQUIPA</t>
  </si>
  <si>
    <t>JAVIER JULIO</t>
  </si>
  <si>
    <t>1001209421</t>
  </si>
  <si>
    <t>01209421</t>
  </si>
  <si>
    <t>1137113451E9</t>
  </si>
  <si>
    <t>PEREIRA</t>
  </si>
  <si>
    <t>FELICITAS ESPERANZA</t>
  </si>
  <si>
    <t>1001214266</t>
  </si>
  <si>
    <t>01214266</t>
  </si>
  <si>
    <t>1137113461E2</t>
  </si>
  <si>
    <t>REASIGNACION DE : CAIRA CENTENO, PROTO WASHINGTON, Resolución Nº 1358-09-UGELSR</t>
  </si>
  <si>
    <t>1001300703</t>
  </si>
  <si>
    <t>01300703</t>
  </si>
  <si>
    <t>1137113461E3</t>
  </si>
  <si>
    <t>CESE POR LIMITE DE EDAD DE: CRUZ VERA, PASCUAL WILFREDO, Resolución Nº 2031-16-UGELP</t>
  </si>
  <si>
    <t>RUTH ELIZABETH</t>
  </si>
  <si>
    <t>1001875406</t>
  </si>
  <si>
    <t>01875406</t>
  </si>
  <si>
    <t>1137113461E4</t>
  </si>
  <si>
    <t>REUBICACION DE PLAZA OCUPADA : Resolución Nº 1102-06-UGELP</t>
  </si>
  <si>
    <t>EDWIN WILFREDO</t>
  </si>
  <si>
    <t>1001325461</t>
  </si>
  <si>
    <t>01325461</t>
  </si>
  <si>
    <t>1137113461E5</t>
  </si>
  <si>
    <t>REASIGNACION POR INTERES PERSONAL DE: GALLEGOS GALLEGOS, MARIA LILIAN, Resolución Nº 069-17-UGEL AREQUIPA NORTE</t>
  </si>
  <si>
    <t>LANZA</t>
  </si>
  <si>
    <t>MARY ALEXYA</t>
  </si>
  <si>
    <t>1043609418</t>
  </si>
  <si>
    <t>43609418</t>
  </si>
  <si>
    <t>1137113461E6</t>
  </si>
  <si>
    <t>FRANCISCA LILIANA</t>
  </si>
  <si>
    <t>1001311093</t>
  </si>
  <si>
    <t>01311093</t>
  </si>
  <si>
    <t>1138413311E3</t>
  </si>
  <si>
    <t>REUBICACION DE PLAZA OCUPADA: Resolución Nº 0934-2018-UGELP</t>
  </si>
  <si>
    <t>1001286857</t>
  </si>
  <si>
    <t>01286857</t>
  </si>
  <si>
    <t>1152613712E6</t>
  </si>
  <si>
    <t>GARAY</t>
  </si>
  <si>
    <t>NANCY ANTONIETA</t>
  </si>
  <si>
    <t>1001287379</t>
  </si>
  <si>
    <t>01287379</t>
  </si>
  <si>
    <t>21EV01801154</t>
  </si>
  <si>
    <t>1001297922</t>
  </si>
  <si>
    <t>01297922</t>
  </si>
  <si>
    <t>21EV01805210</t>
  </si>
  <si>
    <t>1080159467</t>
  </si>
  <si>
    <t>80159467</t>
  </si>
  <si>
    <t>21EV01810539</t>
  </si>
  <si>
    <t>SAUL IVAN</t>
  </si>
  <si>
    <t>1001265169</t>
  </si>
  <si>
    <t>01265169</t>
  </si>
  <si>
    <t>1137113421E0</t>
  </si>
  <si>
    <t>CESE POR LIMITE DE EDAD DE: LIRA LOPEZ, YOLANDA, Resolución Nº 4800-15-UGELP</t>
  </si>
  <si>
    <t>TATIANA MARLENY</t>
  </si>
  <si>
    <t>1073272304</t>
  </si>
  <si>
    <t>73272304</t>
  </si>
  <si>
    <t>1137113461E1</t>
  </si>
  <si>
    <t>REASIGNACION DE : CUTIMBO PAUCAR, JULIA NELLY, Resolución Nº 630-08-UGELILO</t>
  </si>
  <si>
    <t>1001300893</t>
  </si>
  <si>
    <t>01300893</t>
  </si>
  <si>
    <t>1137113411E2</t>
  </si>
  <si>
    <t>1001218974</t>
  </si>
  <si>
    <t>01218974</t>
  </si>
  <si>
    <t>1137113411E7</t>
  </si>
  <si>
    <t>1001799884</t>
  </si>
  <si>
    <t>01799884</t>
  </si>
  <si>
    <t>1137113441E4</t>
  </si>
  <si>
    <t>ASCENSO ADMINISTRATIVO DE:QUIÑONEZ CALISAYA, SANTIAGO, Resolución N° 0072-2014-UGELP</t>
  </si>
  <si>
    <t>EDELVIRA</t>
  </si>
  <si>
    <t>1001300609</t>
  </si>
  <si>
    <t>01300609</t>
  </si>
  <si>
    <t>1137113451E0</t>
  </si>
  <si>
    <t>REUBICACION DE PLAZA OCUPADA : Resolución Nº 1078-05-UGELP</t>
  </si>
  <si>
    <t>1001809506</t>
  </si>
  <si>
    <t>01809506</t>
  </si>
  <si>
    <t>1137113451E8</t>
  </si>
  <si>
    <t>MARIO ENRIQUE</t>
  </si>
  <si>
    <t>1001332645</t>
  </si>
  <si>
    <t>01332645</t>
  </si>
  <si>
    <t>1137113461E7</t>
  </si>
  <si>
    <t>REUBICACION Y/O ADECUACION DE PLAZA VACANTE : Resolución Nº 819-09-UGELP</t>
  </si>
  <si>
    <t>1001317383</t>
  </si>
  <si>
    <t>01317383</t>
  </si>
  <si>
    <t>1193213521E8</t>
  </si>
  <si>
    <t>REUBICACION DE PLAZA OCUPADA: Resolución Nº 0111-2018-UGELP</t>
  </si>
  <si>
    <t>MARIO GUILLERMO</t>
  </si>
  <si>
    <t>1002286609</t>
  </si>
  <si>
    <t>02286609</t>
  </si>
  <si>
    <t>21C180106391</t>
  </si>
  <si>
    <t>40068058</t>
  </si>
  <si>
    <t>LY032400</t>
  </si>
  <si>
    <t>IEP 71001 ALMIRANTE MIGUEL GRAU</t>
  </si>
  <si>
    <t>1111513421E5</t>
  </si>
  <si>
    <t>DOMINGO ALBERTO</t>
  </si>
  <si>
    <t>1001228631</t>
  </si>
  <si>
    <t>01228631</t>
  </si>
  <si>
    <t>1111513441E5</t>
  </si>
  <si>
    <t>UBICACION DE PROFESORES (de Directivo a Profesor) DE:VIZCARRA FAJARDO, JOSE GABRIEL</t>
  </si>
  <si>
    <t>1001314728</t>
  </si>
  <si>
    <t>01314728</t>
  </si>
  <si>
    <t>1111513411E0</t>
  </si>
  <si>
    <t>CHOQUECAHUA</t>
  </si>
  <si>
    <t>MARIA ESTHER</t>
  </si>
  <si>
    <t>1001297033</t>
  </si>
  <si>
    <t>01297033</t>
  </si>
  <si>
    <t>1111513411E2</t>
  </si>
  <si>
    <t>PERMUTA DE: HUANCA RAMOS, EVA PASTORA, Resolución Nº 3955-11-UGEL AQP NORTE</t>
  </si>
  <si>
    <t>AIDA ELIANA</t>
  </si>
  <si>
    <t>1001318041</t>
  </si>
  <si>
    <t>01318041</t>
  </si>
  <si>
    <t>1111513411E3</t>
  </si>
  <si>
    <t>1001317799</t>
  </si>
  <si>
    <t>01317799</t>
  </si>
  <si>
    <t>1111513411E5</t>
  </si>
  <si>
    <t>1001230561</t>
  </si>
  <si>
    <t>01230561</t>
  </si>
  <si>
    <t>1111513411E6</t>
  </si>
  <si>
    <t>PEDRO MARCIAL</t>
  </si>
  <si>
    <t>1001232229</t>
  </si>
  <si>
    <t>01232229</t>
  </si>
  <si>
    <t>1111513411E7</t>
  </si>
  <si>
    <t>1001226092</t>
  </si>
  <si>
    <t>01226092</t>
  </si>
  <si>
    <t>1111513411E9</t>
  </si>
  <si>
    <t>PERMUTA CON : CHOQUE PALOMINO, JOSEFINA ELENA, Resolución Nº 1035-09-UGELP</t>
  </si>
  <si>
    <t>SUSANA CANDIDA</t>
  </si>
  <si>
    <t>1001310744</t>
  </si>
  <si>
    <t>01310744</t>
  </si>
  <si>
    <t>1111513421E1</t>
  </si>
  <si>
    <t>JOAQUIN FRANCISCO</t>
  </si>
  <si>
    <t>1001233997</t>
  </si>
  <si>
    <t>01233997</t>
  </si>
  <si>
    <t>1111513421E2</t>
  </si>
  <si>
    <t>CERDAN</t>
  </si>
  <si>
    <t>MAXIMA LIDIA</t>
  </si>
  <si>
    <t>1001322638</t>
  </si>
  <si>
    <t>01322638</t>
  </si>
  <si>
    <t>1111513421E3</t>
  </si>
  <si>
    <t>LICENCIA SIN GOCE DE HABER POR MOTIVOS PARTICULARES DE:CHIPANA PONGO, YANETH, Resolución N° 3770-2018</t>
  </si>
  <si>
    <t>PRESUPUESTO CAP</t>
  </si>
  <si>
    <t>YANETH</t>
  </si>
  <si>
    <t>1042990803</t>
  </si>
  <si>
    <t>42990803</t>
  </si>
  <si>
    <t>1111513421E4</t>
  </si>
  <si>
    <t>FARFAN</t>
  </si>
  <si>
    <t>CUBA</t>
  </si>
  <si>
    <t>1001209066</t>
  </si>
  <si>
    <t>01209066</t>
  </si>
  <si>
    <t>1111513421E6</t>
  </si>
  <si>
    <t>CESE DE PERSONAL NOMBRADO : FLORES ORTEGA, ISAIAS JACOBS, Resolución Nº .</t>
  </si>
  <si>
    <t>ROSARIO MATILDE</t>
  </si>
  <si>
    <t>1001212922</t>
  </si>
  <si>
    <t>01212922</t>
  </si>
  <si>
    <t>1111513421E7</t>
  </si>
  <si>
    <t>RITA</t>
  </si>
  <si>
    <t>1001306071</t>
  </si>
  <si>
    <t>01306071</t>
  </si>
  <si>
    <t>1111513421E8</t>
  </si>
  <si>
    <t>REASIGNACION POR UNIDAD FAMILIAR: HUARACHA ORTEGA, MARICELA JOVANA RSG Nº 279-2016</t>
  </si>
  <si>
    <t>GIMENA NELY</t>
  </si>
  <si>
    <t>1070969841</t>
  </si>
  <si>
    <t>70969841</t>
  </si>
  <si>
    <t>1111513431E0</t>
  </si>
  <si>
    <t>TEOFILO RICARDO</t>
  </si>
  <si>
    <t>1001213027</t>
  </si>
  <si>
    <t>01213027</t>
  </si>
  <si>
    <t>1111513431E1</t>
  </si>
  <si>
    <t>EVA FILOMENA</t>
  </si>
  <si>
    <t>1001248828</t>
  </si>
  <si>
    <t>01248828</t>
  </si>
  <si>
    <t>1111513431E2</t>
  </si>
  <si>
    <t>LOURDES GLADYS</t>
  </si>
  <si>
    <t>1001304329</t>
  </si>
  <si>
    <t>01304329</t>
  </si>
  <si>
    <t>1111513431E3</t>
  </si>
  <si>
    <t>CESE POR LIMITE DE EDAD DE: NIÑO DE GUZMAN PINO, SIXTO GERMAN, Resolución Nº 2550-2017-UGELP</t>
  </si>
  <si>
    <t>1001557073</t>
  </si>
  <si>
    <t>01557073</t>
  </si>
  <si>
    <t>1111513431E4</t>
  </si>
  <si>
    <t>VIOLETA</t>
  </si>
  <si>
    <t>1001326493</t>
  </si>
  <si>
    <t>01326493</t>
  </si>
  <si>
    <t>1111513431E6</t>
  </si>
  <si>
    <t>CESE POR LIMITE DE EDAD DE: QUISPE CATACORA, DORA, Resolución Nº 3369-15-UGELP</t>
  </si>
  <si>
    <t>1001326382</t>
  </si>
  <si>
    <t>01326382</t>
  </si>
  <si>
    <t>1111513431E7</t>
  </si>
  <si>
    <t>1002146127</t>
  </si>
  <si>
    <t>02146127</t>
  </si>
  <si>
    <t>1111513431E8</t>
  </si>
  <si>
    <t>REASIGNACION POR INTERES PERSONAL DE:QUISPE LUQUE, JOSE MANUEL, Resolución N° 3160-12-UGELP</t>
  </si>
  <si>
    <t>MARIZOL</t>
  </si>
  <si>
    <t>1001314760</t>
  </si>
  <si>
    <t>01314760</t>
  </si>
  <si>
    <t>1111513431E9</t>
  </si>
  <si>
    <t>1001204442</t>
  </si>
  <si>
    <t>01204442</t>
  </si>
  <si>
    <t>1111513441E0</t>
  </si>
  <si>
    <t>FABIANA SEBASTIANA</t>
  </si>
  <si>
    <t>1002145959</t>
  </si>
  <si>
    <t>02145959</t>
  </si>
  <si>
    <t>1111513441E1</t>
  </si>
  <si>
    <t>ALEJANDRO ARTURO</t>
  </si>
  <si>
    <t>1001225199</t>
  </si>
  <si>
    <t>01225199</t>
  </si>
  <si>
    <t>1111513441E2</t>
  </si>
  <si>
    <t>CESE POR LIMITE DE EDAD DE: SUCARI TURPO, DOROTEO CESAR, Resolución Nº 2769-2013-UGELP</t>
  </si>
  <si>
    <t>1001317848</t>
  </si>
  <si>
    <t>01317848</t>
  </si>
  <si>
    <t>1111513441E3</t>
  </si>
  <si>
    <t>CESE POR LIMITE DE EDAD DE: SUMERENTE ARIAS, JUAN FELIX, Resolución Nº 4045-16-UGELP</t>
  </si>
  <si>
    <t>MARITA RUTH</t>
  </si>
  <si>
    <t>1001820938</t>
  </si>
  <si>
    <t>01820938</t>
  </si>
  <si>
    <t>1111513441E4</t>
  </si>
  <si>
    <t>CESE A SOLICITUD DE: VELASQUEZ PAUCAR, ROMULO ZACARIAS, Resolución Nº 3076-15-UGELP</t>
  </si>
  <si>
    <t>YESEMIA</t>
  </si>
  <si>
    <t>1001325230</t>
  </si>
  <si>
    <t>01325230</t>
  </si>
  <si>
    <t>1111513441E6</t>
  </si>
  <si>
    <t>MITZI</t>
  </si>
  <si>
    <t>1001324108</t>
  </si>
  <si>
    <t>01324108</t>
  </si>
  <si>
    <t>1111513441E7</t>
  </si>
  <si>
    <t>1001310825</t>
  </si>
  <si>
    <t>01310825</t>
  </si>
  <si>
    <t>1111513441E8</t>
  </si>
  <si>
    <t>PERMUTA CON ZAPANA ALANIA NICOLAS</t>
  </si>
  <si>
    <t>LUCIO WILFREDO</t>
  </si>
  <si>
    <t>1001225681</t>
  </si>
  <si>
    <t>01225681</t>
  </si>
  <si>
    <t>1111513441E9</t>
  </si>
  <si>
    <t>1001231132</t>
  </si>
  <si>
    <t>01231132</t>
  </si>
  <si>
    <t>1111513451E1</t>
  </si>
  <si>
    <t>CESE POR FALLECIMIENTO DE: ZARATE VELARDE, JULIO FREDY, Resolución Nº 2596-2013-UGELP</t>
  </si>
  <si>
    <t>MEZA</t>
  </si>
  <si>
    <t>ARESTEGUI</t>
  </si>
  <si>
    <t>MALENA MARCELA</t>
  </si>
  <si>
    <t>1029313493</t>
  </si>
  <si>
    <t>29313493</t>
  </si>
  <si>
    <t>1111513451E3</t>
  </si>
  <si>
    <t>REUBICACION DE PLAZA OCUPADA : Resolución Nº 1082-05-UGELP</t>
  </si>
  <si>
    <t>SORAIDA EPIFANIA</t>
  </si>
  <si>
    <t>1001220244</t>
  </si>
  <si>
    <t>01220244</t>
  </si>
  <si>
    <t>1111513451E4</t>
  </si>
  <si>
    <t>SONIA JULIA</t>
  </si>
  <si>
    <t>1001314840</t>
  </si>
  <si>
    <t>01314840</t>
  </si>
  <si>
    <t>1111513451E5</t>
  </si>
  <si>
    <t>REUBICACION DE PLAZA OCUPADA : Resolución Nº 1177-07-UGELP</t>
  </si>
  <si>
    <t>1001220889</t>
  </si>
  <si>
    <t>01220889</t>
  </si>
  <si>
    <t>1111513451E6</t>
  </si>
  <si>
    <t>PERMUTA DE: MIRANDA GUTIERREZ, ROBERTO, Resolución Nº 859-14-UGELP</t>
  </si>
  <si>
    <t>ESTANISLAO</t>
  </si>
  <si>
    <t>1001287095</t>
  </si>
  <si>
    <t>01287095</t>
  </si>
  <si>
    <t>1111513451E7</t>
  </si>
  <si>
    <t>1002393763</t>
  </si>
  <si>
    <t>02393763</t>
  </si>
  <si>
    <t>1112713312E2</t>
  </si>
  <si>
    <t>REUBICACION DE PLAZA OCUPADA: Resolución Nº 2061-2017-UGELP</t>
  </si>
  <si>
    <t>JUDEE ORLANDO</t>
  </si>
  <si>
    <t>1001334706</t>
  </si>
  <si>
    <t>01334706</t>
  </si>
  <si>
    <t>1113613312E5</t>
  </si>
  <si>
    <t>REUBICACION DE PLAZA OCUPADA : Resolución Nº 1749-10-UGELP</t>
  </si>
  <si>
    <t>EUFRACIA</t>
  </si>
  <si>
    <t>1001222042</t>
  </si>
  <si>
    <t>01222042</t>
  </si>
  <si>
    <t>1131113441E5</t>
  </si>
  <si>
    <t>DESIGNACION COMO DIRECTIVO DE I.E. (R.S.G. 1551-2014) DE FLORES BLAS, PABLO</t>
  </si>
  <si>
    <t>ARGOLLO</t>
  </si>
  <si>
    <t>KATIA</t>
  </si>
  <si>
    <t>1070925825</t>
  </si>
  <si>
    <t>70925825</t>
  </si>
  <si>
    <t>1132113321E9</t>
  </si>
  <si>
    <t>REUBICACION DE PLAZA OCUPADA: Resolución Nº 2981-11-UGELP</t>
  </si>
  <si>
    <t>JUSTA JUSTINA</t>
  </si>
  <si>
    <t>1001226778</t>
  </si>
  <si>
    <t>01226778</t>
  </si>
  <si>
    <t>1173513411E4</t>
  </si>
  <si>
    <t>REUBICACION DE PLAZA OCUPADA: Resolución Nº 887-12-UGELP</t>
  </si>
  <si>
    <t>SOFIA IRENE</t>
  </si>
  <si>
    <t>1001215900</t>
  </si>
  <si>
    <t>01215900</t>
  </si>
  <si>
    <t>1173513411E5</t>
  </si>
  <si>
    <t>REUBICACION DE PLAZA OCUPADA: Resolución Nº 888-12-UGELP</t>
  </si>
  <si>
    <t>LUCILA BLANCA</t>
  </si>
  <si>
    <t>1001234739</t>
  </si>
  <si>
    <t>01234739</t>
  </si>
  <si>
    <t>1177713711E2</t>
  </si>
  <si>
    <t>MIGUEL SIXTO</t>
  </si>
  <si>
    <t>1001226946</t>
  </si>
  <si>
    <t>01226946</t>
  </si>
  <si>
    <t>21EV01805214</t>
  </si>
  <si>
    <t>1001309335</t>
  </si>
  <si>
    <t>01309335</t>
  </si>
  <si>
    <t>1111513451E2</t>
  </si>
  <si>
    <t>LITA YOLANDA</t>
  </si>
  <si>
    <t>PC</t>
  </si>
  <si>
    <t>1001213434</t>
  </si>
  <si>
    <t>01213434</t>
  </si>
  <si>
    <t>1110112611E3</t>
  </si>
  <si>
    <t>REUBICACION DE PLAZA OCUPADA: Resolución Nº 3362-16-UGELP</t>
  </si>
  <si>
    <t>LOLA DANITZA</t>
  </si>
  <si>
    <t>1001205533</t>
  </si>
  <si>
    <t>01205533</t>
  </si>
  <si>
    <t>1111513411E4</t>
  </si>
  <si>
    <t>1001224286</t>
  </si>
  <si>
    <t>01224286</t>
  </si>
  <si>
    <t>1111513421E0</t>
  </si>
  <si>
    <t>ILAQUIJO</t>
  </si>
  <si>
    <t>SILVIA ANTONIA</t>
  </si>
  <si>
    <t>1001314697</t>
  </si>
  <si>
    <t>01314697</t>
  </si>
  <si>
    <t>1111513421E9</t>
  </si>
  <si>
    <t>1001278725</t>
  </si>
  <si>
    <t>01278725</t>
  </si>
  <si>
    <t>1118112511E2</t>
  </si>
  <si>
    <t>REUBICACION DE PLAZA OCUPADA: Resolución Nº 3963-15-UGELP</t>
  </si>
  <si>
    <t>MARIA ADELA</t>
  </si>
  <si>
    <t>1001486982</t>
  </si>
  <si>
    <t>01486982</t>
  </si>
  <si>
    <t>1131214421E1</t>
  </si>
  <si>
    <t>REUBICACION DE PLAZA OCUPADA: Resolución Nº 0116-2018-UGELP</t>
  </si>
  <si>
    <t>MIRIAM JOSEFA</t>
  </si>
  <si>
    <t>1001843268</t>
  </si>
  <si>
    <t>01843268</t>
  </si>
  <si>
    <t>LY032424</t>
  </si>
  <si>
    <t>IEP VILLA FATIMA</t>
  </si>
  <si>
    <t>1153513411E6</t>
  </si>
  <si>
    <t>UBICACION DE PROFESORES (de Directivo a Profesor) DE:JIMENEZ ESPILLICO, LUIZA AGUSTINA</t>
  </si>
  <si>
    <t>1153513411E2</t>
  </si>
  <si>
    <t>CESE DE PERSONAL NOMBRADO : APAZA MAMANI, LUCIA, Resolución Nº 917-05-DREP</t>
  </si>
  <si>
    <t>AMADO</t>
  </si>
  <si>
    <t>MARIANNE AURELIA</t>
  </si>
  <si>
    <t>01324090</t>
  </si>
  <si>
    <t>LICENCIA SIN GOCE DE HABER POR MOTIVOS PARTICULARES DE:AMADO GUTIERREZ, MARIANNE AURELIA, Resolución N° 3385-2018</t>
  </si>
  <si>
    <t>LUCY MARINA</t>
  </si>
  <si>
    <t>1001310809</t>
  </si>
  <si>
    <t>01310809</t>
  </si>
  <si>
    <t>1153513411E3</t>
  </si>
  <si>
    <t>JUDY</t>
  </si>
  <si>
    <t>1001338784</t>
  </si>
  <si>
    <t>01338784</t>
  </si>
  <si>
    <t>1153513411E4</t>
  </si>
  <si>
    <t>1001306813</t>
  </si>
  <si>
    <t>01306813</t>
  </si>
  <si>
    <t>1153513411E5</t>
  </si>
  <si>
    <t>REASIGNACION POR INTERES PERSONAL DE:GARAY CACERES, NANCY ANTONIETA, Resolución N° 4360-16-UGELP</t>
  </si>
  <si>
    <t>VILMA FLORA</t>
  </si>
  <si>
    <t>1001314778</t>
  </si>
  <si>
    <t>01314778</t>
  </si>
  <si>
    <t>1153513411E7</t>
  </si>
  <si>
    <t>NORA LUZ</t>
  </si>
  <si>
    <t>1001307903</t>
  </si>
  <si>
    <t>01307903</t>
  </si>
  <si>
    <t>1153513411E8</t>
  </si>
  <si>
    <t>REASIGNACION POR INTERES PERSONAL DE:MAYDANA ITURRIAGA, MARIA DAKMAR, Resolución N° 4362-16-UGELP</t>
  </si>
  <si>
    <t>OLGA DEYSI</t>
  </si>
  <si>
    <t>1001341997</t>
  </si>
  <si>
    <t>01341997</t>
  </si>
  <si>
    <t>LY032430</t>
  </si>
  <si>
    <t>IEP ADVENTISTA PUNO</t>
  </si>
  <si>
    <t>1114513411E2</t>
  </si>
  <si>
    <t>CESE A SOLICITUD DE: AGUILAR ARUHUANCA, ORLANDO, Resolución Nº 2158-12-UGELP</t>
  </si>
  <si>
    <t>LINO DAVID</t>
  </si>
  <si>
    <t>1041591921</t>
  </si>
  <si>
    <t>41591921</t>
  </si>
  <si>
    <t>1114513411E3</t>
  </si>
  <si>
    <t>DAVID FLAVIO</t>
  </si>
  <si>
    <t>1002391750</t>
  </si>
  <si>
    <t>02391750</t>
  </si>
  <si>
    <t>1114513411E4</t>
  </si>
  <si>
    <t>ELBA NOEMI</t>
  </si>
  <si>
    <t>1001217286</t>
  </si>
  <si>
    <t>01217286</t>
  </si>
  <si>
    <t>1114513411E5</t>
  </si>
  <si>
    <t>JOSE ADRIAN</t>
  </si>
  <si>
    <t>1001230373</t>
  </si>
  <si>
    <t>01230373</t>
  </si>
  <si>
    <t>1114513411E6</t>
  </si>
  <si>
    <t>1002391666</t>
  </si>
  <si>
    <t>02391666</t>
  </si>
  <si>
    <t>LY042010</t>
  </si>
  <si>
    <t>IEP 70003 SAGRADO CORAZON DE JESUS</t>
  </si>
  <si>
    <t>1112113521E0</t>
  </si>
  <si>
    <t>UBICACION DE PROFESORES (de Directivo a Profesor) DE:PAREDES ASTRULLA, FREDY EVARISTO</t>
  </si>
  <si>
    <t>ELSA BETTY</t>
  </si>
  <si>
    <t>1001237050</t>
  </si>
  <si>
    <t>01237050</t>
  </si>
  <si>
    <t>1112113521E9</t>
  </si>
  <si>
    <t>UBICACION DE PROFESORES (de Directivo a Profesor) DE:ORTEGA GALLEGOS, AUGUSTO ADOLFO</t>
  </si>
  <si>
    <t>JHAZMIN JASSY</t>
  </si>
  <si>
    <t>1001305964</t>
  </si>
  <si>
    <t>01305964</t>
  </si>
  <si>
    <t>1112113511E0</t>
  </si>
  <si>
    <t>CESE POR FALLECIMIENTO DE: ESCOBAR ESCOBAR, ISABEL, Resolución Nº 3469-2017-UGELP</t>
  </si>
  <si>
    <t>VICTOR CESAR</t>
  </si>
  <si>
    <t>1001231288</t>
  </si>
  <si>
    <t>01231288</t>
  </si>
  <si>
    <t>1112113511E2</t>
  </si>
  <si>
    <t>CESE A SOLICITUD DE: ALEJO MAYTA, CELSO, Resolución Nº 2439-16-UGELP</t>
  </si>
  <si>
    <t>1002300589</t>
  </si>
  <si>
    <t>02300589</t>
  </si>
  <si>
    <t>1112113511E3</t>
  </si>
  <si>
    <t>CESE POR LIMITE DE EDAD DE: BUSTINZA ACHATA, LUZ GUILLERMINA, Resolución Nº 3354-15-UGELP</t>
  </si>
  <si>
    <t>ELENA AMELIA</t>
  </si>
  <si>
    <t>1001317387</t>
  </si>
  <si>
    <t>01317387</t>
  </si>
  <si>
    <t>1112113511E4</t>
  </si>
  <si>
    <t>MARIA GLORIA</t>
  </si>
  <si>
    <t>1001315741</t>
  </si>
  <si>
    <t>01315741</t>
  </si>
  <si>
    <t>LICENCIA SIN GOCE DE HABER POR MOTIVOS PARTICULARES DE:CASTRO CANAZA, MARIA GLORIA, Resolución N° 0609-2018-UGELP</t>
  </si>
  <si>
    <t>JESUS RUBEN</t>
  </si>
  <si>
    <t>1001325036</t>
  </si>
  <si>
    <t>01325036</t>
  </si>
  <si>
    <t>1112113511E5</t>
  </si>
  <si>
    <t>CESE DE : CHAMBILLA NINA, FRANZ SOCRATES, Resolución Nº 349-08-DREP</t>
  </si>
  <si>
    <t>MANGO</t>
  </si>
  <si>
    <t>BENJAMIN</t>
  </si>
  <si>
    <t>1001481906</t>
  </si>
  <si>
    <t>01481906</t>
  </si>
  <si>
    <t>1112113511E8</t>
  </si>
  <si>
    <t>DESIGNACION COMO DIRECTIVO DE I.E. (R.S.G. 1551-2014) DE DIAZ SUCARI, DINA INES</t>
  </si>
  <si>
    <t>1001333162</t>
  </si>
  <si>
    <t>01333162</t>
  </si>
  <si>
    <t>1112113511E9</t>
  </si>
  <si>
    <t>VENANCIA BONIFACIA</t>
  </si>
  <si>
    <t>1001281977</t>
  </si>
  <si>
    <t>01281977</t>
  </si>
  <si>
    <t>1112113521E1</t>
  </si>
  <si>
    <t>REASIGNACION POR UNIDAD FAMILIAR DE: FLORES BARRIENTOS, BETSABE NIMIA, Resolución Nº 010-2017-UGEL TACNA</t>
  </si>
  <si>
    <t>LUZ ANGELY</t>
  </si>
  <si>
    <t>1043372709</t>
  </si>
  <si>
    <t>43372709</t>
  </si>
  <si>
    <t>1112113521E2</t>
  </si>
  <si>
    <t>AGUSTINA MARIA</t>
  </si>
  <si>
    <t>1001204635</t>
  </si>
  <si>
    <t>01204635</t>
  </si>
  <si>
    <t>1112113521E3</t>
  </si>
  <si>
    <t>RUTD EDNA</t>
  </si>
  <si>
    <t>1001204186</t>
  </si>
  <si>
    <t>01204186</t>
  </si>
  <si>
    <t>1112113521E5</t>
  </si>
  <si>
    <t>CESE A SOLICITUD DE: HUANACUNE MAQUERA, FELIPA, Resolución Nº 1241-14-UGELP</t>
  </si>
  <si>
    <t>PILAR MONICA</t>
  </si>
  <si>
    <t>1001321886</t>
  </si>
  <si>
    <t>01321886</t>
  </si>
  <si>
    <t>1112113521E8</t>
  </si>
  <si>
    <t>REASIGNACION POR UNIDAD FAMILIAR DE: MONTESINOS AGUILAR, NORMA, Resolución Nº 2608-2017-DUGEL-SR</t>
  </si>
  <si>
    <t>ZUSAN VERUZCA</t>
  </si>
  <si>
    <t>1047425820</t>
  </si>
  <si>
    <t>47425820</t>
  </si>
  <si>
    <t>1112113531E0</t>
  </si>
  <si>
    <t>CESE DE : FLORES CLAVIJO, FELIX LUCIO, Resolución Nº 712-10-UGELP</t>
  </si>
  <si>
    <t>1029423956</t>
  </si>
  <si>
    <t>29423956</t>
  </si>
  <si>
    <t>1112113531E1</t>
  </si>
  <si>
    <t>NINFA</t>
  </si>
  <si>
    <t>1002364758</t>
  </si>
  <si>
    <t>02364758</t>
  </si>
  <si>
    <t>1112113531E2</t>
  </si>
  <si>
    <t>JUDITH</t>
  </si>
  <si>
    <t>1001264310</t>
  </si>
  <si>
    <t>01264310</t>
  </si>
  <si>
    <t>1112113531E3</t>
  </si>
  <si>
    <t>ELVA LUZ</t>
  </si>
  <si>
    <t>1024718728</t>
  </si>
  <si>
    <t>24718728</t>
  </si>
  <si>
    <t>1112113531E4</t>
  </si>
  <si>
    <t>GLENY MADELEINE</t>
  </si>
  <si>
    <t>1001213084</t>
  </si>
  <si>
    <t>01213084</t>
  </si>
  <si>
    <t>1112113531E5</t>
  </si>
  <si>
    <t>CESE A SOLICITUD DE: TITO SALCEDO, BASILIA, Resolución Nº 0552-2015-UGELP</t>
  </si>
  <si>
    <t>AUGUSTO ADOLFO</t>
  </si>
  <si>
    <t>1001285872</t>
  </si>
  <si>
    <t>01285872</t>
  </si>
  <si>
    <t>1112113531E6</t>
  </si>
  <si>
    <t>CESE DURAND CALSIN DANIEL PEDRO RD. 1830-04</t>
  </si>
  <si>
    <t>MERY ANGELICA</t>
  </si>
  <si>
    <t>1001230080</t>
  </si>
  <si>
    <t>01230080</t>
  </si>
  <si>
    <t>1112113531E7</t>
  </si>
  <si>
    <t>REASIGNACION DE : YANQUI NUÑEZ, YSABEL, Resolución Nº 1978-08-UGELSR</t>
  </si>
  <si>
    <t>GREGORIA MAGNA</t>
  </si>
  <si>
    <t>1001217692</t>
  </si>
  <si>
    <t>01217692</t>
  </si>
  <si>
    <t>1112113531E8</t>
  </si>
  <si>
    <t>REUBICACION DE PLAZA OCUPADA : Resolución Nº 1413-04-UGELP</t>
  </si>
  <si>
    <t>1001226481</t>
  </si>
  <si>
    <t>01226481</t>
  </si>
  <si>
    <t>1112113531E9</t>
  </si>
  <si>
    <t>CESE POR LIMITE DE EDAD DE: ASENCIO ASQUI, JUAN PEDRO, Resolución Nº 4060-16-UGELP</t>
  </si>
  <si>
    <t>HUANCO</t>
  </si>
  <si>
    <t>1001319415</t>
  </si>
  <si>
    <t>01319415</t>
  </si>
  <si>
    <t>1112113541E1</t>
  </si>
  <si>
    <t>LICENCIA CON GOCE DE HABER POR INCAPACIDAD TEMPORAL(Enfermedad) DE:OCHOCHOQUE MAMANI, AIDE, Resolución N° 3337-2018</t>
  </si>
  <si>
    <t>1001319473</t>
  </si>
  <si>
    <t>01319473</t>
  </si>
  <si>
    <t>DESIGNACION COMO DIRECTIVO DE I.E. (R.S.G. 1551-2014) DE ORTEGA FRANCO, ABNER FEDERICO</t>
  </si>
  <si>
    <t>AIDE</t>
  </si>
  <si>
    <t>1047230910</t>
  </si>
  <si>
    <t>47230910</t>
  </si>
  <si>
    <t>1112113541E2</t>
  </si>
  <si>
    <t>1001206035</t>
  </si>
  <si>
    <t>01206035</t>
  </si>
  <si>
    <t>1112113541E3</t>
  </si>
  <si>
    <t>NELY EUSEBIA</t>
  </si>
  <si>
    <t>1001335082</t>
  </si>
  <si>
    <t>01335082</t>
  </si>
  <si>
    <t>1112113541E4</t>
  </si>
  <si>
    <t>REUBICACION DE PLAZA OCUPADA : Resolución Nº 1526-07-UGELP</t>
  </si>
  <si>
    <t>1001318912</t>
  </si>
  <si>
    <t>01318912</t>
  </si>
  <si>
    <t>1112113541E5</t>
  </si>
  <si>
    <t>REUBICACION DE PLAZA OCUPADA : Resolución Nº 1989-08-UGELP</t>
  </si>
  <si>
    <t>LOURDES ANGELICA</t>
  </si>
  <si>
    <t>1001224664</t>
  </si>
  <si>
    <t>01224664</t>
  </si>
  <si>
    <t>1112113541E7</t>
  </si>
  <si>
    <t>1001218602</t>
  </si>
  <si>
    <t>01218602</t>
  </si>
  <si>
    <t>1131713312E3</t>
  </si>
  <si>
    <t>REUBICACION DE PLAZA OCUPADA: Resolución Nº 2432-14-UGELP</t>
  </si>
  <si>
    <t>ROSA NELIDA</t>
  </si>
  <si>
    <t>1001286479</t>
  </si>
  <si>
    <t>01286479</t>
  </si>
  <si>
    <t>1132113311E2</t>
  </si>
  <si>
    <t>DESIGNACION COMO DIRECTIVO DE: HUAYLLAPUMA SANTA CRUZ, CARLOS SEGUN RSG Nº 279-2016</t>
  </si>
  <si>
    <t>1040210198</t>
  </si>
  <si>
    <t>40210198</t>
  </si>
  <si>
    <t>1155613811E7</t>
  </si>
  <si>
    <t>LICENCIA SIN GOCE DE HABER POR MOTIVOS PARTICULARES DE:ZAVALA BANEGAS, NELLY, Resolución N° 2745-2018-UGELP</t>
  </si>
  <si>
    <t>BUSTIOS</t>
  </si>
  <si>
    <t>MERY GUADALUPE</t>
  </si>
  <si>
    <t>1041152989</t>
  </si>
  <si>
    <t>41152989</t>
  </si>
  <si>
    <t>REUBICACION DE PLAZA OCUPADA: Resolución Nº 2055-2017-UGELP</t>
  </si>
  <si>
    <t>1001311202</t>
  </si>
  <si>
    <t>01311202</t>
  </si>
  <si>
    <t>1173513411E2</t>
  </si>
  <si>
    <t>REUBICACION DE PLAZA OCUPADA: Resolución Nº 1053-12-UGELP</t>
  </si>
  <si>
    <t>CATATA</t>
  </si>
  <si>
    <t>HANCCORI</t>
  </si>
  <si>
    <t>1002296170</t>
  </si>
  <si>
    <t>02296170</t>
  </si>
  <si>
    <t>1193213511E8</t>
  </si>
  <si>
    <t>REUBICACION Y/O ADECUACION DE PLAZA VACANTE : Resolución Nº 1540-09-UGELP</t>
  </si>
  <si>
    <t>WALTER ORESTES</t>
  </si>
  <si>
    <t>1001285840</t>
  </si>
  <si>
    <t>01285840</t>
  </si>
  <si>
    <t>1196613712E6</t>
  </si>
  <si>
    <t>REUBICACION DE PLAZA OCUPADA: Resolución Nº 4673-15-UGELP</t>
  </si>
  <si>
    <t>CONCEPCION JOSEFA</t>
  </si>
  <si>
    <t>1001323235</t>
  </si>
  <si>
    <t>01323235</t>
  </si>
  <si>
    <t>21EV01805204</t>
  </si>
  <si>
    <t>1043603343</t>
  </si>
  <si>
    <t>43603343</t>
  </si>
  <si>
    <t>1112113511E6</t>
  </si>
  <si>
    <t>1001335215</t>
  </si>
  <si>
    <t>01335215</t>
  </si>
  <si>
    <t>1112113511E7</t>
  </si>
  <si>
    <t>1001775100</t>
  </si>
  <si>
    <t>01775100</t>
  </si>
  <si>
    <t>1112113521E4</t>
  </si>
  <si>
    <t>HERACLIO</t>
  </si>
  <si>
    <t>1001261714</t>
  </si>
  <si>
    <t>01261714</t>
  </si>
  <si>
    <t>1112113521E7</t>
  </si>
  <si>
    <t>MAXIMO ADOLFO</t>
  </si>
  <si>
    <t>1001254087</t>
  </si>
  <si>
    <t>01254087</t>
  </si>
  <si>
    <t>1112124411E0</t>
  </si>
  <si>
    <t>REUBICACION Y/O ADECUACION DE PLAZA VACANTE : Resolución Nº 1539-09-UGELP</t>
  </si>
  <si>
    <t>RAYMUNDO</t>
  </si>
  <si>
    <t>1001278312</t>
  </si>
  <si>
    <t>01278312</t>
  </si>
  <si>
    <t>LY042052</t>
  </si>
  <si>
    <t>IEP 70024 BARRIO LAYKAKOTA</t>
  </si>
  <si>
    <t>1136113541E0</t>
  </si>
  <si>
    <t>UBICACION DE PROFESORES (de Directivo a Profesor) DE:NEIRA SARDON, EFRAIN JAIME</t>
  </si>
  <si>
    <t>1001232364</t>
  </si>
  <si>
    <t>01232364</t>
  </si>
  <si>
    <t>1136113541E2</t>
  </si>
  <si>
    <t>UBICACION DE PROFESORES (de Directivo a Profesor) DE:TOLEDO BARRIGA, ADRIAN FREDY</t>
  </si>
  <si>
    <t>1136113511E0</t>
  </si>
  <si>
    <t>JUAN ERASMO</t>
  </si>
  <si>
    <t>1001488919</t>
  </si>
  <si>
    <t>01488919</t>
  </si>
  <si>
    <t>1136113511E2</t>
  </si>
  <si>
    <t>WILER</t>
  </si>
  <si>
    <t>1001325003</t>
  </si>
  <si>
    <t>01325003</t>
  </si>
  <si>
    <t>1136113511E3</t>
  </si>
  <si>
    <t>JERONIMO FRANCISCO</t>
  </si>
  <si>
    <t>1001287913</t>
  </si>
  <si>
    <t>01287913</t>
  </si>
  <si>
    <t>1136113511E4</t>
  </si>
  <si>
    <t>REASIGNACION DE : ARACAYO QUISPE, ELMER, Resolución Nº 1353-09-UGELSR</t>
  </si>
  <si>
    <t>FELICIA AURORA</t>
  </si>
  <si>
    <t>1001215870</t>
  </si>
  <si>
    <t>01215870</t>
  </si>
  <si>
    <t>1136113511E5</t>
  </si>
  <si>
    <t>1001254273</t>
  </si>
  <si>
    <t>01254273</t>
  </si>
  <si>
    <t>1136113511E8</t>
  </si>
  <si>
    <t>HILDA MARGARITA</t>
  </si>
  <si>
    <t>1001234555</t>
  </si>
  <si>
    <t>01234555</t>
  </si>
  <si>
    <t>1136113521E0</t>
  </si>
  <si>
    <t>PERMUTA DE: NAVARRO EQUISE, PEDRO DE VERONA, Resolución Nº 515-08-UGELEC</t>
  </si>
  <si>
    <t>BETY</t>
  </si>
  <si>
    <t>1001232503</t>
  </si>
  <si>
    <t>01232503</t>
  </si>
  <si>
    <t>1136113521E1</t>
  </si>
  <si>
    <t>FRANCISCA DORIS</t>
  </si>
  <si>
    <t>1001231858</t>
  </si>
  <si>
    <t>01231858</t>
  </si>
  <si>
    <t>1136113521E2</t>
  </si>
  <si>
    <t>ALFREDO MARCELINO</t>
  </si>
  <si>
    <t>1001204453</t>
  </si>
  <si>
    <t>01204453</t>
  </si>
  <si>
    <t>1136113521E3</t>
  </si>
  <si>
    <t>LICENCIA SIN GOCE DE HABER POR MOTIVOS PARTICULARES DE:GONZALES QUISPE, ELVA, Resolución N° 3264-2018</t>
  </si>
  <si>
    <t>ELVA</t>
  </si>
  <si>
    <t>1001308466</t>
  </si>
  <si>
    <t>01308466</t>
  </si>
  <si>
    <t>1136113521E4</t>
  </si>
  <si>
    <t>JULIO DANIEL</t>
  </si>
  <si>
    <t>1001304241</t>
  </si>
  <si>
    <t>01304241</t>
  </si>
  <si>
    <t>LICENCIA CON GOCE DE HABER POR INCAPACIDAD TEMPORAL(Enfermedad) DE:HINOJOSA MORALES, JULIO DANIEL, Resolución N° 4266-2018-UGELP</t>
  </si>
  <si>
    <t>1029622005</t>
  </si>
  <si>
    <t>29622005</t>
  </si>
  <si>
    <t>1136113521E5</t>
  </si>
  <si>
    <t>CESE POR INCAPACIDAD FISICA O MENTAL DE: HUANCA SEJE, MARTINA, Resolución Nº 1345-16-UGELP</t>
  </si>
  <si>
    <t>FRIDA EMMA</t>
  </si>
  <si>
    <t>1001287729</t>
  </si>
  <si>
    <t>01287729</t>
  </si>
  <si>
    <t>1136113521E6</t>
  </si>
  <si>
    <t>PERMUTA DE PERSONAL NOMBRADO : JUAREZ PINEDA, MARIA CALIXTA, Resolución Nº 035-07-UGELH</t>
  </si>
  <si>
    <t>BLAS</t>
  </si>
  <si>
    <t>1002045507</t>
  </si>
  <si>
    <t>02045507</t>
  </si>
  <si>
    <t>1136113521E7</t>
  </si>
  <si>
    <t>1002284686</t>
  </si>
  <si>
    <t>02284686</t>
  </si>
  <si>
    <t>1136113521E8</t>
  </si>
  <si>
    <t>JOSE MARCIAL</t>
  </si>
  <si>
    <t>1001229829</t>
  </si>
  <si>
    <t>01229829</t>
  </si>
  <si>
    <t>LICENCIA SIN GOCE DE HABER POR MOTIVOS PARTICULARES DE:MAMANI CONDORI, JOSE MARCIAL, Resolución N° 3863-2018</t>
  </si>
  <si>
    <t>1044292150</t>
  </si>
  <si>
    <t>44292150</t>
  </si>
  <si>
    <t>1136113521E9</t>
  </si>
  <si>
    <t>EDITH EDUVIGES</t>
  </si>
  <si>
    <t>1001223770</t>
  </si>
  <si>
    <t>01223770</t>
  </si>
  <si>
    <t>1136113531E0</t>
  </si>
  <si>
    <t>HUAQUISTO</t>
  </si>
  <si>
    <t>WASHINGTON NATALIO</t>
  </si>
  <si>
    <t>1002530624</t>
  </si>
  <si>
    <t>02530624</t>
  </si>
  <si>
    <t>1136113531E1</t>
  </si>
  <si>
    <t>JAVIER ENRIQUE</t>
  </si>
  <si>
    <t>1001226484</t>
  </si>
  <si>
    <t>01226484</t>
  </si>
  <si>
    <t>1136113531E2</t>
  </si>
  <si>
    <t>REASIGNACION POR INTERES PERSONAL DE: PARI MAMANI, NADIA KARINA, Resolución Nº 4563-15-UGEL TACNA</t>
  </si>
  <si>
    <t>GIOVANNA ELISA</t>
  </si>
  <si>
    <t>1001311867</t>
  </si>
  <si>
    <t>01311867</t>
  </si>
  <si>
    <t>1136113531E3</t>
  </si>
  <si>
    <t>CESE POR LIMITE DE EDAD DE: PACOMPIA PANCA, EULOGIO, Resolución Nº 4763-2017-UGELP</t>
  </si>
  <si>
    <t>1042983168</t>
  </si>
  <si>
    <t>42983168</t>
  </si>
  <si>
    <t>1136113531E8</t>
  </si>
  <si>
    <t>1001288052</t>
  </si>
  <si>
    <t>01288052</t>
  </si>
  <si>
    <t>1136113531E9</t>
  </si>
  <si>
    <t>MARTHA CARMEN</t>
  </si>
  <si>
    <t>1002557835</t>
  </si>
  <si>
    <t>02557835</t>
  </si>
  <si>
    <t>1136113541E1</t>
  </si>
  <si>
    <t>CESE POR FALLECIMIENTO DE: CASTILLO CORDERO, GLICERIO, Resolución Nº 1914-13-UGELP</t>
  </si>
  <si>
    <t>LOURDES ROSARIA</t>
  </si>
  <si>
    <t>1001768852</t>
  </si>
  <si>
    <t>01768852</t>
  </si>
  <si>
    <t>1136113541E3</t>
  </si>
  <si>
    <t>1001264060</t>
  </si>
  <si>
    <t>01264060</t>
  </si>
  <si>
    <t>1136113541E4</t>
  </si>
  <si>
    <t>CESE A SOLICITUD DE: VELASQUEZ MAMANI, OLGA IRMA, Resolución Nº 1886-2017-UGELP</t>
  </si>
  <si>
    <t>ELVA CRISTINA</t>
  </si>
  <si>
    <t>1001264278</t>
  </si>
  <si>
    <t>01264278</t>
  </si>
  <si>
    <t>1136113541E5</t>
  </si>
  <si>
    <t>DESIGNACION COMO DIRECTIVO DE I.E. (R.S.G. 1551-2014) DE VELASQUEZ ORTEGA, MARIBEL YENNY</t>
  </si>
  <si>
    <t>HUARICALLO</t>
  </si>
  <si>
    <t>1046642064</t>
  </si>
  <si>
    <t>46642064</t>
  </si>
  <si>
    <t>1136113541E6</t>
  </si>
  <si>
    <t>DESIGNACION COMO ESPECIALISTA EN EDUCACION DE VELASQUEZ PEDRAZA, CORINA VILMA RSG Nº 279-2016</t>
  </si>
  <si>
    <t>JACKELINE KAREN</t>
  </si>
  <si>
    <t>1046685737</t>
  </si>
  <si>
    <t>46685737</t>
  </si>
  <si>
    <t>1136113541E7</t>
  </si>
  <si>
    <t>HIPOLITO</t>
  </si>
  <si>
    <t>1001229230</t>
  </si>
  <si>
    <t>01229230</t>
  </si>
  <si>
    <t>1136113541E8</t>
  </si>
  <si>
    <t>PERMUTA DE: VIAMONTE BLANCO, LUSI, Resolución Nº 1613-13-UGELP</t>
  </si>
  <si>
    <t>1001340066</t>
  </si>
  <si>
    <t>01340066</t>
  </si>
  <si>
    <t>1136113541E9</t>
  </si>
  <si>
    <t>CESE DE : VILCANQUI LLANOS, JUAN, Resolución Nº 642-08-UGELP</t>
  </si>
  <si>
    <t>1001220557</t>
  </si>
  <si>
    <t>01220557</t>
  </si>
  <si>
    <t>21EV01805207</t>
  </si>
  <si>
    <t>1001324231</t>
  </si>
  <si>
    <t>01324231</t>
  </si>
  <si>
    <t>1136113531E6</t>
  </si>
  <si>
    <t>ANGEL ADRIANO</t>
  </si>
  <si>
    <t>1002377717</t>
  </si>
  <si>
    <t>02377717</t>
  </si>
  <si>
    <t>1112113721E1</t>
  </si>
  <si>
    <t>REUBICACION DE PLAZA OCUPADA: Resolución Nº 2390-11-UGELP</t>
  </si>
  <si>
    <t>JAVIER BACIANO</t>
  </si>
  <si>
    <t>1029510347</t>
  </si>
  <si>
    <t>29510347</t>
  </si>
  <si>
    <t>1136113511E6</t>
  </si>
  <si>
    <t>MAURO MARCIAL</t>
  </si>
  <si>
    <t>1001237398</t>
  </si>
  <si>
    <t>01237398</t>
  </si>
  <si>
    <t>1136113531E4</t>
  </si>
  <si>
    <t>1001204619</t>
  </si>
  <si>
    <t>01204619</t>
  </si>
  <si>
    <t>1136113531E5</t>
  </si>
  <si>
    <t>DIONICIO</t>
  </si>
  <si>
    <t>1001332398</t>
  </si>
  <si>
    <t>01332398</t>
  </si>
  <si>
    <t>LY042094</t>
  </si>
  <si>
    <t>IEP 70045 BARRIO CHANU CHANU</t>
  </si>
  <si>
    <t>1150113521E1</t>
  </si>
  <si>
    <t>1001212154</t>
  </si>
  <si>
    <t>01212154</t>
  </si>
  <si>
    <t>1150113511E0</t>
  </si>
  <si>
    <t>1001205191</t>
  </si>
  <si>
    <t>01205191</t>
  </si>
  <si>
    <t>1150113511E2</t>
  </si>
  <si>
    <t>PERMUTA DE: PEREZ VEGA, ILDA EUFENIA, Resolución Nº 4583-15-UGELP</t>
  </si>
  <si>
    <t>BETTY</t>
  </si>
  <si>
    <t>1002299965</t>
  </si>
  <si>
    <t>02299965</t>
  </si>
  <si>
    <t>1150113511E4</t>
  </si>
  <si>
    <t>MAURICIA</t>
  </si>
  <si>
    <t>1001312957</t>
  </si>
  <si>
    <t>01312957</t>
  </si>
  <si>
    <t>1150113511E6</t>
  </si>
  <si>
    <t>GUIDO WILLIAM</t>
  </si>
  <si>
    <t>1001209775</t>
  </si>
  <si>
    <t>01209775</t>
  </si>
  <si>
    <t>1150113511E7</t>
  </si>
  <si>
    <t>DESIGNACION COMO DIRECTIVO DE I.E. (R.S.G. 1551-2014) DE GOMEZ MAMANI, JHAZMIN JASSY</t>
  </si>
  <si>
    <t>BIGLI DAYAN</t>
  </si>
  <si>
    <t>1048045108</t>
  </si>
  <si>
    <t>48045108</t>
  </si>
  <si>
    <t>1150113511E9</t>
  </si>
  <si>
    <t>1001225273</t>
  </si>
  <si>
    <t>01225273</t>
  </si>
  <si>
    <t>LICENCIA CON GOCE DE HABER POR INCAPACIDAD TEMPORAL(Enfermedad) DE:MAMANI CURASI, NILDA, Resolución N° 4302-2018-UGELP</t>
  </si>
  <si>
    <t>1041966792</t>
  </si>
  <si>
    <t>41966792</t>
  </si>
  <si>
    <t>1150113521E0</t>
  </si>
  <si>
    <t>LICENCIA CON GOCE DE HABER POR INCAPACIDAD TEMPORAL(Enfermedad) DE:MAMANI HUANCA, MARTHA ZORAYA, Resolución N° 3867-2018</t>
  </si>
  <si>
    <t>YOLANDA ELSA</t>
  </si>
  <si>
    <t>1042399302</t>
  </si>
  <si>
    <t>42399302</t>
  </si>
  <si>
    <t>REUBICACION DE PLAZA OCUPADA : Resolución Nº 624-05-UGEL</t>
  </si>
  <si>
    <t>MARTHA ZORAYA</t>
  </si>
  <si>
    <t>1001223658</t>
  </si>
  <si>
    <t>01223658</t>
  </si>
  <si>
    <t>1150113521E2</t>
  </si>
  <si>
    <t>1001229219</t>
  </si>
  <si>
    <t>01229219</t>
  </si>
  <si>
    <t>1150113521E3</t>
  </si>
  <si>
    <t>PAUCCAR</t>
  </si>
  <si>
    <t>CHANI</t>
  </si>
  <si>
    <t>1001292485</t>
  </si>
  <si>
    <t>01292485</t>
  </si>
  <si>
    <t>1150113521E4</t>
  </si>
  <si>
    <t>YENY DARIA</t>
  </si>
  <si>
    <t>1002299011</t>
  </si>
  <si>
    <t>02299011</t>
  </si>
  <si>
    <t>1150113521E5</t>
  </si>
  <si>
    <t>CESE POR LIMITE DE EDAD DE: QUISPE GONZALES, NATALIA, Resolución Nº 3367-15-UGELP</t>
  </si>
  <si>
    <t>CALLOMAMANI</t>
  </si>
  <si>
    <t>TOMAS PERCY</t>
  </si>
  <si>
    <t>1080025753</t>
  </si>
  <si>
    <t>80025753</t>
  </si>
  <si>
    <t>1150113521E6</t>
  </si>
  <si>
    <t>1001280871</t>
  </si>
  <si>
    <t>01280871</t>
  </si>
  <si>
    <t>1150113521E7</t>
  </si>
  <si>
    <t>REASIGNACION POR UNIDAD FAMILIAR DE: SANZ PINEDA, GLADYS MARISOL, Resolución Nº 11490-15-UGELAQPN</t>
  </si>
  <si>
    <t>1001308045</t>
  </si>
  <si>
    <t>01308045</t>
  </si>
  <si>
    <t>1150113521E8</t>
  </si>
  <si>
    <t>1002140168</t>
  </si>
  <si>
    <t>02140168</t>
  </si>
  <si>
    <t>1150113521E9</t>
  </si>
  <si>
    <t>ZAVALLA</t>
  </si>
  <si>
    <t>1001215263</t>
  </si>
  <si>
    <t>01215263</t>
  </si>
  <si>
    <t>21EV01805211</t>
  </si>
  <si>
    <t>1150113511E3</t>
  </si>
  <si>
    <t>EULOGIO ARTURO</t>
  </si>
  <si>
    <t>1001214138</t>
  </si>
  <si>
    <t>01214138</t>
  </si>
  <si>
    <t>1150113511E5</t>
  </si>
  <si>
    <t>EUFRASIO PERCY</t>
  </si>
  <si>
    <t>1001206853</t>
  </si>
  <si>
    <t>01206853</t>
  </si>
  <si>
    <t>1150113511E8</t>
  </si>
  <si>
    <t>CESE POR LIMITE DE EDAD DE: LIPE MAMANI, NICOLAS, Resolución Nº 4785-2017-UGELP</t>
  </si>
  <si>
    <t>DINA SUSY</t>
  </si>
  <si>
    <t>1040098452</t>
  </si>
  <si>
    <t>40098452</t>
  </si>
  <si>
    <t>LY042128</t>
  </si>
  <si>
    <t>IEP 70064 SAN MARTIN DE PORRES</t>
  </si>
  <si>
    <t>1193213521E3</t>
  </si>
  <si>
    <t>UBICACION DE PROFESORES (de Directivo a Profesor) DE:MAMANI LLANOS, JAIME</t>
  </si>
  <si>
    <t>ASCENCIA</t>
  </si>
  <si>
    <t>1001212929</t>
  </si>
  <si>
    <t>01212929</t>
  </si>
  <si>
    <t>1193213511E3</t>
  </si>
  <si>
    <t>PERMUTA DE: CHIPANA FLORES DE ASTORGA, YOLA MERCEDES, Resolución Nº 1707-2016-UGEL PUTINA</t>
  </si>
  <si>
    <t>MERCEDES NORMA</t>
  </si>
  <si>
    <t>1001552318</t>
  </si>
  <si>
    <t>01552318</t>
  </si>
  <si>
    <t>1193213511E4</t>
  </si>
  <si>
    <t>ENCARGATURA DE:CHOQUE QUISPE, ASCENCIA, Resolución Nº -</t>
  </si>
  <si>
    <t>1193213521E0</t>
  </si>
  <si>
    <t>PUENTE DE LA VEGA</t>
  </si>
  <si>
    <t>RUTH ALEJANDRINA</t>
  </si>
  <si>
    <t>1002408493</t>
  </si>
  <si>
    <t>02408493</t>
  </si>
  <si>
    <t>1193213521E6</t>
  </si>
  <si>
    <t>MARIA DORIS</t>
  </si>
  <si>
    <t>1001216995</t>
  </si>
  <si>
    <t>01216995</t>
  </si>
  <si>
    <t>1193213521E9</t>
  </si>
  <si>
    <t>LUCERIA PASISA</t>
  </si>
  <si>
    <t>1001221993</t>
  </si>
  <si>
    <t>01221993</t>
  </si>
  <si>
    <t>21EV01805219</t>
  </si>
  <si>
    <t>1193213531E1</t>
  </si>
  <si>
    <t>ANDRES ERASMO</t>
  </si>
  <si>
    <t>1001234270</t>
  </si>
  <si>
    <t>01234270</t>
  </si>
  <si>
    <t>LY042130</t>
  </si>
  <si>
    <t>IEP 70081 SALCEDO</t>
  </si>
  <si>
    <t>1114213521E7</t>
  </si>
  <si>
    <t>ALFREDO ELOY</t>
  </si>
  <si>
    <t>1001222036</t>
  </si>
  <si>
    <t>01222036</t>
  </si>
  <si>
    <t>1114213511E3</t>
  </si>
  <si>
    <t>DESIGNACION COMO DIRECTIVO DE I.E. (R.S.G. 1551-2014) DE BUENO BUSTAMANTE, FELICITA SONIA</t>
  </si>
  <si>
    <t>ROCIO</t>
  </si>
  <si>
    <t>1043193862</t>
  </si>
  <si>
    <t>43193862</t>
  </si>
  <si>
    <t>1114213511E4</t>
  </si>
  <si>
    <t>CESE POR LIMITE DE EDAD DE: CHUQUIMAMANI QUISPE, JULIAN SILVANO, Resolución Nº 2773-2013-UGELP</t>
  </si>
  <si>
    <t>EFRAIN JAIME</t>
  </si>
  <si>
    <t>1001234283</t>
  </si>
  <si>
    <t>01234283</t>
  </si>
  <si>
    <t>1114213511E5</t>
  </si>
  <si>
    <t>ALBERTO CAYETANO</t>
  </si>
  <si>
    <t>1001287061</t>
  </si>
  <si>
    <t>01287061</t>
  </si>
  <si>
    <t>1114213511E6</t>
  </si>
  <si>
    <t>GREGORIO ABRAHAN</t>
  </si>
  <si>
    <t>1001480347</t>
  </si>
  <si>
    <t>01480347</t>
  </si>
  <si>
    <t>1114213511E7</t>
  </si>
  <si>
    <t>PERMUTA DE: MAMANI BAILON, PEDRO, Resolución Nº 1332-10-UGEL-EC</t>
  </si>
  <si>
    <t>1001287599</t>
  </si>
  <si>
    <t>01287599</t>
  </si>
  <si>
    <t>1114213511E8</t>
  </si>
  <si>
    <t>PERMUTA DE: MAMANI PERCA, REYMUNDO, Resolución Nº 1392-16-UGELP</t>
  </si>
  <si>
    <t>SAMATA</t>
  </si>
  <si>
    <t>REINALDO RAUL</t>
  </si>
  <si>
    <t>1002368379</t>
  </si>
  <si>
    <t>02368379</t>
  </si>
  <si>
    <t>1114213511E9</t>
  </si>
  <si>
    <t>CESE POR LIMITE DE EDAD DE: MAQUERA LLANO, ROBERTO, Resolución Nº 2548-2017-UGELP</t>
  </si>
  <si>
    <t>PATRICIA SOLEDAD</t>
  </si>
  <si>
    <t>1045486830</t>
  </si>
  <si>
    <t>45486830</t>
  </si>
  <si>
    <t>1114213521E3</t>
  </si>
  <si>
    <t>PERMUTA DE : QUISPE APAZA, PERCY, Resolución Nº 2234-09-UGELP</t>
  </si>
  <si>
    <t>REMOND</t>
  </si>
  <si>
    <t>1001843545</t>
  </si>
  <si>
    <t>01843545</t>
  </si>
  <si>
    <t>1114213521E4</t>
  </si>
  <si>
    <t>HELAR AMADO</t>
  </si>
  <si>
    <t>1001216859</t>
  </si>
  <si>
    <t>01216859</t>
  </si>
  <si>
    <t>1114213521E5</t>
  </si>
  <si>
    <t>MARGARITA SOLEDAD</t>
  </si>
  <si>
    <t>1001209169</t>
  </si>
  <si>
    <t>01209169</t>
  </si>
  <si>
    <t>1114213521E6</t>
  </si>
  <si>
    <t>VIDANGOS</t>
  </si>
  <si>
    <t>JUANA BAUTISTA</t>
  </si>
  <si>
    <t>1001228667</t>
  </si>
  <si>
    <t>01228667</t>
  </si>
  <si>
    <t>1114213521E8</t>
  </si>
  <si>
    <t>PERMUTA CON : QUISPE QUISPE, JUAN ENRIQUE, Resolución Nº 247-09-UGELP</t>
  </si>
  <si>
    <t>1001209844</t>
  </si>
  <si>
    <t>01209844</t>
  </si>
  <si>
    <t>1114213521E9</t>
  </si>
  <si>
    <t>JULIA RITA</t>
  </si>
  <si>
    <t>1001226792</t>
  </si>
  <si>
    <t>01226792</t>
  </si>
  <si>
    <t>21EV01805213</t>
  </si>
  <si>
    <t>1040382323</t>
  </si>
  <si>
    <t>40382323</t>
  </si>
  <si>
    <t>1114213511E0</t>
  </si>
  <si>
    <t>SOLEDAD LUCRECIA</t>
  </si>
  <si>
    <t>1001210725</t>
  </si>
  <si>
    <t>01210725</t>
  </si>
  <si>
    <t>1114213511E2</t>
  </si>
  <si>
    <t>CESE POR INCAPACIDAD FISICA O MENTAL DE: MAMANI RAMOS, PETRONA MARIA, Resolución Nº 2996-2017-UGELP</t>
  </si>
  <si>
    <t>JOSE RUFO</t>
  </si>
  <si>
    <t>1001280934</t>
  </si>
  <si>
    <t>01280934</t>
  </si>
  <si>
    <t>LY042200</t>
  </si>
  <si>
    <t>IEP 70623 BARRIO SANTA ROSA</t>
  </si>
  <si>
    <t>1111313511E5</t>
  </si>
  <si>
    <t>UBICACION DE PROFESORES (de Directivo a Profesor) DE:MENDOZA MONTESINOS, RAUL GODOFREDO</t>
  </si>
  <si>
    <t>1001320096</t>
  </si>
  <si>
    <t>01320096</t>
  </si>
  <si>
    <t>1111313521E2</t>
  </si>
  <si>
    <t>CESE A SOLICITUD DE: MALMA CASTILLO, JOSE WILFREDO, Resolución Nº 3495-2018-UGELP</t>
  </si>
  <si>
    <t>1001296522</t>
  </si>
  <si>
    <t>01296522</t>
  </si>
  <si>
    <t>1111313511E0</t>
  </si>
  <si>
    <t>ROY</t>
  </si>
  <si>
    <t>1001309311</t>
  </si>
  <si>
    <t>01309311</t>
  </si>
  <si>
    <t>1111313511E2</t>
  </si>
  <si>
    <t>1001307634</t>
  </si>
  <si>
    <t>01307634</t>
  </si>
  <si>
    <t>1111313511E3</t>
  </si>
  <si>
    <t>CESE A SOLICITUD DE: APAZA MAMANI, NICOLAS, Resolución Nº 2303-12-UGELP</t>
  </si>
  <si>
    <t>FERNAN ELEUTERIO</t>
  </si>
  <si>
    <t>1001230139</t>
  </si>
  <si>
    <t>01230139</t>
  </si>
  <si>
    <t>1111313511E4</t>
  </si>
  <si>
    <t>CESE A SOLICITUD DE: ARPASI GOMEZ, ELISEO RUBEN, Resolución Nº 1368-16-UGELP</t>
  </si>
  <si>
    <t>1001206055</t>
  </si>
  <si>
    <t>01206055</t>
  </si>
  <si>
    <t>1111313511E6</t>
  </si>
  <si>
    <t>REASIGNACION POR INTERES PERSONAL DE: SANCHEZ RAMIREZ, LUIS ALBERTO, Resolución Nº 01297-2018-UGEL AREQUIPA</t>
  </si>
  <si>
    <t>1001334577</t>
  </si>
  <si>
    <t>01334577</t>
  </si>
  <si>
    <t>1111313511E8</t>
  </si>
  <si>
    <t>1001288166</t>
  </si>
  <si>
    <t>01288166</t>
  </si>
  <si>
    <t>1111313511E9</t>
  </si>
  <si>
    <t>CENTON</t>
  </si>
  <si>
    <t>SALOME</t>
  </si>
  <si>
    <t>1001231433</t>
  </si>
  <si>
    <t>01231433</t>
  </si>
  <si>
    <t>1111313521E0</t>
  </si>
  <si>
    <t>BARTOLOME ROMAN</t>
  </si>
  <si>
    <t>1001212458</t>
  </si>
  <si>
    <t>01212458</t>
  </si>
  <si>
    <t>1111313521E1</t>
  </si>
  <si>
    <t>SENON WILFREDO</t>
  </si>
  <si>
    <t>1001231285</t>
  </si>
  <si>
    <t>01231285</t>
  </si>
  <si>
    <t>1111313521E3</t>
  </si>
  <si>
    <t>CESE A SOLICITUD DE: MAMANI QUISPE, JULIO CESAR, Resolución Nº 1366-16-UGELP</t>
  </si>
  <si>
    <t>1001340995</t>
  </si>
  <si>
    <t>01340995</t>
  </si>
  <si>
    <t>1111313521E4</t>
  </si>
  <si>
    <t>DESIGNACION COMO DIRECTIVO DE: BARRA RAMOS, ELSA BETTY SEGUN RSG Nº 279-2016</t>
  </si>
  <si>
    <t>HUANQUI</t>
  </si>
  <si>
    <t>CARMEN ZORAIDA</t>
  </si>
  <si>
    <t>1042035591</t>
  </si>
  <si>
    <t>42035591</t>
  </si>
  <si>
    <t>1111313521E5</t>
  </si>
  <si>
    <t>MARITZA CAROLINA</t>
  </si>
  <si>
    <t>1001280840</t>
  </si>
  <si>
    <t>01280840</t>
  </si>
  <si>
    <t>1111313521E6</t>
  </si>
  <si>
    <t>FABIAN</t>
  </si>
  <si>
    <t>1001211355</t>
  </si>
  <si>
    <t>01211355</t>
  </si>
  <si>
    <t>1111313521E8</t>
  </si>
  <si>
    <t>DESIGNACION COMO DIRECTIVO DE: YANQUI PAREDES, MARIA ISABEL SEGUN RSG Nº 279-2016</t>
  </si>
  <si>
    <t>ELIDA</t>
  </si>
  <si>
    <t>1045430641</t>
  </si>
  <si>
    <t>45430641</t>
  </si>
  <si>
    <t>1111313521E9</t>
  </si>
  <si>
    <t>ENCARGATURA DE:QUISPE CALIZAYA, JOSE ANTONIO, Resolución Nº -</t>
  </si>
  <si>
    <t>MELIZZA ANTONIETA</t>
  </si>
  <si>
    <t>1046776572</t>
  </si>
  <si>
    <t>46776572</t>
  </si>
  <si>
    <t>REASIGNACION POR INTERES PERSONAL DE: QUISPE BIRREOS, RAUL, Resolución Nº 2515-15-UGELJ</t>
  </si>
  <si>
    <t>1111313531E1</t>
  </si>
  <si>
    <t>ASCENSO A CARGOS DIRECTIVOS : QUISPE TAPIA, ALFREDO ELOY, Resolución Nº 1867-06-UGELP</t>
  </si>
  <si>
    <t>AMPARO KATYOSKA</t>
  </si>
  <si>
    <t>1001334617</t>
  </si>
  <si>
    <t>01334617</t>
  </si>
  <si>
    <t>1111313531E2</t>
  </si>
  <si>
    <t>CESE DE : SANCHEZ HINOJOSA, SUSANA, Resolución Nº 1427-08-UGELP</t>
  </si>
  <si>
    <t>1001227443</t>
  </si>
  <si>
    <t>01227443</t>
  </si>
  <si>
    <t>1111313531E3</t>
  </si>
  <si>
    <t>1001308452</t>
  </si>
  <si>
    <t>01308452</t>
  </si>
  <si>
    <t>1111313531E4</t>
  </si>
  <si>
    <t>CELIA MARINA</t>
  </si>
  <si>
    <t>1001264365</t>
  </si>
  <si>
    <t>01264365</t>
  </si>
  <si>
    <t>1111313531E5</t>
  </si>
  <si>
    <t>YABAR</t>
  </si>
  <si>
    <t>1001205275</t>
  </si>
  <si>
    <t>01205275</t>
  </si>
  <si>
    <t>1111313531E7</t>
  </si>
  <si>
    <t>REUBICACION DE PLAZA OCUPADA : Resolución Nº 1414-04-UGELP</t>
  </si>
  <si>
    <t>EVA SOLEDAD</t>
  </si>
  <si>
    <t>1001221612</t>
  </si>
  <si>
    <t>01221612</t>
  </si>
  <si>
    <t>LICENCIA CON GOCE DE HABER POR INCAPACIDAD TEMPORAL(Enfermedad) DE:PAREDES QUISPE, EVA SOLEDAD, Resolución N° 4264-2018-UGELP</t>
  </si>
  <si>
    <t>LUCILA DANY</t>
  </si>
  <si>
    <t>1002147767</t>
  </si>
  <si>
    <t>02147767</t>
  </si>
  <si>
    <t>1111313531E8</t>
  </si>
  <si>
    <t>NAVIA</t>
  </si>
  <si>
    <t>1001287151</t>
  </si>
  <si>
    <t>01287151</t>
  </si>
  <si>
    <t>1193213511E6</t>
  </si>
  <si>
    <t>REUBICACION DE PLAZA OCUPADA : Resolución Nº 1929-08-UGELP</t>
  </si>
  <si>
    <t>1001202456</t>
  </si>
  <si>
    <t>01202456</t>
  </si>
  <si>
    <t>1111313511E7</t>
  </si>
  <si>
    <t>CESE POR LIMITE DE EDAD DE: CAMPOS CHURA, EUGENIO, Resolución Nº 4815-15-UGELP</t>
  </si>
  <si>
    <t>APOLINARIO LIBORIO</t>
  </si>
  <si>
    <t>1001201364</t>
  </si>
  <si>
    <t>01201364</t>
  </si>
  <si>
    <t>1111313531E6</t>
  </si>
  <si>
    <t>1001308905</t>
  </si>
  <si>
    <t>01308905</t>
  </si>
  <si>
    <t>LY042369</t>
  </si>
  <si>
    <t>IEP 70656 BARRIO RICARDO PALMA</t>
  </si>
  <si>
    <t>1107413521E1</t>
  </si>
  <si>
    <t>CESE A SOLICITUD DE: FLORES GUTIERREZ, ALEJANDRO LEANDRO, Resolución Nº 3145-14-UGELP</t>
  </si>
  <si>
    <t>FRECY</t>
  </si>
  <si>
    <t>1002147512</t>
  </si>
  <si>
    <t>02147512</t>
  </si>
  <si>
    <t>1107413511E2</t>
  </si>
  <si>
    <t>CESE DE PERSONAL NOMBRADO : ARIAS FUENTES, GILBERTO, Resolución Nº 2342-04-DREP</t>
  </si>
  <si>
    <t>1001210721</t>
  </si>
  <si>
    <t>01210721</t>
  </si>
  <si>
    <t>1107413511E3</t>
  </si>
  <si>
    <t>CESE A SOLICITUD DE: CALISAYA ARIZABAL, MARTHA MELANIA, Resolución Nº 1335-2018-UGELP</t>
  </si>
  <si>
    <t>JUANA PATRICIA</t>
  </si>
  <si>
    <t>1001214610</t>
  </si>
  <si>
    <t>01214610</t>
  </si>
  <si>
    <t>1107413511E6</t>
  </si>
  <si>
    <t>CONSORCIA</t>
  </si>
  <si>
    <t>1001207746</t>
  </si>
  <si>
    <t>01207746</t>
  </si>
  <si>
    <t>1107413511E7</t>
  </si>
  <si>
    <t>1002144477</t>
  </si>
  <si>
    <t>02144477</t>
  </si>
  <si>
    <t>1107413511E8</t>
  </si>
  <si>
    <t>AGUSTINA FELICITAS</t>
  </si>
  <si>
    <t>1001281016</t>
  </si>
  <si>
    <t>01281016</t>
  </si>
  <si>
    <t>1107413521E2</t>
  </si>
  <si>
    <t>LICENCIA SIN GOCE DE HABER POR MOTIVOS PARTICULARES DE:MARAZA VILCANQUI, BEKER, Resolución N° 4148-2018-UGELP</t>
  </si>
  <si>
    <t>GLADYS MARTHA</t>
  </si>
  <si>
    <t>1040943368</t>
  </si>
  <si>
    <t>40943368</t>
  </si>
  <si>
    <t>CESE DE PERSONAL NOMBRADO : SACACA MAMANI, ROSA ALVINA, Resolución Nº 2445-04-UGELP</t>
  </si>
  <si>
    <t>BEKER</t>
  </si>
  <si>
    <t>1001343336</t>
  </si>
  <si>
    <t>01343336</t>
  </si>
  <si>
    <t>1107413521E3</t>
  </si>
  <si>
    <t>CESE DE PERSONAL NOMBRADO : SARAZA HINOJOSA, DORIS, Resolución Nº 2709-04-DREP</t>
  </si>
  <si>
    <t>1001285762</t>
  </si>
  <si>
    <t>01285762</t>
  </si>
  <si>
    <t>1107413521E4</t>
  </si>
  <si>
    <t>DESIGNACION COMO DIRECTOR DE UNIDAD DE GESTION EDUCATIVA LOCAL DE VALENCIA LARUTA, MARIA ANTONIA</t>
  </si>
  <si>
    <t>DIANA</t>
  </si>
  <si>
    <t>1047139924</t>
  </si>
  <si>
    <t>47139924</t>
  </si>
  <si>
    <t>1107413511E9</t>
  </si>
  <si>
    <t>CESE POR FALLECIMIENTO DE: GUTIERREZ BRUNA, MAXIMO DOMINGO, Resolución Nº 2306-2018-UGELP</t>
  </si>
  <si>
    <t>CERVANTES</t>
  </si>
  <si>
    <t>1001782034</t>
  </si>
  <si>
    <t>01782034</t>
  </si>
  <si>
    <t>LY042380</t>
  </si>
  <si>
    <t>IEP 70718 VILLA DEL LAGO</t>
  </si>
  <si>
    <t>1119413531E6</t>
  </si>
  <si>
    <t>REASIGNACION POR INTERES PERSONAL DE: DELGADO BENAVIDES, ANGEL, Resolución Nº OF.705-2015-DREP</t>
  </si>
  <si>
    <t>FELICITA SONIA</t>
  </si>
  <si>
    <t>1006884286</t>
  </si>
  <si>
    <t>06884286</t>
  </si>
  <si>
    <t>1119413541E1</t>
  </si>
  <si>
    <t>LAUREL</t>
  </si>
  <si>
    <t>LIDIA MAGDA</t>
  </si>
  <si>
    <t>1001225903</t>
  </si>
  <si>
    <t>01225903</t>
  </si>
  <si>
    <t>1119413511E0</t>
  </si>
  <si>
    <t>1001306501</t>
  </si>
  <si>
    <t>01306501</t>
  </si>
  <si>
    <t>1119413511E2</t>
  </si>
  <si>
    <t>1001848120</t>
  </si>
  <si>
    <t>01848120</t>
  </si>
  <si>
    <t>1119413511E3</t>
  </si>
  <si>
    <t>GRACIELA ANABEL</t>
  </si>
  <si>
    <t>1001285203</t>
  </si>
  <si>
    <t>01285203</t>
  </si>
  <si>
    <t>1119413511E4</t>
  </si>
  <si>
    <t>CESE DE PERSONAL NOMBRADO : ANCCO SEGURA, SERGIO, Resolución Nº 2072-04-DREP</t>
  </si>
  <si>
    <t>ELSA JULIA</t>
  </si>
  <si>
    <t>1001205937</t>
  </si>
  <si>
    <t>01205937</t>
  </si>
  <si>
    <t>1119413511E5</t>
  </si>
  <si>
    <t>1001227329</t>
  </si>
  <si>
    <t>01227329</t>
  </si>
  <si>
    <t>1119413511E6</t>
  </si>
  <si>
    <t>GLADIZ IRMA</t>
  </si>
  <si>
    <t>1001229940</t>
  </si>
  <si>
    <t>01229940</t>
  </si>
  <si>
    <t>1119413511E7</t>
  </si>
  <si>
    <t>CESE POR LIMITE DE EDAD DE: ANCCOTA PHATI, FLORENTINO, Resolución Nº 3998-16-UGELP</t>
  </si>
  <si>
    <t>1001265072</t>
  </si>
  <si>
    <t>01265072</t>
  </si>
  <si>
    <t>1119413511E8</t>
  </si>
  <si>
    <t>CESE A SOLICITUD DE: FLORES MAMANI, PEDRO NOLBERTO, Resolución Nº 2062-10-DREP</t>
  </si>
  <si>
    <t>RICARDINA</t>
  </si>
  <si>
    <t>1001231448</t>
  </si>
  <si>
    <t>01231448</t>
  </si>
  <si>
    <t>1119413521E0</t>
  </si>
  <si>
    <t>REASIGNACION DE PERSONAL DOCENTE : RAMOS SILVA, MERY ANGELICA, Resolución Nº 1483-04-UGELP</t>
  </si>
  <si>
    <t>1001843497</t>
  </si>
  <si>
    <t>01843497</t>
  </si>
  <si>
    <t>1119413521E2</t>
  </si>
  <si>
    <t>JOSE EDMUNDO</t>
  </si>
  <si>
    <t>1001204460</t>
  </si>
  <si>
    <t>01204460</t>
  </si>
  <si>
    <t>1119413521E5</t>
  </si>
  <si>
    <t>ROSENDO SABINO</t>
  </si>
  <si>
    <t>1002143693</t>
  </si>
  <si>
    <t>02143693</t>
  </si>
  <si>
    <t>1119413521E7</t>
  </si>
  <si>
    <t>PERMUTA DE: NEIRA TICONA, ESTEBAN JOSE, Resolución Nº 309-12-UGELEC</t>
  </si>
  <si>
    <t>MARGOD AMANDA</t>
  </si>
  <si>
    <t>1001211417</t>
  </si>
  <si>
    <t>01211417</t>
  </si>
  <si>
    <t>1119413531E0</t>
  </si>
  <si>
    <t>PERMUTA DE: LAURA MAMANI, SILVIA, Resolución Nº 3648-15-UGELP</t>
  </si>
  <si>
    <t>1001287973</t>
  </si>
  <si>
    <t>01287973</t>
  </si>
  <si>
    <t>1119413531E2</t>
  </si>
  <si>
    <t>PERMUTA DE: ROQUE GUISADA, RAFAEL, Resolución Nº 2367-15-UGELCHJ</t>
  </si>
  <si>
    <t>1001322426</t>
  </si>
  <si>
    <t>01322426</t>
  </si>
  <si>
    <t>1119413531E3</t>
  </si>
  <si>
    <t>SUCSO</t>
  </si>
  <si>
    <t>DIEGO WILFREDO</t>
  </si>
  <si>
    <t>1001816841</t>
  </si>
  <si>
    <t>01816841</t>
  </si>
  <si>
    <t>21EV01805216</t>
  </si>
  <si>
    <t>1119413521E4</t>
  </si>
  <si>
    <t>VICTORIA EMELINA</t>
  </si>
  <si>
    <t>1001286198</t>
  </si>
  <si>
    <t>01286198</t>
  </si>
  <si>
    <t>1119413521E6</t>
  </si>
  <si>
    <t>CESE POR FALLECIMIENTO DE: MAMANI VIZA, EULOGIO, Resolución Nº 1915-13-UGELP</t>
  </si>
  <si>
    <t>1001533353</t>
  </si>
  <si>
    <t>01533353</t>
  </si>
  <si>
    <t>1119413521E9</t>
  </si>
  <si>
    <t>CESE A SOLICITUD DE: BENITO LOPEZ, ANDRES, Resolución Nº 2963-14-UGELP</t>
  </si>
  <si>
    <t>LUCILA</t>
  </si>
  <si>
    <t>1029650533</t>
  </si>
  <si>
    <t>29650533</t>
  </si>
  <si>
    <t>LY042397</t>
  </si>
  <si>
    <t>IEP 70803 SAN ANTONIO DE PADUA</t>
  </si>
  <si>
    <t>1180413511E5</t>
  </si>
  <si>
    <t>1001304830</t>
  </si>
  <si>
    <t>01304830</t>
  </si>
  <si>
    <t>1180413511E2</t>
  </si>
  <si>
    <t>ARELA</t>
  </si>
  <si>
    <t>MELISSA</t>
  </si>
  <si>
    <t>1002297505</t>
  </si>
  <si>
    <t>02297505</t>
  </si>
  <si>
    <t>1180413511E4</t>
  </si>
  <si>
    <t>FELIPA JANET</t>
  </si>
  <si>
    <t>1001231848</t>
  </si>
  <si>
    <t>01231848</t>
  </si>
  <si>
    <t>1180413511E6</t>
  </si>
  <si>
    <t>NELLY DOMINGA</t>
  </si>
  <si>
    <t>1001307900</t>
  </si>
  <si>
    <t>01307900</t>
  </si>
  <si>
    <t>1180413511E7</t>
  </si>
  <si>
    <t>LUIS GUSTAVO</t>
  </si>
  <si>
    <t>1001315434</t>
  </si>
  <si>
    <t>01315434</t>
  </si>
  <si>
    <t>1180413511E8</t>
  </si>
  <si>
    <t>REASIGNACION DE PERSONAL DOCENTE : ZARATE VELARDE, JULIO FREDY, Resolución Nº 1483-04-UGEL</t>
  </si>
  <si>
    <t>LOURDES SONIA</t>
  </si>
  <si>
    <t>1001306513</t>
  </si>
  <si>
    <t>01306513</t>
  </si>
  <si>
    <t>1194613711E2</t>
  </si>
  <si>
    <t>REUBICACION DE PLAZA OCUPADA: Resolución Nº 260-11-UGELP</t>
  </si>
  <si>
    <t>CLAUDIO ABELARDO</t>
  </si>
  <si>
    <t>1001306927</t>
  </si>
  <si>
    <t>01306927</t>
  </si>
  <si>
    <t>21EV01805217</t>
  </si>
  <si>
    <t>HELMER</t>
  </si>
  <si>
    <t>1001323961</t>
  </si>
  <si>
    <t>01323961</t>
  </si>
  <si>
    <t>1180413511E3</t>
  </si>
  <si>
    <t>1001254639</t>
  </si>
  <si>
    <t>01254639</t>
  </si>
  <si>
    <t>LY042398</t>
  </si>
  <si>
    <t>IEP 70808 APLICACION ISP</t>
  </si>
  <si>
    <t>1190413511E8</t>
  </si>
  <si>
    <t>ROGER CELSO</t>
  </si>
  <si>
    <t>1001210021</t>
  </si>
  <si>
    <t>01210021</t>
  </si>
  <si>
    <t>1110613811E2</t>
  </si>
  <si>
    <t>REUBICACION DE PLAZA OCUPADA: Resolución Nº 2071-2017-UGELP</t>
  </si>
  <si>
    <t>ENCARGATURA DE:ASTETE BARRIENTOS, NESTOR, Resolución Nº -</t>
  </si>
  <si>
    <t>MIKI ELVA</t>
  </si>
  <si>
    <t>1001297483</t>
  </si>
  <si>
    <t>01297483</t>
  </si>
  <si>
    <t>1114813612E2</t>
  </si>
  <si>
    <t>1133813612E2</t>
  </si>
  <si>
    <t>REUBICACION DE PLAZA OCUPADA: Resolución Nº 3359-2016-UGELP</t>
  </si>
  <si>
    <t>FLAVIA</t>
  </si>
  <si>
    <t>1001231210</t>
  </si>
  <si>
    <t>01231210</t>
  </si>
  <si>
    <t>1167113711E2</t>
  </si>
  <si>
    <t>REUBICACION DE PLAZA OCUPADA: Resolución Nº 2919-16-UGELP</t>
  </si>
  <si>
    <t>1001307471</t>
  </si>
  <si>
    <t>01307471</t>
  </si>
  <si>
    <t>1183113411E3</t>
  </si>
  <si>
    <t>REUBICACION DE PLAZA OCUPADA: Resolución Nº 2431-14-UGELP</t>
  </si>
  <si>
    <t>AMALIA MARIA</t>
  </si>
  <si>
    <t>1001288571</t>
  </si>
  <si>
    <t>01288571</t>
  </si>
  <si>
    <t>ENCARGATURA DE:GALVEZ CONDORI, AMALIA MARIA, Resolución Nº -</t>
  </si>
  <si>
    <t>GERMAN LUIS</t>
  </si>
  <si>
    <t>1047389920</t>
  </si>
  <si>
    <t>47389920</t>
  </si>
  <si>
    <t>1190413511E2</t>
  </si>
  <si>
    <t>CESE A SOLICITUD DE: ALBERTO QUISPE, LETICIA PAULINA, Resolución Nº 2970-2018-UGELP</t>
  </si>
  <si>
    <t>1001767827</t>
  </si>
  <si>
    <t>01767827</t>
  </si>
  <si>
    <t>1190413511E3</t>
  </si>
  <si>
    <t>OFELIA</t>
  </si>
  <si>
    <t>1001287055</t>
  </si>
  <si>
    <t>01287055</t>
  </si>
  <si>
    <t>1190413511E4</t>
  </si>
  <si>
    <t>1001284428</t>
  </si>
  <si>
    <t>01284428</t>
  </si>
  <si>
    <t>1190413511E5</t>
  </si>
  <si>
    <t>REASIGNACION DE PERSONAL DOCENTE : MANRIQUE FLORES, RAQUEL, Resolución Nº 1483-04-UGELP</t>
  </si>
  <si>
    <t>LILIANA MARIA DEL CARMEN</t>
  </si>
  <si>
    <t>1001340333</t>
  </si>
  <si>
    <t>01340333</t>
  </si>
  <si>
    <t>1190413511E6</t>
  </si>
  <si>
    <t>LILIANA MARITZA</t>
  </si>
  <si>
    <t>1001212923</t>
  </si>
  <si>
    <t>01212923</t>
  </si>
  <si>
    <t>1190413511E7</t>
  </si>
  <si>
    <t>CESE POR LIMITE DE EDAD DE: QUISPE ZAPANA, HILDA GRACIELA, Resolución Nº 4192-15-UGELP</t>
  </si>
  <si>
    <t>VIRGINIA</t>
  </si>
  <si>
    <t>1042202556</t>
  </si>
  <si>
    <t>42202556</t>
  </si>
  <si>
    <t>21EV01805218</t>
  </si>
  <si>
    <t>1041436571</t>
  </si>
  <si>
    <t>41436571</t>
  </si>
  <si>
    <t>1163114821E2</t>
  </si>
  <si>
    <t>REUBICACION DE PLAZA OCUPADA: Resolución Nº 0113-2018-UGELP</t>
  </si>
  <si>
    <t>1001245001</t>
  </si>
  <si>
    <t>01245001</t>
  </si>
  <si>
    <t>LY042420</t>
  </si>
  <si>
    <t>IEP LA INMACULADA</t>
  </si>
  <si>
    <t>1113513511E2</t>
  </si>
  <si>
    <t>VILMA GIANNA</t>
  </si>
  <si>
    <t>1001308621</t>
  </si>
  <si>
    <t>01308621</t>
  </si>
  <si>
    <t>1113513511E3</t>
  </si>
  <si>
    <t>RITA OLIVIA</t>
  </si>
  <si>
    <t>1001211251</t>
  </si>
  <si>
    <t>01211251</t>
  </si>
  <si>
    <t>1113513511E4</t>
  </si>
  <si>
    <t>DESIGNACION COMO DIRECTIVO DE I.E. (R.S.G. 1551-2014) DE FLORES GALLEGOS, MARITZA</t>
  </si>
  <si>
    <t>1001285688</t>
  </si>
  <si>
    <t>01285688</t>
  </si>
  <si>
    <t>1113513511E5</t>
  </si>
  <si>
    <t>REASIGNACION DE : GALLEGOS RAMIREZ, MARISABEL, Resolución Nº 2517-08-UGELP</t>
  </si>
  <si>
    <t>1001322133</t>
  </si>
  <si>
    <t>01322133</t>
  </si>
  <si>
    <t>1113513511E7</t>
  </si>
  <si>
    <t>1001308381</t>
  </si>
  <si>
    <t>01308381</t>
  </si>
  <si>
    <t>1113513511E8</t>
  </si>
  <si>
    <t>SARA NOHEMI</t>
  </si>
  <si>
    <t>1001209450</t>
  </si>
  <si>
    <t>01209450</t>
  </si>
  <si>
    <t>1113513511E9</t>
  </si>
  <si>
    <t>LICENCIA SIN GOCE DE HABER POR MOTIVOS PARTICULARES DE:TITO ROMERO, MADELAINE, Resolución N° 2426-2018-UGELP</t>
  </si>
  <si>
    <t>LIDUVINA</t>
  </si>
  <si>
    <t>1001342304</t>
  </si>
  <si>
    <t>01342304</t>
  </si>
  <si>
    <t>MADELAINE</t>
  </si>
  <si>
    <t>1001311000</t>
  </si>
  <si>
    <t>01311000</t>
  </si>
  <si>
    <t>1113513521E1</t>
  </si>
  <si>
    <t>REASIG. DE ZAPANA PINEDA TEODINA ELENA RD 0825-04</t>
  </si>
  <si>
    <t>MAGALI PATRICIA</t>
  </si>
  <si>
    <t>1001318116</t>
  </si>
  <si>
    <t>01318116</t>
  </si>
  <si>
    <t>1131113441E9</t>
  </si>
  <si>
    <t>REUBICACION DE PLAZA VACANTE: Resolución Nº 1864-12-UGELP</t>
  </si>
  <si>
    <t>1001325675</t>
  </si>
  <si>
    <t>01325675</t>
  </si>
  <si>
    <t>LY042438</t>
  </si>
  <si>
    <t>IEP ADVENTISTA BRANDEEN</t>
  </si>
  <si>
    <t>1194513511E2</t>
  </si>
  <si>
    <t>CESE POR LIMITE DE EDAD DE: LIMACHI MIRANDA, ELVIRA, Resolución Nº 2036-16-UGELP</t>
  </si>
  <si>
    <t>DEYVI YADIRA</t>
  </si>
  <si>
    <t>1001335711</t>
  </si>
  <si>
    <t>01335711</t>
  </si>
  <si>
    <t>LY052082</t>
  </si>
  <si>
    <t>IEP 70043 HUERTA HUARAYA</t>
  </si>
  <si>
    <t>1139113611E2</t>
  </si>
  <si>
    <t>RENUNCIA DE DESIGNACION COMO DIRECTIVO DE I.E. (R.S.G. Nº 1551-2014) DE : CONDORI VENEGAS, ANDRES</t>
  </si>
  <si>
    <t>1139113611E4</t>
  </si>
  <si>
    <t>REASIGNACION DE : ANCCOTA PHATI, FLORENTINO, Resolución Nº 2517-08-UGELP</t>
  </si>
  <si>
    <t>OSCAR JUAN FELIX</t>
  </si>
  <si>
    <t>1001287936</t>
  </si>
  <si>
    <t>01287936</t>
  </si>
  <si>
    <t>LY052114</t>
  </si>
  <si>
    <t>IEP 70052 MIGUEL GRAU DE CCAPI LOS UROS</t>
  </si>
  <si>
    <t>1152213611E2</t>
  </si>
  <si>
    <t>REASIGNACION POR SALUD DE:MAMANI FLORES, JESUS PANTALEON, Resolución N° 2467-12-UGELP</t>
  </si>
  <si>
    <t>LUZ YANETH</t>
  </si>
  <si>
    <t>1002145820</t>
  </si>
  <si>
    <t>02145820</t>
  </si>
  <si>
    <t>1152213611E3</t>
  </si>
  <si>
    <t>REASIGNACION DE : MANGO MAMANI, BENJAMIN, Resolución Nº 2314-08-UGELP</t>
  </si>
  <si>
    <t>MIRAMIRA</t>
  </si>
  <si>
    <t>1002037716</t>
  </si>
  <si>
    <t>02037716</t>
  </si>
  <si>
    <t>1152213611E4</t>
  </si>
  <si>
    <t>REASIGNACION POR INTERES PERSONAL DE:CUTIPA LLANQUE, DELIA, Resolución N° 4347-15-UGELP</t>
  </si>
  <si>
    <t>GLORIA MARGARITA</t>
  </si>
  <si>
    <t>1001852974</t>
  </si>
  <si>
    <t>01852974</t>
  </si>
  <si>
    <t>LICENCIA CON GOCE DE HABER POR INCAPACIDAD TEMPORAL(Enfermedad) DE:GUEVARA MAMANI, GLORIA MARGARITA, Resolución N° 4566-2018</t>
  </si>
  <si>
    <t>1001308624</t>
  </si>
  <si>
    <t>01308624</t>
  </si>
  <si>
    <t>1156613712E2</t>
  </si>
  <si>
    <t>REUBICACION DE PLAZA OCUPADA: Resolución Nº 2065-2017-UGELP</t>
  </si>
  <si>
    <t>REINA SOFIA</t>
  </si>
  <si>
    <t>1001201461</t>
  </si>
  <si>
    <t>01201461</t>
  </si>
  <si>
    <t>LY052132</t>
  </si>
  <si>
    <t>IEP 70090 JAILLIHUAYA</t>
  </si>
  <si>
    <t>1134213611E6</t>
  </si>
  <si>
    <t>UBICACION DE PROFESORES (de Directivo a Profesor) DE:QUIÑONEZ CALISAYA, VICTOR CESAR</t>
  </si>
  <si>
    <t>VICTOR ALEJANDRO</t>
  </si>
  <si>
    <t>1001321849</t>
  </si>
  <si>
    <t>01321849</t>
  </si>
  <si>
    <t>1134213611E4</t>
  </si>
  <si>
    <t>MARUJA ELSA</t>
  </si>
  <si>
    <t>1001306552</t>
  </si>
  <si>
    <t>01306552</t>
  </si>
  <si>
    <t>1134213621E1</t>
  </si>
  <si>
    <t>ENCARGATURA DE:MAMANI HUANCA, VICTOR ALEJANDRO, Resolución Nº -</t>
  </si>
  <si>
    <t>JANET</t>
  </si>
  <si>
    <t>1001339780</t>
  </si>
  <si>
    <t>01339780</t>
  </si>
  <si>
    <t>1134213621E2</t>
  </si>
  <si>
    <t>DESIGNACION COMO DIRECTOR DE UNIDAD DE GESTION EDUCATIVA LOCAL DE PAREDES ASTRULLA, FREDY EVARISTO</t>
  </si>
  <si>
    <t>RUTH MARIELA</t>
  </si>
  <si>
    <t>1001321477</t>
  </si>
  <si>
    <t>01321477</t>
  </si>
  <si>
    <t>1134213621E3</t>
  </si>
  <si>
    <t>OLGA BEATRIZ</t>
  </si>
  <si>
    <t>1001204046</t>
  </si>
  <si>
    <t>01204046</t>
  </si>
  <si>
    <t>1134213621E4</t>
  </si>
  <si>
    <t>ASCENSO A CARGOS DIRECTIVOS : QUIÑONEZ CALISAYA, VICTOR CESAR, Resolución Nº 1057-05-UGELP</t>
  </si>
  <si>
    <t>1001232612</t>
  </si>
  <si>
    <t>01232612</t>
  </si>
  <si>
    <t>1134213621E6</t>
  </si>
  <si>
    <t>CESE POR LIMITE DE EDAD DE: SOTOMAYOR ABARCA, CARLOTA, Resolución Nº 2727-2013-UGELP</t>
  </si>
  <si>
    <t>SEGUNDINA ESTHER</t>
  </si>
  <si>
    <t>1001315981</t>
  </si>
  <si>
    <t>01315981</t>
  </si>
  <si>
    <t>1173813711E4</t>
  </si>
  <si>
    <t>REUBICACION DE PLAZA OCUPADA: Resolución Nº 1961-14-UGELP</t>
  </si>
  <si>
    <t>1001229758</t>
  </si>
  <si>
    <t>01229758</t>
  </si>
  <si>
    <t>21EV01805220</t>
  </si>
  <si>
    <t>1134213611E0</t>
  </si>
  <si>
    <t>REUBICACION DE ADMINISTRATIVO A DOCENTE : MAMANI CONDORI, JOSE, Resolución Nº 1061-05-DREP</t>
  </si>
  <si>
    <t>1001287250</t>
  </si>
  <si>
    <t>01287250</t>
  </si>
  <si>
    <t>1134213611E8</t>
  </si>
  <si>
    <t>FABIO</t>
  </si>
  <si>
    <t>1001300949</t>
  </si>
  <si>
    <t>01300949</t>
  </si>
  <si>
    <t>LY052134</t>
  </si>
  <si>
    <t>IEP 70092 TUNUHUIRI</t>
  </si>
  <si>
    <t>1154213611E8</t>
  </si>
  <si>
    <t>REASIGNACION POR INTERES PERSONAL DE: RUELAS RAMOS, SIMEON CORNELIO, Resolución Nº OF-705-2015-DREP</t>
  </si>
  <si>
    <t>1001310703</t>
  </si>
  <si>
    <t>01310703</t>
  </si>
  <si>
    <t>1154213611E2</t>
  </si>
  <si>
    <t>REASIGNACION DE : CCARI CHOQUEHUANCA, EUSEBIA, Resolución Nº 2314-08-UGELP</t>
  </si>
  <si>
    <t>NANCY RUTH</t>
  </si>
  <si>
    <t>1001218763</t>
  </si>
  <si>
    <t>01218763</t>
  </si>
  <si>
    <t>1154213611E3</t>
  </si>
  <si>
    <t>CESE POR LIMITE DE EDAD DE: CHURA ZEA, JUANA FELIPA, Resolución Nº 2892-2018-UGELP</t>
  </si>
  <si>
    <t>1001795537</t>
  </si>
  <si>
    <t>01795537</t>
  </si>
  <si>
    <t>1154213611E4</t>
  </si>
  <si>
    <t>CESE DE PERSONAL NOMBRADO : GONZALES ORTIZ, MARIA, Resolución Nº 2482-04-DREP</t>
  </si>
  <si>
    <t>GLADIS</t>
  </si>
  <si>
    <t>1001541576</t>
  </si>
  <si>
    <t>01541576</t>
  </si>
  <si>
    <t>1154213611E5</t>
  </si>
  <si>
    <t>REASIGNACION DE PERSONAL DOCENTE : JALLO CHURA, ELSA JULIA, Resolución Nº 1489-04-2004</t>
  </si>
  <si>
    <t>ENCARGATURA DE:CASTRO AROCUTIPA, EDITH, Resolución Nº -</t>
  </si>
  <si>
    <t>BLADEMIR</t>
  </si>
  <si>
    <t>1045532023</t>
  </si>
  <si>
    <t>45532023</t>
  </si>
  <si>
    <t>1154213611E7</t>
  </si>
  <si>
    <t>REASIGNACION DE : MAMANI MAQUERA, FELICIA AURORA, Resolución Nº 1586-09-UGELP</t>
  </si>
  <si>
    <t>HERENIA</t>
  </si>
  <si>
    <t>1001332649</t>
  </si>
  <si>
    <t>01332649</t>
  </si>
  <si>
    <t>1154213611E9</t>
  </si>
  <si>
    <t>REASIGNACION POR INTERES PERSONAL DE:ALATA AGUIRRE, AMERICO FELIX, Resolución N° 3195-12-UGELP</t>
  </si>
  <si>
    <t>CANLLAHUI</t>
  </si>
  <si>
    <t>ELISBAN LUIS</t>
  </si>
  <si>
    <t>1001223138</t>
  </si>
  <si>
    <t>01223138</t>
  </si>
  <si>
    <t>1154213611E0</t>
  </si>
  <si>
    <t>1001220865</t>
  </si>
  <si>
    <t>01220865</t>
  </si>
  <si>
    <t>LY052136</t>
  </si>
  <si>
    <t>IEP 70097 OJERANI</t>
  </si>
  <si>
    <t>1174213611E5</t>
  </si>
  <si>
    <t>CESE A SOLICITUD DE: MAMANI QUISPE, FORTUNATO, Resolución Nº 3143-14-UGELP</t>
  </si>
  <si>
    <t>EDWIN VIRGILIO</t>
  </si>
  <si>
    <t>1001864800</t>
  </si>
  <si>
    <t>01864800</t>
  </si>
  <si>
    <t>1174213611E2</t>
  </si>
  <si>
    <t>LOURDES MARUJA</t>
  </si>
  <si>
    <t>1001212715</t>
  </si>
  <si>
    <t>01212715</t>
  </si>
  <si>
    <t>1174213611E3</t>
  </si>
  <si>
    <t>DESIGNACION COMO DIRECTIVO DE I.E. (R.S.G. 1551-2014) DE FLORES PAURO, JUAN</t>
  </si>
  <si>
    <t>EDGAR MARTIN</t>
  </si>
  <si>
    <t>1001336122</t>
  </si>
  <si>
    <t>01336122</t>
  </si>
  <si>
    <t>1174213611E4</t>
  </si>
  <si>
    <t>CESE DE PERSONAL NOMBRADO : PAXI CRUZ, ELOY, Resolución Nº 241-05-DREP</t>
  </si>
  <si>
    <t>1001279640</t>
  </si>
  <si>
    <t>01279640</t>
  </si>
  <si>
    <t>LY052142</t>
  </si>
  <si>
    <t>IEP 70160 CHIMU</t>
  </si>
  <si>
    <t>1135213611E5</t>
  </si>
  <si>
    <t>DESIGNACION COMO DIRECTIVO DE: MENDOZA CHAMBI, YUDY DEL PILAR SEGUN RSG Nº 279-2016</t>
  </si>
  <si>
    <t>1041305623</t>
  </si>
  <si>
    <t>41305623</t>
  </si>
  <si>
    <t>1135213611E7</t>
  </si>
  <si>
    <t>REUBICACION DE PLAZA OCUPADA : Resolución Nº 0591-UGELP</t>
  </si>
  <si>
    <t>TEOFILO RUFINO</t>
  </si>
  <si>
    <t>1001332465</t>
  </si>
  <si>
    <t>01332465</t>
  </si>
  <si>
    <t>1195713712E5</t>
  </si>
  <si>
    <t>REUBICACION DE PLAZA OCUPADA: Resolución Nº 2655-2018-UGELP</t>
  </si>
  <si>
    <t>MANUEL ALVARO</t>
  </si>
  <si>
    <t>1001309782</t>
  </si>
  <si>
    <t>01309782</t>
  </si>
  <si>
    <t>1135213611E4</t>
  </si>
  <si>
    <t>CESE DE PERSONAL NOMBRADO : MAMANI TURPO, MARTHA BEATRIZ, Resolución Nº 249-05-DREP</t>
  </si>
  <si>
    <t>PABLO ISAAC</t>
  </si>
  <si>
    <t>1001251916</t>
  </si>
  <si>
    <t>01251916</t>
  </si>
  <si>
    <t>LY052144</t>
  </si>
  <si>
    <t>IEP 70164 CANCHARANI</t>
  </si>
  <si>
    <t>1155213611E8</t>
  </si>
  <si>
    <t>CESE POR LIMITE DE EDAD DE: TICONA ALFONTE, LAUREANO, Resolución Nº 2713-13-UGELP</t>
  </si>
  <si>
    <t>JULIO JAVIER</t>
  </si>
  <si>
    <t>1001324057</t>
  </si>
  <si>
    <t>01324057</t>
  </si>
  <si>
    <t>1155213611E2</t>
  </si>
  <si>
    <t>1001225525</t>
  </si>
  <si>
    <t>01225525</t>
  </si>
  <si>
    <t>1155213611E6</t>
  </si>
  <si>
    <t>1001228292</t>
  </si>
  <si>
    <t>01228292</t>
  </si>
  <si>
    <t>1155213611E7</t>
  </si>
  <si>
    <t>CESE A SOLICITUD DE: RAMOS ASQUI, MARIO, Resolución Nº 3466-2018-UGELP</t>
  </si>
  <si>
    <t>SUPA</t>
  </si>
  <si>
    <t>1040541217</t>
  </si>
  <si>
    <t>40541217</t>
  </si>
  <si>
    <t>1155213611E4</t>
  </si>
  <si>
    <t>1001233567</t>
  </si>
  <si>
    <t>01233567</t>
  </si>
  <si>
    <t>LY052150</t>
  </si>
  <si>
    <t>IEP 70620 CHULLUNI</t>
  </si>
  <si>
    <t>1116213611E8</t>
  </si>
  <si>
    <t>CESE POR LIMITE DE EDAD DE: ROCHA CASTAÑEDA, SAMUEL, Resolución Nº 2712-13-UGELP</t>
  </si>
  <si>
    <t>CHURQUI</t>
  </si>
  <si>
    <t>ELEUTERIO</t>
  </si>
  <si>
    <t>1001687232</t>
  </si>
  <si>
    <t>01687232</t>
  </si>
  <si>
    <t>1114113711E4</t>
  </si>
  <si>
    <t>REUBICACION DE PLAZA OCUPADA: Resolución Nº 2072-2017-UGELP</t>
  </si>
  <si>
    <t>NILDA AGRIPINA</t>
  </si>
  <si>
    <t>1001221685</t>
  </si>
  <si>
    <t>01221685</t>
  </si>
  <si>
    <t>1116213611E4</t>
  </si>
  <si>
    <t>CESE POR LIMITE DE EDAD DE: MAMANI FLORES, JESUS PANTALEON, Resolución Nº 1220-2018-UGELP</t>
  </si>
  <si>
    <t>1001305816</t>
  </si>
  <si>
    <t>01305816</t>
  </si>
  <si>
    <t>1116213611E5</t>
  </si>
  <si>
    <t>BASILIA</t>
  </si>
  <si>
    <t>1001286700</t>
  </si>
  <si>
    <t>01286700</t>
  </si>
  <si>
    <t>1116213611E6</t>
  </si>
  <si>
    <t>LILIANA AMPARO</t>
  </si>
  <si>
    <t>1001309231</t>
  </si>
  <si>
    <t>01309231</t>
  </si>
  <si>
    <t>1116213611E7</t>
  </si>
  <si>
    <t>PERMUTA DE: LLANO QUISPE, SEGUNDO JESUS, Resolución Nº 2315-2017-UGELP</t>
  </si>
  <si>
    <t>ANA ROXANA</t>
  </si>
  <si>
    <t>1002447214</t>
  </si>
  <si>
    <t>02447214</t>
  </si>
  <si>
    <t>1192613112E7</t>
  </si>
  <si>
    <t>REUBICACION DE PLAZA OCUPADA: Resolución Nº 2667-2018-UGELP</t>
  </si>
  <si>
    <t>1001327014</t>
  </si>
  <si>
    <t>01327014</t>
  </si>
  <si>
    <t>1116213611E3</t>
  </si>
  <si>
    <t>1001205093</t>
  </si>
  <si>
    <t>01205093</t>
  </si>
  <si>
    <t>LY052374</t>
  </si>
  <si>
    <t>IEP 70682 LOS UROS TORANI PATA</t>
  </si>
  <si>
    <t>1158413611E6</t>
  </si>
  <si>
    <t>REASIGNACION POR INTERES PERSONAL DE: CHIQUE VELASQUEZ, NICOLAS, Resolución Nº OF.705-2015-DREP</t>
  </si>
  <si>
    <t>DINA INES</t>
  </si>
  <si>
    <t>1002425009</t>
  </si>
  <si>
    <t>02425009</t>
  </si>
  <si>
    <t>1158413611E2</t>
  </si>
  <si>
    <t>JAIME ROBERTO</t>
  </si>
  <si>
    <t>1001201041</t>
  </si>
  <si>
    <t>01201041</t>
  </si>
  <si>
    <t>1158413611E3</t>
  </si>
  <si>
    <t>ROBERTO JUSTO</t>
  </si>
  <si>
    <t>1001217839</t>
  </si>
  <si>
    <t>01217839</t>
  </si>
  <si>
    <t>1158413611E4</t>
  </si>
  <si>
    <t>SANTOS SILVESTRE</t>
  </si>
  <si>
    <t>1001234088</t>
  </si>
  <si>
    <t>01234088</t>
  </si>
  <si>
    <t>1158413611E5</t>
  </si>
  <si>
    <t>ELIZENDA</t>
  </si>
  <si>
    <t>1001289063</t>
  </si>
  <si>
    <t>01289063</t>
  </si>
  <si>
    <t>LY052384</t>
  </si>
  <si>
    <t>IEP 70726 UROS TRIBUNA</t>
  </si>
  <si>
    <t>1159413611E2</t>
  </si>
  <si>
    <t>REASIGNACION POR SALUD DE:ARCE APAZA, FRIDA EMMA, Resolución N° 3682-16-UGELP</t>
  </si>
  <si>
    <t>1001310244</t>
  </si>
  <si>
    <t>01310244</t>
  </si>
  <si>
    <t>1159413611E3</t>
  </si>
  <si>
    <t>MARY MARGARITA</t>
  </si>
  <si>
    <t>1001334638</t>
  </si>
  <si>
    <t>01334638</t>
  </si>
  <si>
    <t>LY052386</t>
  </si>
  <si>
    <t>IEP 70729 DE COLLACACHI</t>
  </si>
  <si>
    <t>1179413611E2</t>
  </si>
  <si>
    <t>1001310814</t>
  </si>
  <si>
    <t>01310814</t>
  </si>
  <si>
    <t>1179413611E5</t>
  </si>
  <si>
    <t>DESIGNACION COMO DIRECTIVO DE I.E. (R.S.G. 1551-2014) DE TICONA TICONA, EDWIN VIRGILIO</t>
  </si>
  <si>
    <t>1001326655</t>
  </si>
  <si>
    <t>01326655</t>
  </si>
  <si>
    <t>1179413611E6</t>
  </si>
  <si>
    <t>LUCIO RODOLFO</t>
  </si>
  <si>
    <t>1001280952</t>
  </si>
  <si>
    <t>01280952</t>
  </si>
  <si>
    <t>1179413611E4</t>
  </si>
  <si>
    <t>PARIZACA</t>
  </si>
  <si>
    <t>JUAN SAMUEL</t>
  </si>
  <si>
    <t>1001201433</t>
  </si>
  <si>
    <t>01201433</t>
  </si>
  <si>
    <t>LY052390</t>
  </si>
  <si>
    <t>IEP 70801 NUESTRA SEÑORA DE GUADALUPE TOTORANI</t>
  </si>
  <si>
    <t>1110413611E6</t>
  </si>
  <si>
    <t>UBICACION DE PROFESORES (de Directivo a Profesor) DE:FLORES TUNI, LUCIA CEFERINA</t>
  </si>
  <si>
    <t>1001872406</t>
  </si>
  <si>
    <t>01872406</t>
  </si>
  <si>
    <t>1110413611E3</t>
  </si>
  <si>
    <t>MARIA DILMA</t>
  </si>
  <si>
    <t>1002392849</t>
  </si>
  <si>
    <t>02392849</t>
  </si>
  <si>
    <t>1110413611E4</t>
  </si>
  <si>
    <t>1001292721</t>
  </si>
  <si>
    <t>01292721</t>
  </si>
  <si>
    <t>1110413611E5</t>
  </si>
  <si>
    <t>BERTHA MARGARITA</t>
  </si>
  <si>
    <t>1001203671</t>
  </si>
  <si>
    <t>01203671</t>
  </si>
  <si>
    <t>1110413611E8</t>
  </si>
  <si>
    <t>DESIGNACION COMO DIRECTIVO DE I.E. (R.S.G. 1551-2014) DE JAPURA ESCARCENA, JESUS YONY</t>
  </si>
  <si>
    <t>QUENTASI</t>
  </si>
  <si>
    <t>MAYHUIRI</t>
  </si>
  <si>
    <t>JUVITA</t>
  </si>
  <si>
    <t>1043700820</t>
  </si>
  <si>
    <t>43700820</t>
  </si>
  <si>
    <t>1191113911E0</t>
  </si>
  <si>
    <t>REUBICACION DE PLAZA OCUPADA: Resolución Nº 2325-13-UELP</t>
  </si>
  <si>
    <t>SORIA</t>
  </si>
  <si>
    <t>1031036754</t>
  </si>
  <si>
    <t>31036754</t>
  </si>
  <si>
    <t>21EV01805222</t>
  </si>
  <si>
    <t>1041153158</t>
  </si>
  <si>
    <t>41153158</t>
  </si>
  <si>
    <t>1110413611E7</t>
  </si>
  <si>
    <t>ROTACION DE PERSONAL ADMINISTRATIVO DE:MAMANI FLORES, LEONOR, Resolución N° 2011-12-UGELP</t>
  </si>
  <si>
    <t>EMILIANA EMPERATRIS</t>
  </si>
  <si>
    <t>1001225221</t>
  </si>
  <si>
    <t>01225221</t>
  </si>
  <si>
    <t>LICENCIA SIN GOCE DE HABER POR MOTIVOS PARTICULARES DE:MARTINEZ CUEVAS, EMILIANA EMPERATRIS, Resolución N° 2003-2018-UGELP</t>
  </si>
  <si>
    <t>ABIGAIL ISMENE</t>
  </si>
  <si>
    <t>1072704724</t>
  </si>
  <si>
    <t>72704724</t>
  </si>
  <si>
    <t>LY052395</t>
  </si>
  <si>
    <t>IEP 70802 CCAPI CRUZ GRANDE</t>
  </si>
  <si>
    <t>1160413611E2</t>
  </si>
  <si>
    <t>REASIGNACION POR UNIDAD FAMILIAR DE:HILASACA APAZA, SABINA, 425-10-UGELP</t>
  </si>
  <si>
    <t>ARMINDA ROSA</t>
  </si>
  <si>
    <t>1001279421</t>
  </si>
  <si>
    <t>01279421</t>
  </si>
  <si>
    <t>1160413611E3</t>
  </si>
  <si>
    <t>REASIGNACION DE PERSONAL DOCENTE : CONDORI CHAMBI, GLADIS, Resolución Nº 1481-04-UGELP</t>
  </si>
  <si>
    <t>WILSON ABIGAIL</t>
  </si>
  <si>
    <t>1001314408</t>
  </si>
  <si>
    <t>01314408</t>
  </si>
  <si>
    <t>LY052742</t>
  </si>
  <si>
    <t>IEP 70806 CHIARAQUE</t>
  </si>
  <si>
    <t>1135813611E2</t>
  </si>
  <si>
    <t>1001299698</t>
  </si>
  <si>
    <t>01299698</t>
  </si>
  <si>
    <t>LY062010</t>
  </si>
  <si>
    <t>IEP 70075 ACORA</t>
  </si>
  <si>
    <t>1112113721E9</t>
  </si>
  <si>
    <t>CESE A SOLICITUD DE: QUISPE MAMANI, LUIS RODRIGO, Resolución Nº 1709-14-UGELP</t>
  </si>
  <si>
    <t>1029558197</t>
  </si>
  <si>
    <t>29558197</t>
  </si>
  <si>
    <t>1112113711E2</t>
  </si>
  <si>
    <t>AÑAMURO</t>
  </si>
  <si>
    <t>ELMER ADAN</t>
  </si>
  <si>
    <t>1001232878</t>
  </si>
  <si>
    <t>01232878</t>
  </si>
  <si>
    <t>1112113711E4</t>
  </si>
  <si>
    <t>CESE POR LIMITE DE EDAD DE: CHAMBI QUISPE, ALFONSO IGNACIO, Resolución Nº 2534-2018-UGELP</t>
  </si>
  <si>
    <t>EMERSON RENE</t>
  </si>
  <si>
    <t>1040456753</t>
  </si>
  <si>
    <t>40456753</t>
  </si>
  <si>
    <t>1112113711E5</t>
  </si>
  <si>
    <t>PEDRO FERNANDO</t>
  </si>
  <si>
    <t>1001207684</t>
  </si>
  <si>
    <t>01207684</t>
  </si>
  <si>
    <t>1112113711E6</t>
  </si>
  <si>
    <t>CESE A SOLICITUD DE: COAPAZA CHAMBILLA, BARBARA, Resolución Nº 263-16-UGELP</t>
  </si>
  <si>
    <t>JOSE EDWIN</t>
  </si>
  <si>
    <t>1001216884</t>
  </si>
  <si>
    <t>01216884</t>
  </si>
  <si>
    <t>1112113711E7</t>
  </si>
  <si>
    <t>1002292231</t>
  </si>
  <si>
    <t>02292231</t>
  </si>
  <si>
    <t>1112113711E8</t>
  </si>
  <si>
    <t>MIRIAM JOVANA</t>
  </si>
  <si>
    <t>1001304129</t>
  </si>
  <si>
    <t>01304129</t>
  </si>
  <si>
    <t>1112113711E9</t>
  </si>
  <si>
    <t>LUSMILA</t>
  </si>
  <si>
    <t>1001204594</t>
  </si>
  <si>
    <t>01204594</t>
  </si>
  <si>
    <t>1112113721E0</t>
  </si>
  <si>
    <t>REASIGNACION POR SALUD DE:AGUILAR ANAHUA, AMELIA, Resolución N° 3679-16-UGELP</t>
  </si>
  <si>
    <t>MARIO GERMAN</t>
  </si>
  <si>
    <t>1001221931</t>
  </si>
  <si>
    <t>01221931</t>
  </si>
  <si>
    <t>1112113721E2</t>
  </si>
  <si>
    <t>REASIGNACION POR INTERES PERSONAL DE:MACHACA CACERES, AURELIA, Resolución N° 4417-15-UGELP</t>
  </si>
  <si>
    <t>CHURQUIPA</t>
  </si>
  <si>
    <t>EPIFANIA SABINA</t>
  </si>
  <si>
    <t>1001533593</t>
  </si>
  <si>
    <t>01533593</t>
  </si>
  <si>
    <t>1112113721E5</t>
  </si>
  <si>
    <t>DESIGNACION COMO DIRECTIVO DE I.E. (R.S.G. 1551-2014) DE LLANOS ASENCIO, LUIS GONZAGO</t>
  </si>
  <si>
    <t>LLAVILLA</t>
  </si>
  <si>
    <t>FREDDY ROGER</t>
  </si>
  <si>
    <t>1029733087</t>
  </si>
  <si>
    <t>29733087</t>
  </si>
  <si>
    <t>1112113721E6</t>
  </si>
  <si>
    <t>CESE POR LIMITE DE EDAD DE: NEYRA MENDOZA, CORNELIO, Resolución Nº 2757-2013-UGELP</t>
  </si>
  <si>
    <t>1001223179</t>
  </si>
  <si>
    <t>01223179</t>
  </si>
  <si>
    <t>1112113721E7</t>
  </si>
  <si>
    <t>1001213244</t>
  </si>
  <si>
    <t>01213244</t>
  </si>
  <si>
    <t>1112113721E8</t>
  </si>
  <si>
    <t>GLADYS ESTHER</t>
  </si>
  <si>
    <t>1001224939</t>
  </si>
  <si>
    <t>01224939</t>
  </si>
  <si>
    <t>1112113731E1</t>
  </si>
  <si>
    <t>1001310962</t>
  </si>
  <si>
    <t>01310962</t>
  </si>
  <si>
    <t>1112113731E4</t>
  </si>
  <si>
    <t>HERMELINDA ANA</t>
  </si>
  <si>
    <t>1001254785</t>
  </si>
  <si>
    <t>01254785</t>
  </si>
  <si>
    <t>21EV01801150</t>
  </si>
  <si>
    <t>NELVA ALINA</t>
  </si>
  <si>
    <t>1041534773</t>
  </si>
  <si>
    <t>41534773</t>
  </si>
  <si>
    <t>21EV01805196</t>
  </si>
  <si>
    <t>1112113711E0</t>
  </si>
  <si>
    <t>JESUS WILFREDO</t>
  </si>
  <si>
    <t>1001242184</t>
  </si>
  <si>
    <t>01242184</t>
  </si>
  <si>
    <t>1112113721E3</t>
  </si>
  <si>
    <t>1001261281</t>
  </si>
  <si>
    <t>01261281</t>
  </si>
  <si>
    <t>LY062015</t>
  </si>
  <si>
    <t>IEP 70078 ACORA</t>
  </si>
  <si>
    <t>1162113721E1</t>
  </si>
  <si>
    <t>CESE A SOLICITUD DE: SANTOS QUISPE, JUAN GUALBERTO, Resolución Nº 4048-14-UGELP</t>
  </si>
  <si>
    <t>ALEX WIGBERTO</t>
  </si>
  <si>
    <t>1001229458</t>
  </si>
  <si>
    <t>01229458</t>
  </si>
  <si>
    <t>1112213711E3</t>
  </si>
  <si>
    <t>REUBICACION DE PLAZA OCUPADA: Resolución Nº 0382-2016-UGELP</t>
  </si>
  <si>
    <t>1001839589</t>
  </si>
  <si>
    <t>01839589</t>
  </si>
  <si>
    <t>1120713312E6</t>
  </si>
  <si>
    <t>REUBICACION DE PLAZA OCUPADA: Resolución Nº 2063-2017-UGELP</t>
  </si>
  <si>
    <t>OSNAYO</t>
  </si>
  <si>
    <t>1001267751</t>
  </si>
  <si>
    <t>01267751</t>
  </si>
  <si>
    <t>1154613711E5</t>
  </si>
  <si>
    <t>REUBICACION DE PLAZA OCUPADA: Resolución Nº 4644-15-UGELP</t>
  </si>
  <si>
    <t>AYDE LOURDES</t>
  </si>
  <si>
    <t>1001302898</t>
  </si>
  <si>
    <t>01302898</t>
  </si>
  <si>
    <t>1162113711E2</t>
  </si>
  <si>
    <t>CESE POR LIMITE DE EDAD DE: GUZMAN ARROYO, CESAR LIONEL, Resolución Nº 4058-16-UUGELP</t>
  </si>
  <si>
    <t>DELFIN ENRIQUE</t>
  </si>
  <si>
    <t>1001231481</t>
  </si>
  <si>
    <t>01231481</t>
  </si>
  <si>
    <t>1162113711E3</t>
  </si>
  <si>
    <t>COARITA</t>
  </si>
  <si>
    <t>1001332419</t>
  </si>
  <si>
    <t>01332419</t>
  </si>
  <si>
    <t>1162113711E4</t>
  </si>
  <si>
    <t>AUGUSTO ANTERO</t>
  </si>
  <si>
    <t>1001232313</t>
  </si>
  <si>
    <t>01232313</t>
  </si>
  <si>
    <t>1162113711E5</t>
  </si>
  <si>
    <t>1001226805</t>
  </si>
  <si>
    <t>01226805</t>
  </si>
  <si>
    <t>1162113711E6</t>
  </si>
  <si>
    <t>1001225516</t>
  </si>
  <si>
    <t>01225516</t>
  </si>
  <si>
    <t>1162113711E7</t>
  </si>
  <si>
    <t>PERMUTA DE PERSONAL NOMBRADO : LLANQUE MAMANI, BENJAMIN, Resolución Nº 378-06-UGELP</t>
  </si>
  <si>
    <t>1001310466</t>
  </si>
  <si>
    <t>01310466</t>
  </si>
  <si>
    <t>1162113711E9</t>
  </si>
  <si>
    <t>1001279501</t>
  </si>
  <si>
    <t>01279501</t>
  </si>
  <si>
    <t>1162113721E2</t>
  </si>
  <si>
    <t>1001237780</t>
  </si>
  <si>
    <t>01237780</t>
  </si>
  <si>
    <t>1162113721E3</t>
  </si>
  <si>
    <t>ALICIA JULIA</t>
  </si>
  <si>
    <t>1001201387</t>
  </si>
  <si>
    <t>01201387</t>
  </si>
  <si>
    <t>1162113721E4</t>
  </si>
  <si>
    <t>REASIGNACION POR INTERES PERSONAL DE:FLORES TICONA, OSWALDO ROLANDO, Resolución N° 4405-15-UGELP</t>
  </si>
  <si>
    <t>GLORIA ROZULA</t>
  </si>
  <si>
    <t>1001774390</t>
  </si>
  <si>
    <t>01774390</t>
  </si>
  <si>
    <t>1164513911E2</t>
  </si>
  <si>
    <t>REUBICACION DE PLAZA OCUPADA: Resolución Nº 2250-14-UGELP</t>
  </si>
  <si>
    <t>SEVERIANO</t>
  </si>
  <si>
    <t>1001255688</t>
  </si>
  <si>
    <t>01255688</t>
  </si>
  <si>
    <t>21EV01810173</t>
  </si>
  <si>
    <t>BALCON</t>
  </si>
  <si>
    <t>1001307497</t>
  </si>
  <si>
    <t>01307497</t>
  </si>
  <si>
    <t>1162113711E0</t>
  </si>
  <si>
    <t>1001245364</t>
  </si>
  <si>
    <t>01245364</t>
  </si>
  <si>
    <t>1162113711E8</t>
  </si>
  <si>
    <t>1001276630</t>
  </si>
  <si>
    <t>01276630</t>
  </si>
  <si>
    <t>LY062020</t>
  </si>
  <si>
    <t>IEP 70084 CUCHO ESQUEÑA</t>
  </si>
  <si>
    <t>1113113711E0</t>
  </si>
  <si>
    <t>CESE RAMOS CALDERON ESTEBAN MARCELINO RD. 1499-03</t>
  </si>
  <si>
    <t>LEDUVINA</t>
  </si>
  <si>
    <t>1001201554</t>
  </si>
  <si>
    <t>01201554</t>
  </si>
  <si>
    <t>1113113711E2</t>
  </si>
  <si>
    <t>CESE A SOLICITUD DE: GONZALES CARPIO, ROGELIO ANTONIO, Resolución Nº 1888-2017-UGELP</t>
  </si>
  <si>
    <t>1001316869</t>
  </si>
  <si>
    <t>01316869</t>
  </si>
  <si>
    <t>1113113711E4</t>
  </si>
  <si>
    <t>REASIGNACION POR INTERES PERSONAL DE:MAMANI MAMANI, WILMA, Resolución N° 4350-15-UGELP</t>
  </si>
  <si>
    <t>ALFONSO PABLO</t>
  </si>
  <si>
    <t>1001287875</t>
  </si>
  <si>
    <t>01287875</t>
  </si>
  <si>
    <t>1113113711E5</t>
  </si>
  <si>
    <t>1001232532</t>
  </si>
  <si>
    <t>01232532</t>
  </si>
  <si>
    <t>CESE TEMPORAL (SANCION) DE:CRUZ VILCA, OCTAVIO, Resolución N° 4289-2018</t>
  </si>
  <si>
    <t>1001308993</t>
  </si>
  <si>
    <t>01308993</t>
  </si>
  <si>
    <t>1113113711E6</t>
  </si>
  <si>
    <t>1001544200</t>
  </si>
  <si>
    <t>01544200</t>
  </si>
  <si>
    <t>1113113711E7</t>
  </si>
  <si>
    <t>GARABITO</t>
  </si>
  <si>
    <t>MINIO RUBEN</t>
  </si>
  <si>
    <t>1001242836</t>
  </si>
  <si>
    <t>01242836</t>
  </si>
  <si>
    <t>1113113711E8</t>
  </si>
  <si>
    <t>REASIGNACION POR UNIDAD FAMILIAR DE:MEZA ARESTEGUI, MALENA MARCELA, Resolución N° 0644-2014-UGELP</t>
  </si>
  <si>
    <t>TIMOTEA</t>
  </si>
  <si>
    <t>1001216532</t>
  </si>
  <si>
    <t>01216532</t>
  </si>
  <si>
    <t>1113113711E3</t>
  </si>
  <si>
    <t>1001279867</t>
  </si>
  <si>
    <t>01279867</t>
  </si>
  <si>
    <t>LY062030</t>
  </si>
  <si>
    <t>IEP 70098 MARCA ESQUEÑA</t>
  </si>
  <si>
    <t>1114113711E3</t>
  </si>
  <si>
    <t>CESE DE : TUNCO CHARAJA, ELEUTERIO, Resolución Nº 164-07-DREP</t>
  </si>
  <si>
    <t>1001317446</t>
  </si>
  <si>
    <t>01317446</t>
  </si>
  <si>
    <t>1114113711E2</t>
  </si>
  <si>
    <t>1001287967</t>
  </si>
  <si>
    <t>01287967</t>
  </si>
  <si>
    <t>1154613711E2</t>
  </si>
  <si>
    <t>REUBICACION DE PLAZA OCUPADA : Resolución Nº 1010-10-UGELP</t>
  </si>
  <si>
    <t>1001310430</t>
  </si>
  <si>
    <t>01310430</t>
  </si>
  <si>
    <t>LY062035</t>
  </si>
  <si>
    <t>IEP 70099 CCACCA</t>
  </si>
  <si>
    <t>1164113711E6</t>
  </si>
  <si>
    <t>CESE A SOLICITUD DE: RAMOS MAMANI, MARIANO MERCEDES, Resolución Nº 3850-14-UGELP</t>
  </si>
  <si>
    <t>1001318260</t>
  </si>
  <si>
    <t>01318260</t>
  </si>
  <si>
    <t>1164113711E5</t>
  </si>
  <si>
    <t>QUESADA</t>
  </si>
  <si>
    <t>ANA NANCY</t>
  </si>
  <si>
    <t>1029292541</t>
  </si>
  <si>
    <t>29292541</t>
  </si>
  <si>
    <t>LY062045</t>
  </si>
  <si>
    <t>IEP 70116 CARITAMAYA</t>
  </si>
  <si>
    <t>1165113711E0</t>
  </si>
  <si>
    <t>REASIGNACION POR INTERES PERSONAL DE:CHURA CALJARO, ARTEMIO, Resolución N° 398-13-UGELP</t>
  </si>
  <si>
    <t>1041326038</t>
  </si>
  <si>
    <t>41326038</t>
  </si>
  <si>
    <t>1165113711E2</t>
  </si>
  <si>
    <t>CESE DE PERSONAL NOMBRADO : ALMANZA CARITA, LEONCIO, Resolución Nº 792-06-UGELP</t>
  </si>
  <si>
    <t>1001312037</t>
  </si>
  <si>
    <t>01312037</t>
  </si>
  <si>
    <t>1165113711E4</t>
  </si>
  <si>
    <t>1001237600</t>
  </si>
  <si>
    <t>01237600</t>
  </si>
  <si>
    <t>1165113711E7</t>
  </si>
  <si>
    <t>DESIGNACION COMO DIRECTIVO DE I.E. (R.S.G. 1551-2014) DE PILCO CUTIPA, DAVID</t>
  </si>
  <si>
    <t>KATIA ANGELICA</t>
  </si>
  <si>
    <t>1044657508</t>
  </si>
  <si>
    <t>44657508</t>
  </si>
  <si>
    <t>1165113711E8</t>
  </si>
  <si>
    <t>DESIGNACION COMO DIRECTIVO DE I.E. (R.S.G. 1551-2014) DE GOMEZ BAILON, ALMARIO</t>
  </si>
  <si>
    <t>GLADYS ALICIA</t>
  </si>
  <si>
    <t>1041805162</t>
  </si>
  <si>
    <t>41805162</t>
  </si>
  <si>
    <t>1165113711E9</t>
  </si>
  <si>
    <t>REASIGNACION POR UNIDAD FAMILIAR DE:VIDANGOS PINO, FERNAN ELEUTERIO, Resolución N° 3196-12-UGELP</t>
  </si>
  <si>
    <t>1001315664</t>
  </si>
  <si>
    <t>01315664</t>
  </si>
  <si>
    <t>21EV01810175</t>
  </si>
  <si>
    <t>MELER GUIDO</t>
  </si>
  <si>
    <t>1071804086</t>
  </si>
  <si>
    <t>71804086</t>
  </si>
  <si>
    <t>1165113711E5</t>
  </si>
  <si>
    <t>NAZARIO</t>
  </si>
  <si>
    <t>1001246656</t>
  </si>
  <si>
    <t>01246656</t>
  </si>
  <si>
    <t>LY062060</t>
  </si>
  <si>
    <t>IEP 70122 CULTA</t>
  </si>
  <si>
    <t>1117113711E5</t>
  </si>
  <si>
    <t>UBICACION DE PROFESORES (de Directivo a Profesor) DE:LEON ALVAREZ, LUIS ALBERTO</t>
  </si>
  <si>
    <t>1117113711E0</t>
  </si>
  <si>
    <t>CESE A SOLICITUD DE: HUARCAYA FLORES, ALFREDO, Resolución Nº 2962-14-UGELP</t>
  </si>
  <si>
    <t>AMBILLA</t>
  </si>
  <si>
    <t>1001233228</t>
  </si>
  <si>
    <t>01233228</t>
  </si>
  <si>
    <t>LICENCIA SIN GOCE DE HABER POR MOTIVOS PARTICULARES DE:AMBILLA ALLCCA, ALFREDO, Resolución N° 4482-2018</t>
  </si>
  <si>
    <t>1040841541</t>
  </si>
  <si>
    <t>40841541</t>
  </si>
  <si>
    <t>1117113711E2</t>
  </si>
  <si>
    <t>REASIGNACION DE PERSONAL DOCENTE : CHAMBILLA ILLACHURA, ANASTACIO, Resolución Nº 1483-04-U</t>
  </si>
  <si>
    <t>OLIVIA</t>
  </si>
  <si>
    <t>1001312239</t>
  </si>
  <si>
    <t>01312239</t>
  </si>
  <si>
    <t>1117113711E3</t>
  </si>
  <si>
    <t>SARA BRAULIA</t>
  </si>
  <si>
    <t>1001220346</t>
  </si>
  <si>
    <t>01220346</t>
  </si>
  <si>
    <t>1117113711E4</t>
  </si>
  <si>
    <t>DESIGNACION COMO DIRECTIVO DE: UTURUNCO MAMANI, LEONOR SEGUN RSG Nº 279-2016</t>
  </si>
  <si>
    <t>LUIS BERNI</t>
  </si>
  <si>
    <t>1042452848</t>
  </si>
  <si>
    <t>42452848</t>
  </si>
  <si>
    <t>1117113711E6</t>
  </si>
  <si>
    <t>PERMUTA DE : PEREZ RODRIGUEZ, EDITH SILVIA, Resolución Nº 785-08-UGELP</t>
  </si>
  <si>
    <t>INOCENCIA</t>
  </si>
  <si>
    <t>1001285055</t>
  </si>
  <si>
    <t>01285055</t>
  </si>
  <si>
    <t>1117113711E7</t>
  </si>
  <si>
    <t>CESE POR LIMITE DE EDAD DE: PORTUGAL DE ORTEGA, JESUS MARIA, Resolución Nº 2714-2013-UGELP</t>
  </si>
  <si>
    <t>1001232861</t>
  </si>
  <si>
    <t>01232861</t>
  </si>
  <si>
    <t>1117113711E9</t>
  </si>
  <si>
    <t>RETIRO DEL SERVICIO POR LA 2da. DISPOSICION COMPLEMENTARIA TRANSITORIA Y FINAL LEY Nº 29944 DE: RODRIGUEZ SANCHEZ, JOSE EDWIN</t>
  </si>
  <si>
    <t>1001224445</t>
  </si>
  <si>
    <t>01224445</t>
  </si>
  <si>
    <t>1117113711E8</t>
  </si>
  <si>
    <t>1001240601</t>
  </si>
  <si>
    <t>01240601</t>
  </si>
  <si>
    <t>LY062065</t>
  </si>
  <si>
    <t>IEP 70127 CHANCACHI</t>
  </si>
  <si>
    <t>1167113711E5</t>
  </si>
  <si>
    <t>CESE DE : TARQUI CHARAJA, EDILBERTO, Resolución Nº 958-07-UGELP</t>
  </si>
  <si>
    <t>1001319605</t>
  </si>
  <si>
    <t>01319605</t>
  </si>
  <si>
    <t>1167113711E4</t>
  </si>
  <si>
    <t>CESE POR LIMITE DE EDAD DE: PEREZ ILLANES, BONIFACIO, Resolución Nº 4048-16-UGELP</t>
  </si>
  <si>
    <t>LUCILA YOVANA</t>
  </si>
  <si>
    <t>1041739911</t>
  </si>
  <si>
    <t>41739911</t>
  </si>
  <si>
    <t>1167113711E6</t>
  </si>
  <si>
    <t>REAS. POMARI APAZA OLINDA PANCHA A LIMA RD. 1583</t>
  </si>
  <si>
    <t>SABINA JULIA</t>
  </si>
  <si>
    <t>1004621604</t>
  </si>
  <si>
    <t>04621604</t>
  </si>
  <si>
    <t>1167113711E7</t>
  </si>
  <si>
    <t>REUBICACION Y/O ADECUACION DE PLAZA VACANTE : Resolución Nº 891-04-UGELP</t>
  </si>
  <si>
    <t>PAYI</t>
  </si>
  <si>
    <t>1001223457</t>
  </si>
  <si>
    <t>01223457</t>
  </si>
  <si>
    <t>1167113711E3</t>
  </si>
  <si>
    <t>CESAR HUGO</t>
  </si>
  <si>
    <t>1001289757</t>
  </si>
  <si>
    <t>01289757</t>
  </si>
  <si>
    <t>LY062070</t>
  </si>
  <si>
    <t>IEP 70131 MOCCARAYA</t>
  </si>
  <si>
    <t>1118113711E4</t>
  </si>
  <si>
    <t>CESE PATRICIO CCOACCALLA BERNARDINO RD. 1931-04</t>
  </si>
  <si>
    <t>MARISOL</t>
  </si>
  <si>
    <t>1001324650</t>
  </si>
  <si>
    <t>01324650</t>
  </si>
  <si>
    <t>1118113711E2</t>
  </si>
  <si>
    <t>REASIGNACION DE : CENTENO GALVEZ, NANCY RUTH, Resolución Nº 2318-08-UGELP</t>
  </si>
  <si>
    <t>1001201640</t>
  </si>
  <si>
    <t>01201640</t>
  </si>
  <si>
    <t>1118113711E3</t>
  </si>
  <si>
    <t>DESIGNACION COMO DIRECTIVO DE: RAMOS VILCA, MARIA REGINA SEGUN RSG Nº 279-2016</t>
  </si>
  <si>
    <t>ZINTIA MAGALY</t>
  </si>
  <si>
    <t>1041930573</t>
  </si>
  <si>
    <t>41930573</t>
  </si>
  <si>
    <t>LY062075</t>
  </si>
  <si>
    <t>IEP 70136 MOLLOKO</t>
  </si>
  <si>
    <t>1168113711E7</t>
  </si>
  <si>
    <t>CESE A SOLICITUD DE: FUENTES TURPO, LEONCIO MARINO, Resolución Nº 1992-14-UGELP</t>
  </si>
  <si>
    <t>1001304221</t>
  </si>
  <si>
    <t>01304221</t>
  </si>
  <si>
    <t>1168113711E2</t>
  </si>
  <si>
    <t>MERCEDES ELVIRA</t>
  </si>
  <si>
    <t>1001215266</t>
  </si>
  <si>
    <t>01215266</t>
  </si>
  <si>
    <t>LICENCIA SIN GOCE DE HABER POR MOTIVOS PARTICULARES DE:CAMACHO YUCRA, MERCEDES ELVIRA, Resolución N° 3257-2018</t>
  </si>
  <si>
    <t>1041622734</t>
  </si>
  <si>
    <t>41622734</t>
  </si>
  <si>
    <t>1168113711E5</t>
  </si>
  <si>
    <t>FLAVIA GLORIA</t>
  </si>
  <si>
    <t>1001223995</t>
  </si>
  <si>
    <t>01223995</t>
  </si>
  <si>
    <t>1168113711E8</t>
  </si>
  <si>
    <t>DESIGNACION COMO ESPECIALISTA DE: INCARROCA CHURATA, GIL SANTIAGO</t>
  </si>
  <si>
    <t>RODOLFO NEMESIO</t>
  </si>
  <si>
    <t>1080157735</t>
  </si>
  <si>
    <t>80157735</t>
  </si>
  <si>
    <t>1168113711E6</t>
  </si>
  <si>
    <t>1001212643</t>
  </si>
  <si>
    <t>01212643</t>
  </si>
  <si>
    <t>LY062080</t>
  </si>
  <si>
    <t>IEP 70137 JURUHUANANI</t>
  </si>
  <si>
    <t>1119113711E2</t>
  </si>
  <si>
    <t>LICENCIA SIN GOCE DE HABER POR MOTIVOS PARTICULARES DE:VILCA ALVAREZ, JESUS NOLBERTO, Resolución N° 1978, 2123, 2432</t>
  </si>
  <si>
    <t>WILDER ALAN</t>
  </si>
  <si>
    <t>1080414319</t>
  </si>
  <si>
    <t>80414319</t>
  </si>
  <si>
    <t>LICENCIA CON GOCE DE HABER POR INCAPACIDAD TEMPORAL(Enfermedad) DE:VILCA ALVAREZ, JESUS NOLBERTO, Resolución N° 3289-2018</t>
  </si>
  <si>
    <t>JESUS NOLBERTO</t>
  </si>
  <si>
    <t>1001304985</t>
  </si>
  <si>
    <t>01304985</t>
  </si>
  <si>
    <t>LY062095</t>
  </si>
  <si>
    <t>IEP 70142 MARIA INMACULADA CONCEPCION CCOLLINI</t>
  </si>
  <si>
    <t>1160113711E5</t>
  </si>
  <si>
    <t>UBICACION DE PROFESORES (de Directivo a Profesor) DE:NINA FLORES, LUZ MARINA</t>
  </si>
  <si>
    <t>1160113711E3</t>
  </si>
  <si>
    <t>BAHAMONDE</t>
  </si>
  <si>
    <t>MOTTA</t>
  </si>
  <si>
    <t>MARGARITA MARITZA</t>
  </si>
  <si>
    <t>1001297820</t>
  </si>
  <si>
    <t>01297820</t>
  </si>
  <si>
    <t>1160113711E4</t>
  </si>
  <si>
    <t>1001219081</t>
  </si>
  <si>
    <t>01219081</t>
  </si>
  <si>
    <t>1160113711E6</t>
  </si>
  <si>
    <t>LILIA OLINDA</t>
  </si>
  <si>
    <t>1001332111</t>
  </si>
  <si>
    <t>01332111</t>
  </si>
  <si>
    <t>1160113711E7</t>
  </si>
  <si>
    <t>REASIGNACION POR UNIDAD FAMILIAR DE:RAMOS FLORES, MARIO GERMAN, Resolución N° 4357-16-UGELP</t>
  </si>
  <si>
    <t>1001310135</t>
  </si>
  <si>
    <t>01310135</t>
  </si>
  <si>
    <t>1160113711E2</t>
  </si>
  <si>
    <t>CANASA</t>
  </si>
  <si>
    <t>1001855660</t>
  </si>
  <si>
    <t>01855660</t>
  </si>
  <si>
    <t>CESE TEMPORAL (SANCION) DE:ARO CANASA, ANTONIO, Resolución N° ROI 012-2018-UGELP</t>
  </si>
  <si>
    <t>JORGE ERNESTO</t>
  </si>
  <si>
    <t>1001855722</t>
  </si>
  <si>
    <t>01855722</t>
  </si>
  <si>
    <t>LY062100</t>
  </si>
  <si>
    <t>IEP 70147 CCOCCOSANI</t>
  </si>
  <si>
    <t>1111213711E3</t>
  </si>
  <si>
    <t>MIGUEL PLACIDO</t>
  </si>
  <si>
    <t>1001300622</t>
  </si>
  <si>
    <t>01300622</t>
  </si>
  <si>
    <t>1111213711E6</t>
  </si>
  <si>
    <t>LICENCIA CON GOCE DE HABER POR INCAPACIDAD TEMPORAL(Enfermedad) DE:ORTEGA RAMOS, JUSTINA, Resolución N° 3625-2018</t>
  </si>
  <si>
    <t>1001888166</t>
  </si>
  <si>
    <t>01888166</t>
  </si>
  <si>
    <t>1029445432</t>
  </si>
  <si>
    <t>29445432</t>
  </si>
  <si>
    <t>1111213711E7</t>
  </si>
  <si>
    <t>CESE A SOLICITUD DE: RODRIGUEZ QUISPE, VICTOR, Resolución Nº 2007-11-UGELP</t>
  </si>
  <si>
    <t>1001315374</t>
  </si>
  <si>
    <t>01315374</t>
  </si>
  <si>
    <t>LICENCIA CON GOCE DE HABER POR INCAPACIDAD TEMPORAL(Enfermedad) DE:CONDORI RAMOS, HILDA, Resolución N° 4575-2018-UGELP</t>
  </si>
  <si>
    <t>1001344483</t>
  </si>
  <si>
    <t>01344483</t>
  </si>
  <si>
    <t>1111213711E4</t>
  </si>
  <si>
    <t>HUGO EFRAIN</t>
  </si>
  <si>
    <t>1001308122</t>
  </si>
  <si>
    <t>01308122</t>
  </si>
  <si>
    <t>LY062105</t>
  </si>
  <si>
    <t>IEP 70148 CHAMCHILLA</t>
  </si>
  <si>
    <t>1161213711E4</t>
  </si>
  <si>
    <t>UBICACION DE PROFESORES (de Directivo a Profesor) DE:AMBILLA ALLCCA, ALFREDO</t>
  </si>
  <si>
    <t>1001315919</t>
  </si>
  <si>
    <t>01315919</t>
  </si>
  <si>
    <t>1161213711E2</t>
  </si>
  <si>
    <t>CESE DE PERSONAL NOMBRADO : MONTESINOS ZEA, BELEN, Resolución Nº 1165-05-DREP</t>
  </si>
  <si>
    <t>BELEN</t>
  </si>
  <si>
    <t>1001230798</t>
  </si>
  <si>
    <t>01230798</t>
  </si>
  <si>
    <t>1161213711E3</t>
  </si>
  <si>
    <t>LIDIA DIONISIA</t>
  </si>
  <si>
    <t>1001222217</t>
  </si>
  <si>
    <t>01222217</t>
  </si>
  <si>
    <t>LY062110</t>
  </si>
  <si>
    <t>IEP 70170 SAN CARLOS ACORA</t>
  </si>
  <si>
    <t>1112213711E2</t>
  </si>
  <si>
    <t>REASIGNACION POR INTERES PERSONAL DE:CUTIPA CHAMBI, RUFINO, 016-11-UGELP</t>
  </si>
  <si>
    <t>DORIS YANET</t>
  </si>
  <si>
    <t>1001218878</t>
  </si>
  <si>
    <t>01218878</t>
  </si>
  <si>
    <t>1112213711E4</t>
  </si>
  <si>
    <t>1001323070</t>
  </si>
  <si>
    <t>01323070</t>
  </si>
  <si>
    <t>LY062115</t>
  </si>
  <si>
    <t>IEP 70616 HUANTACACHI</t>
  </si>
  <si>
    <t>1162213711E5</t>
  </si>
  <si>
    <t>CESE DE PERSONAL NOMBRADO : QUISPE CONDORI, TOMAS, Resolución Nº 2132-04-DREP</t>
  </si>
  <si>
    <t>ROGER HERNAN</t>
  </si>
  <si>
    <t>1001237063</t>
  </si>
  <si>
    <t>01237063</t>
  </si>
  <si>
    <t>1162213711E2</t>
  </si>
  <si>
    <t>REASIGNACION POR SALUD DE:CHAMBILLA CHAMBILLA, MAURICIA, Resolución N° 3897-14-UGELP</t>
  </si>
  <si>
    <t>1001239290</t>
  </si>
  <si>
    <t>01239290</t>
  </si>
  <si>
    <t>1162213711E3</t>
  </si>
  <si>
    <t>MOISES ELOY</t>
  </si>
  <si>
    <t>1001233283</t>
  </si>
  <si>
    <t>01233283</t>
  </si>
  <si>
    <t>LY062120</t>
  </si>
  <si>
    <t>IEP 70653 IRPAPAMPA</t>
  </si>
  <si>
    <t>1113213711E2</t>
  </si>
  <si>
    <t>REASIGNACION POR SALUD DE:AMANQUI ZEA, MARIA ELENA, Resolución N° 3683-16-UGELP</t>
  </si>
  <si>
    <t>ROBERTO MEDARDO</t>
  </si>
  <si>
    <t>1001308475</t>
  </si>
  <si>
    <t>01308475</t>
  </si>
  <si>
    <t>LY062125</t>
  </si>
  <si>
    <t>IEP 70721 MOLINO</t>
  </si>
  <si>
    <t>1163213711E2</t>
  </si>
  <si>
    <t>REUBICACION DE PLAZA OCUPADA: Resolución Nº 2043-2016-UGELP</t>
  </si>
  <si>
    <t>CCACCALLACA</t>
  </si>
  <si>
    <t>OSMAR FRANCISCO</t>
  </si>
  <si>
    <t>1001314273</t>
  </si>
  <si>
    <t>01314273</t>
  </si>
  <si>
    <t>1163213711E3</t>
  </si>
  <si>
    <t>1001290145</t>
  </si>
  <si>
    <t>01290145</t>
  </si>
  <si>
    <t>LY062135</t>
  </si>
  <si>
    <t>IEP 70741 SAN JOSE DE CALALA</t>
  </si>
  <si>
    <t>1135713712E2</t>
  </si>
  <si>
    <t>REUBICACION DE PLAZA OCUPADA: Resolución Nº 0935-2018-UGELP</t>
  </si>
  <si>
    <t>VILCA DE FLORES</t>
  </si>
  <si>
    <t>1001248917</t>
  </si>
  <si>
    <t>01248917</t>
  </si>
  <si>
    <t>LY062140</t>
  </si>
  <si>
    <t>IEP 70744 PARAPICHUZA</t>
  </si>
  <si>
    <t>1115213711E2</t>
  </si>
  <si>
    <t>REASIGNACION POR INTERES PERSONAL DE:MANCILLA MANCILLA, MARIVEL NARDY, Resolución N° 3165-12-UGELP</t>
  </si>
  <si>
    <t>1001282412</t>
  </si>
  <si>
    <t>01282412</t>
  </si>
  <si>
    <t>1115213711E3</t>
  </si>
  <si>
    <t>LICENCIA SIN GOCE DE HABER POR MOTIVOS PARTICULARES DE:DAMIAN CONDORI, ALBERTO, Resolución N° 1813-2018-UGELP</t>
  </si>
  <si>
    <t>1070845732</t>
  </si>
  <si>
    <t>70845732</t>
  </si>
  <si>
    <t>1001303664</t>
  </si>
  <si>
    <t>01303664</t>
  </si>
  <si>
    <t>LY062145</t>
  </si>
  <si>
    <t>IEP 70735 CANCATANI</t>
  </si>
  <si>
    <t>1165213711E3</t>
  </si>
  <si>
    <t>REASIGNACION POR INTERES PERSONAL DE:LOZA YUPANQUI, SERAPIO, Resolución N° 3164-12-UGELP</t>
  </si>
  <si>
    <t>1001332508</t>
  </si>
  <si>
    <t>01332508</t>
  </si>
  <si>
    <t>LY062121</t>
  </si>
  <si>
    <t>IEP 70083 QUELCA</t>
  </si>
  <si>
    <t>1153613711E2</t>
  </si>
  <si>
    <t>REASIGNACION POR UNIDAD FAMILIAR DE:COAPAZA AROCUTIPA, HILARIO NIMIO, Resolución N° 4354-16-UGELP</t>
  </si>
  <si>
    <t>TITO DE PINEDA</t>
  </si>
  <si>
    <t>MIRIAM LILIAN</t>
  </si>
  <si>
    <t>1001282614</t>
  </si>
  <si>
    <t>01282614</t>
  </si>
  <si>
    <t>1153613711E4</t>
  </si>
  <si>
    <t>REASIGNACION POR INTERES PERSONAL DE:HUARAHUARA DE MAYTA, CECILIA, 025-11-UGELP</t>
  </si>
  <si>
    <t>CHAHUARA</t>
  </si>
  <si>
    <t>1001297462</t>
  </si>
  <si>
    <t>01297462</t>
  </si>
  <si>
    <t>1153613711E5</t>
  </si>
  <si>
    <t>1001312719</t>
  </si>
  <si>
    <t>01312719</t>
  </si>
  <si>
    <t>1153613711E7</t>
  </si>
  <si>
    <t>LICENCIA CON GOCE DE HABER POR INCAPACIDAD TEMPORAL(Enfermedad) DE:ZAPANA CONDORI, LUCIO, Resolución N° 3627-2018</t>
  </si>
  <si>
    <t>AYDEE MARITZA</t>
  </si>
  <si>
    <t>1001326930</t>
  </si>
  <si>
    <t>01326930</t>
  </si>
  <si>
    <t>1001826788</t>
  </si>
  <si>
    <t>01826788</t>
  </si>
  <si>
    <t>1153613711E8</t>
  </si>
  <si>
    <t>1029375138</t>
  </si>
  <si>
    <t>29375138</t>
  </si>
  <si>
    <t>21EV01810174</t>
  </si>
  <si>
    <t>1153613711E3</t>
  </si>
  <si>
    <t>CHURACUTIPA</t>
  </si>
  <si>
    <t>1001852958</t>
  </si>
  <si>
    <t>01852958</t>
  </si>
  <si>
    <t>LY062528</t>
  </si>
  <si>
    <t>IEP 70085 ISCACHURO</t>
  </si>
  <si>
    <t>1193613711E2</t>
  </si>
  <si>
    <t>DESIGNACION COMO DIRECTIVO DE I.E. (R.S.G. 1551-2014) DE CUTIPA TICONA, ELEANA</t>
  </si>
  <si>
    <t>1041564854</t>
  </si>
  <si>
    <t>41564854</t>
  </si>
  <si>
    <t>1193613711E3</t>
  </si>
  <si>
    <t>REASIGNACION POR INTERES PERSONAL DE:PARRILLO ZUÑIGA, MARIA CLEOFE, Resolución N° 228-12-UGELP</t>
  </si>
  <si>
    <t>OLGA VENANCIA</t>
  </si>
  <si>
    <t>1002412629</t>
  </si>
  <si>
    <t>02412629</t>
  </si>
  <si>
    <t>1193613711E4</t>
  </si>
  <si>
    <t>SARAZA</t>
  </si>
  <si>
    <t>JULIA TEODOSIA</t>
  </si>
  <si>
    <t>1001263685</t>
  </si>
  <si>
    <t>01263685</t>
  </si>
  <si>
    <t>LY062529</t>
  </si>
  <si>
    <t>IEP 70093 HUAÑUSCURO</t>
  </si>
  <si>
    <t>1103613711E3</t>
  </si>
  <si>
    <t>RETIRO DEL SERVICIO POR LA 2da. DISPOSICION COMPLEMENTARIA TRANSITORIA Y FINAL LEY Nº 29944 DE: ORCO MAMANI, ADOLFO</t>
  </si>
  <si>
    <t>CHIQUE</t>
  </si>
  <si>
    <t>1001771964</t>
  </si>
  <si>
    <t>01771964</t>
  </si>
  <si>
    <t>1103613711E4</t>
  </si>
  <si>
    <t>LICENCIA SIN GOCE DE HABER POR MOTIVOS PARTICULARES DE:SUCA VALDIVIA, HUGO ALBERTO, Resolución N° 3108-2018-UGELP</t>
  </si>
  <si>
    <t>QQUENTA</t>
  </si>
  <si>
    <t>1040383975</t>
  </si>
  <si>
    <t>40383975</t>
  </si>
  <si>
    <t>HUGO ALBERTO</t>
  </si>
  <si>
    <t>1001312897</t>
  </si>
  <si>
    <t>01312897</t>
  </si>
  <si>
    <t>1103613711E5</t>
  </si>
  <si>
    <t>MARLENI ROGAC</t>
  </si>
  <si>
    <t>1001683336</t>
  </si>
  <si>
    <t>01683336</t>
  </si>
  <si>
    <t>1103613711E6</t>
  </si>
  <si>
    <t>REUBICACION DE PLAZA OCUPADA : Resolución Nº 2490-08-UGELP</t>
  </si>
  <si>
    <t>1001278237</t>
  </si>
  <si>
    <t>01278237</t>
  </si>
  <si>
    <t>LY062530</t>
  </si>
  <si>
    <t>IEP 70100 TANAPACA</t>
  </si>
  <si>
    <t>1114613711E2</t>
  </si>
  <si>
    <t>CESE POR LIMITE DE EDAD DE: TICONA MONROY, JULIA JACINTA, Resolución Nº 4771-2017-UGELP</t>
  </si>
  <si>
    <t>1044891641</t>
  </si>
  <si>
    <t>44891641</t>
  </si>
  <si>
    <t>1114613711E3</t>
  </si>
  <si>
    <t>1001836746</t>
  </si>
  <si>
    <t>01836746</t>
  </si>
  <si>
    <t>LY062532</t>
  </si>
  <si>
    <t>IEP 70103 AMPARANI</t>
  </si>
  <si>
    <t>1134613711E3</t>
  </si>
  <si>
    <t>REASIGNACION DE PERSONAL DOCENTE : LOPE QUISPE, VICTOR LUIS, Resolución Nº 1467-04-UGELP</t>
  </si>
  <si>
    <t>JUAN VIDAL</t>
  </si>
  <si>
    <t>01299563</t>
  </si>
  <si>
    <t>LICENCIA SIN GOCE DE HABER POR MOTIVOS PARTICULARES DE:COAQUIRA HOLGUIN, JUAN VIDAL, Resolución N° 4272-2018-UGELP</t>
  </si>
  <si>
    <t>1040776206</t>
  </si>
  <si>
    <t>40776206</t>
  </si>
  <si>
    <t>1134613711E4</t>
  </si>
  <si>
    <t>1001314478</t>
  </si>
  <si>
    <t>01314478</t>
  </si>
  <si>
    <t>1134613711E5</t>
  </si>
  <si>
    <t>CESE POR LIMITE DE EDAD DE: QUISPE ESCOBEDO, ASCENCIA ABIGAIL, Resolución Nº 1219-2018-UGELP</t>
  </si>
  <si>
    <t>JULIO ZENON</t>
  </si>
  <si>
    <t>1001310236</t>
  </si>
  <si>
    <t>01310236</t>
  </si>
  <si>
    <t>1134613711E6</t>
  </si>
  <si>
    <t>REASIGNACION DE : VELASQUEZ CACERES, MARGARITA SABINA, Resolución Nº 1585-09-UGELP</t>
  </si>
  <si>
    <t>1001318209</t>
  </si>
  <si>
    <t>01318209</t>
  </si>
  <si>
    <t>1134613711E7</t>
  </si>
  <si>
    <t>MARGARA</t>
  </si>
  <si>
    <t>1001308660</t>
  </si>
  <si>
    <t>01308660</t>
  </si>
  <si>
    <t>1134613711E2</t>
  </si>
  <si>
    <t>1001786891</t>
  </si>
  <si>
    <t>01786891</t>
  </si>
  <si>
    <t>LY062534</t>
  </si>
  <si>
    <t>IEP 70104 TOTORANI</t>
  </si>
  <si>
    <t>1154613711E7</t>
  </si>
  <si>
    <t>CESE DE JUAN HUANCA AYCACHA</t>
  </si>
  <si>
    <t>BENILDA</t>
  </si>
  <si>
    <t>1025490032</t>
  </si>
  <si>
    <t>25490032</t>
  </si>
  <si>
    <t>1154613711E3</t>
  </si>
  <si>
    <t>REASIGNACION POR INTERES PERSONAL DE:COPACATI CUTIPA, EFREN, Resolución N° 3171-12-UGELP</t>
  </si>
  <si>
    <t>1001322606</t>
  </si>
  <si>
    <t>01322606</t>
  </si>
  <si>
    <t>1154613711E4</t>
  </si>
  <si>
    <t>ENCARGATURA DE:FLORES CAHUANA, YANED, Resolución Nº -</t>
  </si>
  <si>
    <t>TRUJILLANO</t>
  </si>
  <si>
    <t>1041758694</t>
  </si>
  <si>
    <t>41758694</t>
  </si>
  <si>
    <t>YANED</t>
  </si>
  <si>
    <t>1001307883</t>
  </si>
  <si>
    <t>01307883</t>
  </si>
  <si>
    <t>1154613711E6</t>
  </si>
  <si>
    <t>1001834395</t>
  </si>
  <si>
    <t>01834395</t>
  </si>
  <si>
    <t>LY062538</t>
  </si>
  <si>
    <t>IEP 70107 CUSINI</t>
  </si>
  <si>
    <t>1194613711E3</t>
  </si>
  <si>
    <t>REASIGNACION POR INTERES PERSONAL DE:MAYTA MAYTA, FRANCISCO EFRAIN, Resolución N° 4657-15-UGELP</t>
  </si>
  <si>
    <t>ARTURO ISAAC</t>
  </si>
  <si>
    <t>1001334761</t>
  </si>
  <si>
    <t>01334761</t>
  </si>
  <si>
    <t>1194613711E4</t>
  </si>
  <si>
    <t>REASIGNACION DE : CONDORI YUCRA, LUIS ENRIQUE, Resolución Nº 1586-09-UGELP</t>
  </si>
  <si>
    <t>1001306186</t>
  </si>
  <si>
    <t>01306186</t>
  </si>
  <si>
    <t>1194613711E5</t>
  </si>
  <si>
    <t>1001218001</t>
  </si>
  <si>
    <t>01218001</t>
  </si>
  <si>
    <t>1194613711E6</t>
  </si>
  <si>
    <t>DESIGNACION COMO DIRECTIVO DE I.E. (R.S.G. 1551-2014) DE CHURA CONDORI, EUFEMIA</t>
  </si>
  <si>
    <t>RENE MARTIN</t>
  </si>
  <si>
    <t>1001345177</t>
  </si>
  <si>
    <t>01345177</t>
  </si>
  <si>
    <t>LY062540</t>
  </si>
  <si>
    <t>IEP 70129 LACACHI</t>
  </si>
  <si>
    <t>1115613711E2</t>
  </si>
  <si>
    <t>REASIGNACION POR INTERES PERSONAL DE:FLORES TALAVERA, OLIVIA SONIA, Resolución N° 2461-11-UGELP</t>
  </si>
  <si>
    <t>GAMBINI</t>
  </si>
  <si>
    <t>VICENTA MELCHORA</t>
  </si>
  <si>
    <t>1001203271</t>
  </si>
  <si>
    <t>01203271</t>
  </si>
  <si>
    <t>1115613711E3</t>
  </si>
  <si>
    <t>GRETA ROSARIO</t>
  </si>
  <si>
    <t>1001227994</t>
  </si>
  <si>
    <t>01227994</t>
  </si>
  <si>
    <t>1115613711E4</t>
  </si>
  <si>
    <t>ASCENSO A CARGOS DIRECTIVOS : PALOMINO SANIZO, JUAN ALFREDO, Resolución Nº 1885-06-UGELP</t>
  </si>
  <si>
    <t>ELEAZAR</t>
  </si>
  <si>
    <t>1042399284</t>
  </si>
  <si>
    <t>42399284</t>
  </si>
  <si>
    <t>LY062542</t>
  </si>
  <si>
    <t>IEP 70143 CHALLACOLLO</t>
  </si>
  <si>
    <t>1135613711E4</t>
  </si>
  <si>
    <t>ASCENSO A CARGOS DIRECTIVOS : NINA FLORES, LUZ MARINA, Resolución Nº 1877-06-UGELP</t>
  </si>
  <si>
    <t>1004433606</t>
  </si>
  <si>
    <t>04433606</t>
  </si>
  <si>
    <t>1135613711E2</t>
  </si>
  <si>
    <t>REASIGNACION POR UNIDAD FAMILIAR DE:APAZA LLANQUE, LIDIA, Resolución N° 4363-16-UGELP</t>
  </si>
  <si>
    <t>1001215100</t>
  </si>
  <si>
    <t>01215100</t>
  </si>
  <si>
    <t>LY062695</t>
  </si>
  <si>
    <t>IEP 70169 TARUCAMARCA</t>
  </si>
  <si>
    <t>1160713711E2</t>
  </si>
  <si>
    <t>REASIGNACION DE : ARELA POCOHUANCA, GABRIEL DIONICIO, Resolución Nº 1585-09-UGELP</t>
  </si>
  <si>
    <t>BARRAZUETA</t>
  </si>
  <si>
    <t>1001300757</t>
  </si>
  <si>
    <t>01300757</t>
  </si>
  <si>
    <t>LY062726</t>
  </si>
  <si>
    <t>IEP 70678 HUILASIPI</t>
  </si>
  <si>
    <t>1173813711E2</t>
  </si>
  <si>
    <t>GERMAN FELIX</t>
  </si>
  <si>
    <t>1001209298</t>
  </si>
  <si>
    <t>01209298</t>
  </si>
  <si>
    <t>1173813711E3</t>
  </si>
  <si>
    <t>1001231901</t>
  </si>
  <si>
    <t>01231901</t>
  </si>
  <si>
    <t>1173813711E5</t>
  </si>
  <si>
    <t>REASIGNACION POR INTERES PERSONAL DE: TICONA ALANOCA, GERONIMO, Resolución Nº 1703-15-UGELEC</t>
  </si>
  <si>
    <t>HILARIO NIMIO</t>
  </si>
  <si>
    <t>1001291865</t>
  </si>
  <si>
    <t>01291865</t>
  </si>
  <si>
    <t>1173813711E7</t>
  </si>
  <si>
    <t>REASIGNACION POR INTERES PERSONAL DE:UTURUNCO MAMANI, LEONOR, Resolución N° 3173-12-UGELP</t>
  </si>
  <si>
    <t>JULIA MARTINA</t>
  </si>
  <si>
    <t>1001233517</t>
  </si>
  <si>
    <t>01233517</t>
  </si>
  <si>
    <t>LY062731</t>
  </si>
  <si>
    <t>IEP 70695 JILATAMARCA</t>
  </si>
  <si>
    <t>1124813711E2</t>
  </si>
  <si>
    <t>REASIGNACION POR INTERES PERSONAL DE:CONDORI SUCARI, LUCINDA SOLEDAD, Resolución N° 4397-15-UGELP</t>
  </si>
  <si>
    <t>1001340859</t>
  </si>
  <si>
    <t>01340859</t>
  </si>
  <si>
    <t>1124813711E4</t>
  </si>
  <si>
    <t>REASIGNACION POR INTERES PERSONAL DE:MAMANI AQUISE, MARIA VICTORIA, Resolución N° 3168-12-UGELP</t>
  </si>
  <si>
    <t>1001233449</t>
  </si>
  <si>
    <t>01233449</t>
  </si>
  <si>
    <t>LY062733</t>
  </si>
  <si>
    <t>IEP 70709 SACUYO</t>
  </si>
  <si>
    <t>1144813711E2</t>
  </si>
  <si>
    <t>1001214346</t>
  </si>
  <si>
    <t>01214346</t>
  </si>
  <si>
    <t>1144813711E3</t>
  </si>
  <si>
    <t>RETIRO DEL SERVICIO POR LA 2da. DISPOSICION COMPLEMENTARIA TRANSITORIA Y FINAL LEY Nº 29944 DE: CRUZ CUTIPA, ANGEL</t>
  </si>
  <si>
    <t>DE MAYTA</t>
  </si>
  <si>
    <t>CECILIA</t>
  </si>
  <si>
    <t>1001340281</t>
  </si>
  <si>
    <t>01340281</t>
  </si>
  <si>
    <t>1152113431E3</t>
  </si>
  <si>
    <t>REUBICACION DE PLAZA VACANTE: Resolución Nº 1963-11-UGELP</t>
  </si>
  <si>
    <t>PACOSONCO</t>
  </si>
  <si>
    <t>1001287160</t>
  </si>
  <si>
    <t>01287160</t>
  </si>
  <si>
    <t>1144813711E5</t>
  </si>
  <si>
    <t>1001299780</t>
  </si>
  <si>
    <t>01299780</t>
  </si>
  <si>
    <t>LY062737</t>
  </si>
  <si>
    <t>IEP 70723 SAN FERNANDO</t>
  </si>
  <si>
    <t>1184813711E2</t>
  </si>
  <si>
    <t>CESE POR LIMITE DE EDAD DE: BAILON HUARACHA, NORMA, Resolución Nº 2105-15-UGEL CH J</t>
  </si>
  <si>
    <t>TEOFILO CELESTINO</t>
  </si>
  <si>
    <t>1001203425</t>
  </si>
  <si>
    <t>01203425</t>
  </si>
  <si>
    <t>LY062797</t>
  </si>
  <si>
    <t>IEP 70710 JACHACACHI</t>
  </si>
  <si>
    <t>1180813711E2</t>
  </si>
  <si>
    <t>REASIGNACION DE : GONZALES ALIAGA, JACQUELINE, Resolución Nº 1586-09-UGELP</t>
  </si>
  <si>
    <t>1001327631</t>
  </si>
  <si>
    <t>01327631</t>
  </si>
  <si>
    <t>1180813711E3</t>
  </si>
  <si>
    <t>PERMUTA DE PERSONAL NOMBRADO: CHAMBI CRUZ, INOCENCIO CESAR, Resolución Nº 942-07-UGELP</t>
  </si>
  <si>
    <t>ELENA DORA</t>
  </si>
  <si>
    <t>1046072432</t>
  </si>
  <si>
    <t>46072432</t>
  </si>
  <si>
    <t>LY062802</t>
  </si>
  <si>
    <t>IEP 70720 IMATA</t>
  </si>
  <si>
    <t>1131913711E2</t>
  </si>
  <si>
    <t>EFRAIN MARCIAL</t>
  </si>
  <si>
    <t>1001309797</t>
  </si>
  <si>
    <t>01309797</t>
  </si>
  <si>
    <t>1131913711E3</t>
  </si>
  <si>
    <t>REASIGNACION POR INTERES PERSONAL DE:CHUQUIJA QUILLA, GLADYS ISABEL, Resolución N° 410-13-UGELP</t>
  </si>
  <si>
    <t>1001308077</t>
  </si>
  <si>
    <t>01308077</t>
  </si>
  <si>
    <t>1131913711E5</t>
  </si>
  <si>
    <t>VIDAL PRIMERO</t>
  </si>
  <si>
    <t>1001340344</t>
  </si>
  <si>
    <t>01340344</t>
  </si>
  <si>
    <t>1131913711E4</t>
  </si>
  <si>
    <t>1001246110</t>
  </si>
  <si>
    <t>01246110</t>
  </si>
  <si>
    <t>LY072025</t>
  </si>
  <si>
    <t>IEP 70087 SANTA ROSA DE YANAQUE</t>
  </si>
  <si>
    <t>1163113821E2</t>
  </si>
  <si>
    <t>CESE POR FALLEC. QUISPE CUSI JUAN, RD. 2142-04-DREP</t>
  </si>
  <si>
    <t>1040126943</t>
  </si>
  <si>
    <t>40126943</t>
  </si>
  <si>
    <t>1163113811E5</t>
  </si>
  <si>
    <t>CESE POR FALLECIMIENTO DE: FLORES ORTEGA, BELVE, Resolución Nº 266-16-UGELP</t>
  </si>
  <si>
    <t>WILSON ROSS</t>
  </si>
  <si>
    <t>1046426743</t>
  </si>
  <si>
    <t>46426743</t>
  </si>
  <si>
    <t>1163113811E9</t>
  </si>
  <si>
    <t>1001246317</t>
  </si>
  <si>
    <t>01246317</t>
  </si>
  <si>
    <t>LY072040</t>
  </si>
  <si>
    <t>IEP 70101 ISCA HUINCHOCA</t>
  </si>
  <si>
    <t>1115113811E2</t>
  </si>
  <si>
    <t>ASCENSO A CARGOS DIRECTIVOS : CHURA CALJARO, ARTEMIO, Resolución Nº 1877-06-UGELP</t>
  </si>
  <si>
    <t>MARIBEL YENNY</t>
  </si>
  <si>
    <t>1001314630</t>
  </si>
  <si>
    <t>01314630</t>
  </si>
  <si>
    <t>1115113811E5</t>
  </si>
  <si>
    <t>PERMUTA DE PERSONAL NOMBRADO : PAMPACATA CUTIPA, EDGAR SEGUNDO, Resolución Nº 057-06-UGELP</t>
  </si>
  <si>
    <t>1001544300</t>
  </si>
  <si>
    <t>01544300</t>
  </si>
  <si>
    <t>1115113811E6</t>
  </si>
  <si>
    <t>CESE POR LIMITE DE EDAD DE: QUISPE CANTUTA, VICTOR, Resolución Nº 2027-17-UGELP</t>
  </si>
  <si>
    <t>HUACCA</t>
  </si>
  <si>
    <t>BERTHA ESMERALDA</t>
  </si>
  <si>
    <t>1045088656</t>
  </si>
  <si>
    <t>45088656</t>
  </si>
  <si>
    <t>1115113811E4</t>
  </si>
  <si>
    <t>1001247158</t>
  </si>
  <si>
    <t>01247158</t>
  </si>
  <si>
    <t>LY072050</t>
  </si>
  <si>
    <t>IEP 70118 TUNUHUAYA</t>
  </si>
  <si>
    <t>1116113811E6</t>
  </si>
  <si>
    <t>UBICACION DE PROFESORES (de Directivo a Profesor) DE:FLORES VELASQUEZ, ROTILIO</t>
  </si>
  <si>
    <t>JESUS YONY</t>
  </si>
  <si>
    <t>1001321961</t>
  </si>
  <si>
    <t>01321961</t>
  </si>
  <si>
    <t>1116113811E2</t>
  </si>
  <si>
    <t>CESE POR INCAPACIDAD FISICA O MENTAL DE: AGUILAR CCAMA, ALEJANDRO, Resolución Nº 1441-13-UGELP</t>
  </si>
  <si>
    <t>1001848322</t>
  </si>
  <si>
    <t>01848322</t>
  </si>
  <si>
    <t>1116113811E7</t>
  </si>
  <si>
    <t>PORTILLO</t>
  </si>
  <si>
    <t>JOSE EDUARDO</t>
  </si>
  <si>
    <t>1001303732</t>
  </si>
  <si>
    <t>01303732</t>
  </si>
  <si>
    <t>1116113811E4</t>
  </si>
  <si>
    <t>AQUILINO</t>
  </si>
  <si>
    <t>1001240004</t>
  </si>
  <si>
    <t>01240004</t>
  </si>
  <si>
    <t>LY072055</t>
  </si>
  <si>
    <t>IEP 70119 SOCCA</t>
  </si>
  <si>
    <t>1166113811E3</t>
  </si>
  <si>
    <t>CESE DE PERSONAL NOMBRADO : CRUZ PEDRAZA, CIRILO, Resolución Nº 1166-05-DREP</t>
  </si>
  <si>
    <t>1001309337</t>
  </si>
  <si>
    <t>01309337</t>
  </si>
  <si>
    <t>1166113811E4</t>
  </si>
  <si>
    <t>1001220963</t>
  </si>
  <si>
    <t>01220963</t>
  </si>
  <si>
    <t>1166113811E5</t>
  </si>
  <si>
    <t>CESE POR LIMITE DE EDAD DE: FLORES HUALLPA, JUAN DE DIOS, Resolución Nº 2032-2016-UGELP</t>
  </si>
  <si>
    <t>GISELA VERONICA</t>
  </si>
  <si>
    <t>1045147558</t>
  </si>
  <si>
    <t>45147558</t>
  </si>
  <si>
    <t>1166113811E6</t>
  </si>
  <si>
    <t>CESE A SOLICITUD DE: RIVERA DE DELGADO, JULIA RITA, Resolución Nº 1838-12-UGELP</t>
  </si>
  <si>
    <t>CARMEN BERNARDINA</t>
  </si>
  <si>
    <t>1001307620</t>
  </si>
  <si>
    <t>01307620</t>
  </si>
  <si>
    <t>1166113811E7</t>
  </si>
  <si>
    <t>RUBEN BUENAVENTURA</t>
  </si>
  <si>
    <t>1001232948</t>
  </si>
  <si>
    <t>01232948</t>
  </si>
  <si>
    <t>21EV01810176</t>
  </si>
  <si>
    <t>NESTOR ELAR</t>
  </si>
  <si>
    <t>1080376640</t>
  </si>
  <si>
    <t>80376640</t>
  </si>
  <si>
    <t>1166113811E8</t>
  </si>
  <si>
    <t>ROTACION DE PERSONAL ADMINISTRATIVO DE:CONDORI CARITA, PEDRO, Resolución N° 3022-11-UGELP</t>
  </si>
  <si>
    <t>TITO JAIME</t>
  </si>
  <si>
    <t>1001277642</t>
  </si>
  <si>
    <t>01277642</t>
  </si>
  <si>
    <t>LY072085</t>
  </si>
  <si>
    <t>IEP 70138 CCAPALLA</t>
  </si>
  <si>
    <t>1169113811E6</t>
  </si>
  <si>
    <t>CESE DE PERSONAL NOMBRADO : MENDOZA VILCA, MARIO, Resolución Nº 051-06-DREP</t>
  </si>
  <si>
    <t>JULIA ELIANA</t>
  </si>
  <si>
    <t>1001205013</t>
  </si>
  <si>
    <t>01205013</t>
  </si>
  <si>
    <t>1169113811E0</t>
  </si>
  <si>
    <t>HUAYLLARA</t>
  </si>
  <si>
    <t>1001311172</t>
  </si>
  <si>
    <t>01311172</t>
  </si>
  <si>
    <t>1169113811E4</t>
  </si>
  <si>
    <t>DESIGNACION COMO DIRECTIVO DE I.E. (R.S.G. 1551-2014) DE GONZALES RAMOS, SANDRO</t>
  </si>
  <si>
    <t>UCEDO</t>
  </si>
  <si>
    <t>1001317132</t>
  </si>
  <si>
    <t>01317132</t>
  </si>
  <si>
    <t>1169113811E5</t>
  </si>
  <si>
    <t>LICENCIA CON GOCE DE HABER POR INCAPACIDAD TEMPORAL(Enfermedad) DE:GUZMAN MENGOA, VICENTA JANET, Resolución N° 4303-2018-UGELP</t>
  </si>
  <si>
    <t>1041055145</t>
  </si>
  <si>
    <t>41055145</t>
  </si>
  <si>
    <t>MENGOA</t>
  </si>
  <si>
    <t>VICENTA JANET</t>
  </si>
  <si>
    <t>1001225395</t>
  </si>
  <si>
    <t>01225395</t>
  </si>
  <si>
    <t>LY072090</t>
  </si>
  <si>
    <t>IEP 70139 THUNCO</t>
  </si>
  <si>
    <t>1110113811E6</t>
  </si>
  <si>
    <t>UBICACION DE PROFESORES (de Directivo a Profesor) DE:QUISPE MAMANI, SANTOS BENIGNO</t>
  </si>
  <si>
    <t>ALMARIO</t>
  </si>
  <si>
    <t>1001235504</t>
  </si>
  <si>
    <t>01235504</t>
  </si>
  <si>
    <t>1110113811E3</t>
  </si>
  <si>
    <t>REASIGNACION POR INTERES PERSONAL DE:CCUNO MAMANI, JULIO MARIO, Resolución N° 4409-15-UGELP</t>
  </si>
  <si>
    <t>1001200292</t>
  </si>
  <si>
    <t>01200292</t>
  </si>
  <si>
    <t>1110113811E4</t>
  </si>
  <si>
    <t>CESE POR FALLECIMIENTO DE: CUTIPA VITULAS, EDGAR, Resolución Nº 2975-11-UGELP</t>
  </si>
  <si>
    <t>EFREN</t>
  </si>
  <si>
    <t>1001239775</t>
  </si>
  <si>
    <t>01239775</t>
  </si>
  <si>
    <t>1110113811E5</t>
  </si>
  <si>
    <t>DESIGNACION COMO DIRECTIVO DE I.E. (R.S.G. 1551-2014) DE PACCO FLOREZ, VIRGINIA PILAR</t>
  </si>
  <si>
    <t>1001333384</t>
  </si>
  <si>
    <t>01333384</t>
  </si>
  <si>
    <t>1110113811E7</t>
  </si>
  <si>
    <t>FREDY ALEJO</t>
  </si>
  <si>
    <t>1001277897</t>
  </si>
  <si>
    <t>01277897</t>
  </si>
  <si>
    <t>1110113811E8</t>
  </si>
  <si>
    <t>REASIGNACION DE : TORRES MAMANI, JULIO, Resolución Nº 2331-08-UGELP</t>
  </si>
  <si>
    <t>YANETH MARISOL</t>
  </si>
  <si>
    <t>1001335606</t>
  </si>
  <si>
    <t>01335606</t>
  </si>
  <si>
    <t>21EV01810177</t>
  </si>
  <si>
    <t>CCAJIA</t>
  </si>
  <si>
    <t>CLORINDA EVA</t>
  </si>
  <si>
    <t>1073001814</t>
  </si>
  <si>
    <t>73001814</t>
  </si>
  <si>
    <t>1110113811E2</t>
  </si>
  <si>
    <t>1001808701</t>
  </si>
  <si>
    <t>01808701</t>
  </si>
  <si>
    <t>LY072536</t>
  </si>
  <si>
    <t>IEP 70106 QUENAFAJA</t>
  </si>
  <si>
    <t>1174613811E2</t>
  </si>
  <si>
    <t>REASIGNACION POR SALUD DE:PAUCAR ORTIZ, MARI, Resolución N° 3017-11-UGELP</t>
  </si>
  <si>
    <t>IGNACIO SALVADOR</t>
  </si>
  <si>
    <t>1001210515</t>
  </si>
  <si>
    <t>01210515</t>
  </si>
  <si>
    <t>1174613811E3</t>
  </si>
  <si>
    <t>1001847054</t>
  </si>
  <si>
    <t>01847054</t>
  </si>
  <si>
    <t>1174613811E4</t>
  </si>
  <si>
    <t>1001700429</t>
  </si>
  <si>
    <t>01700429</t>
  </si>
  <si>
    <t>LY072544</t>
  </si>
  <si>
    <t>IEP 70145 JACHA HUINCHOCCA</t>
  </si>
  <si>
    <t>1155613811E5</t>
  </si>
  <si>
    <t>CESE A SOLICITUD DE: FERNANDEZ CHOQUE, JULIO, Resolución Nº 257-11-DREP</t>
  </si>
  <si>
    <t>ARTEMIO JAIME</t>
  </si>
  <si>
    <t>1001225246</t>
  </si>
  <si>
    <t>01225246</t>
  </si>
  <si>
    <t>1155613811E2</t>
  </si>
  <si>
    <t>CESE POR FALLECIMIENTO DE: VALLENAS SANCHEZ, MARIA DEL CARMEN, Resolución Nº 824-12-UGELP</t>
  </si>
  <si>
    <t>ADELAIDA</t>
  </si>
  <si>
    <t>1001200688</t>
  </si>
  <si>
    <t>01200688</t>
  </si>
  <si>
    <t>1155613811E3</t>
  </si>
  <si>
    <t>BENITA</t>
  </si>
  <si>
    <t>1001226397</t>
  </si>
  <si>
    <t>01226397</t>
  </si>
  <si>
    <t>1155613811E4</t>
  </si>
  <si>
    <t>LOURDES JULIA</t>
  </si>
  <si>
    <t>1001230987</t>
  </si>
  <si>
    <t>01230987</t>
  </si>
  <si>
    <t>1155613811E6</t>
  </si>
  <si>
    <t>NILIA</t>
  </si>
  <si>
    <t>1001279869</t>
  </si>
  <si>
    <t>01279869</t>
  </si>
  <si>
    <t>1155613811E8</t>
  </si>
  <si>
    <t>BLANCHE</t>
  </si>
  <si>
    <t>MARTINA</t>
  </si>
  <si>
    <t>1001215535</t>
  </si>
  <si>
    <t>01215535</t>
  </si>
  <si>
    <t>LY072546</t>
  </si>
  <si>
    <t>IEP 70153 HUANCARTINQUIHUI</t>
  </si>
  <si>
    <t>1175613811E2</t>
  </si>
  <si>
    <t>BONIFACIA</t>
  </si>
  <si>
    <t>1001864664</t>
  </si>
  <si>
    <t>01864664</t>
  </si>
  <si>
    <t>1175613811E3</t>
  </si>
  <si>
    <t>CESE POR LIMITE DE EDAD DE: CONTRERAS PARI, MARIANO, Resolución Nº 4181-15-UGELP</t>
  </si>
  <si>
    <t>1001267373</t>
  </si>
  <si>
    <t>01267373</t>
  </si>
  <si>
    <t>LY072548</t>
  </si>
  <si>
    <t>IEP 70154 PHIRCO</t>
  </si>
  <si>
    <t>1195613811E2</t>
  </si>
  <si>
    <t>CCALLE</t>
  </si>
  <si>
    <t>FREDY NESTOR</t>
  </si>
  <si>
    <t>1001848967</t>
  </si>
  <si>
    <t>01848967</t>
  </si>
  <si>
    <t>1195613811E3</t>
  </si>
  <si>
    <t>REASIGNACION POR SALUD DE:APAZA CANSAYA, SONIA, Resolución N° 3722-2017-UGELP</t>
  </si>
  <si>
    <t>ROMELY</t>
  </si>
  <si>
    <t>1001301876</t>
  </si>
  <si>
    <t>01301876</t>
  </si>
  <si>
    <t>LY072573</t>
  </si>
  <si>
    <t>IEP 70163 HUAYCHANI</t>
  </si>
  <si>
    <t>1148613811E2</t>
  </si>
  <si>
    <t>REASIGNACION POR INTERES PERSONAL DE:CONDORI QUISPE, LIDIA, Resolución N° 406-13-UGELP</t>
  </si>
  <si>
    <t>1001312322</t>
  </si>
  <si>
    <t>01312322</t>
  </si>
  <si>
    <t>1148613811E3</t>
  </si>
  <si>
    <t>CESE DE : CABRERA CRUZ, ADOLFO, Resolución Nº 2010-07-UGELP</t>
  </si>
  <si>
    <t>1001345220</t>
  </si>
  <si>
    <t>01345220</t>
  </si>
  <si>
    <t>LY072574</t>
  </si>
  <si>
    <t>IEP 70168 CARUMAS</t>
  </si>
  <si>
    <t>1158613811E5</t>
  </si>
  <si>
    <t>CESE DE : ÑACA ARUQUIPA, ELEUTERIO, Resolución Nº 1061-09-DREP</t>
  </si>
  <si>
    <t>BONA BRINDIS MARTINA</t>
  </si>
  <si>
    <t>1001305521</t>
  </si>
  <si>
    <t>01305521</t>
  </si>
  <si>
    <t>1158613811E2</t>
  </si>
  <si>
    <t>DESIGNACION COMO DIRECTIVO DE I.E. (R.S.G. 1551-2014) DE ZARATE SILVA, LUIS ALBERTO</t>
  </si>
  <si>
    <t>GRACIELA BEATRIZ</t>
  </si>
  <si>
    <t>1040235575</t>
  </si>
  <si>
    <t>40235575</t>
  </si>
  <si>
    <t>1158613811E3</t>
  </si>
  <si>
    <t>REASIGNACION POR INTERES PERSONAL DE:MACHACA TICONA, HERMOGENES, Resolución N° 4404-15-UGELP</t>
  </si>
  <si>
    <t>LUSMILA SUSANA</t>
  </si>
  <si>
    <t>1001262067</t>
  </si>
  <si>
    <t>01262067</t>
  </si>
  <si>
    <t>1158613811E6</t>
  </si>
  <si>
    <t>DESIGNACION COMO DIRECTIVO DE I.E. (R.S.G. 1551-2014) DE RAMOS CACERES, WALKER ANIBAL</t>
  </si>
  <si>
    <t>1001323745</t>
  </si>
  <si>
    <t>01323745</t>
  </si>
  <si>
    <t>1158613811E4</t>
  </si>
  <si>
    <t>1001300925</t>
  </si>
  <si>
    <t>01300925</t>
  </si>
  <si>
    <t>LY072582</t>
  </si>
  <si>
    <t>IEP 70112 JAYU JAYU</t>
  </si>
  <si>
    <t>1139613811E7</t>
  </si>
  <si>
    <t>UBICACION DE PROFESORES (de Directivo a Profesor) DE:MENDOZA FIGUEROA, WILFREDO GUILLERMO</t>
  </si>
  <si>
    <t>ROSA ISABEL</t>
  </si>
  <si>
    <t>1001260963</t>
  </si>
  <si>
    <t>01260963</t>
  </si>
  <si>
    <t>1139613811E2</t>
  </si>
  <si>
    <t>1001219295</t>
  </si>
  <si>
    <t>01219295</t>
  </si>
  <si>
    <t>LICENCIA CON GOCE DE HABER POR INCAPACIDAD TEMPORAL(Enfermedad) DE:ALAVE CHATA, ANGELICA, Resolución N° 3178-2018-UGELP</t>
  </si>
  <si>
    <t>RUTH AIDE</t>
  </si>
  <si>
    <t>1001312064</t>
  </si>
  <si>
    <t>01312064</t>
  </si>
  <si>
    <t>1139613811E4</t>
  </si>
  <si>
    <t>CESE A SOLICITUD DE: COAQUIRA FLORES, AVELINO, Resolución Nº 2892-12-UGELP</t>
  </si>
  <si>
    <t>WILFREDO GUILLERMO</t>
  </si>
  <si>
    <t>1001335994</t>
  </si>
  <si>
    <t>01335994</t>
  </si>
  <si>
    <t>1139613811E6</t>
  </si>
  <si>
    <t>FILOMENA LIDIA</t>
  </si>
  <si>
    <t>1001807855</t>
  </si>
  <si>
    <t>01807855</t>
  </si>
  <si>
    <t>1139613811E3</t>
  </si>
  <si>
    <t>GERVACIO</t>
  </si>
  <si>
    <t>1001793731</t>
  </si>
  <si>
    <t>01793731</t>
  </si>
  <si>
    <t>LY072590</t>
  </si>
  <si>
    <t>IEP 70146 CCOPAMAYA</t>
  </si>
  <si>
    <t>1110613811E4</t>
  </si>
  <si>
    <t>JOSE ALCIDES</t>
  </si>
  <si>
    <t>1001300499</t>
  </si>
  <si>
    <t>01300499</t>
  </si>
  <si>
    <t>1110613811E6</t>
  </si>
  <si>
    <t>RETIRO DEL SERVICIO POR LA 2da. DISPOSICION COMPLEMENTARIA TRANSITORIA Y FINAL LEY Nº 29944 DE: PAUCAR LAQUISE, CLAUDIO ALFONSO</t>
  </si>
  <si>
    <t>CLAUDIO ALFONSO</t>
  </si>
  <si>
    <t>1001234310</t>
  </si>
  <si>
    <t>01234310</t>
  </si>
  <si>
    <t>1110613811E7</t>
  </si>
  <si>
    <t>REASIGNACION DE PERSONAL DOCENTE : SANTOS TINTAYA, OLIVIA, Resolución Nº 1450-04-UGELP</t>
  </si>
  <si>
    <t>ISIDORO</t>
  </si>
  <si>
    <t>1001782775</t>
  </si>
  <si>
    <t>01782775</t>
  </si>
  <si>
    <t>1110613811E8</t>
  </si>
  <si>
    <t>1001320941</t>
  </si>
  <si>
    <t>01320941</t>
  </si>
  <si>
    <t>1110613811E3</t>
  </si>
  <si>
    <t>REASIGNACION POR INTERES PERSONAL DE:APAZA ROJAS, JULIA SABINA, Resolución N° 3392-2017-UGELP</t>
  </si>
  <si>
    <t>LUDWING MIGUEL</t>
  </si>
  <si>
    <t>1001322406</t>
  </si>
  <si>
    <t>01322406</t>
  </si>
  <si>
    <t>LY072592</t>
  </si>
  <si>
    <t>IEP 70158 ISCATA</t>
  </si>
  <si>
    <t>1130613811E2</t>
  </si>
  <si>
    <t>CESE POR LIMITE DE EDAD DE: ALEGRE PARICANAZA, ISIDRO, Resolución Nº 2894-2018-UGELP</t>
  </si>
  <si>
    <t>1130613811E3</t>
  </si>
  <si>
    <t>REASIGNACION POR INTERES PERSONAL DE:ANQUISE TORRES, LOLA MARINA, Resolución N° 409-13-UGELP</t>
  </si>
  <si>
    <t>OQUENDO</t>
  </si>
  <si>
    <t>SAMUEL HONORATO</t>
  </si>
  <si>
    <t>1001240350</t>
  </si>
  <si>
    <t>01240350</t>
  </si>
  <si>
    <t>1130613811E5</t>
  </si>
  <si>
    <t>REASIGNACION DE PERSONAL DOCENTE : ATENCIO MAQUERA, PEDRO, Resolución Nº 308-07-UGELP</t>
  </si>
  <si>
    <t>1001231730</t>
  </si>
  <si>
    <t>01231730</t>
  </si>
  <si>
    <t>1130613811E6</t>
  </si>
  <si>
    <t>CESE POR LIMITE DE EDAD DE: FLORES QUISPE, ROGELIO RAUL, Resolución Nº 4178-15-UGELP</t>
  </si>
  <si>
    <t>1001223759</t>
  </si>
  <si>
    <t>01223759</t>
  </si>
  <si>
    <t>1130613811E4</t>
  </si>
  <si>
    <t>ROTACION DE PERSONAL ADMINISTRATIVO DE:APAZA CONDORI, MOISES, Resolución N° 3277-15-UGELP</t>
  </si>
  <si>
    <t>1001233335</t>
  </si>
  <si>
    <t>01233335</t>
  </si>
  <si>
    <t>LY072736</t>
  </si>
  <si>
    <t>IEP 70727 YANAPATA</t>
  </si>
  <si>
    <t>1174813811E3</t>
  </si>
  <si>
    <t>GEORGINA</t>
  </si>
  <si>
    <t>1001289446</t>
  </si>
  <si>
    <t>01289446</t>
  </si>
  <si>
    <t>LY072800</t>
  </si>
  <si>
    <t>IEP 70713 CHAJANA</t>
  </si>
  <si>
    <t>1111913811E2</t>
  </si>
  <si>
    <t>REASIGNACION DE : CONTRERAS PARI, MARIANO, Resolución Nº 2317-08-UGELP</t>
  </si>
  <si>
    <t>JALLASI</t>
  </si>
  <si>
    <t>SEBASTIANA IMELDA</t>
  </si>
  <si>
    <t>1001289505</t>
  </si>
  <si>
    <t>01289505</t>
  </si>
  <si>
    <t>1111913811E3</t>
  </si>
  <si>
    <t>REASIGNACION POR INTERES PERSONAL DE:MAYE CCALLOMAMANI, PABLO ANDRES, Resolución N° 4407-15-UGELP</t>
  </si>
  <si>
    <t>CAPIA</t>
  </si>
  <si>
    <t>1002021224</t>
  </si>
  <si>
    <t>02021224</t>
  </si>
  <si>
    <t>LY072805</t>
  </si>
  <si>
    <t>IEP 71544 ANCCACCA</t>
  </si>
  <si>
    <t>1161913811E3</t>
  </si>
  <si>
    <t>UBICACION DE PROFESORES (de Directivo a Profesor) DE:ROQUE YUPANQUI, EDUARDO</t>
  </si>
  <si>
    <t>EUFEMIA</t>
  </si>
  <si>
    <t>1001286315</t>
  </si>
  <si>
    <t>01286315</t>
  </si>
  <si>
    <t>1161913811E2</t>
  </si>
  <si>
    <t>CESE POR LIMITE DE EDAD DE: HUALLPA FLORES, CEFERINO, Resolución Nº 2771-2013-UGELP</t>
  </si>
  <si>
    <t>1001782463</t>
  </si>
  <si>
    <t>01782463</t>
  </si>
  <si>
    <t>1161913811E4</t>
  </si>
  <si>
    <t>REUBICACION Y/O ADECUACION DE PLAZA VACANTE : Resolución Nº 1069-04-UGELP</t>
  </si>
  <si>
    <t>VICTOR LUIS</t>
  </si>
  <si>
    <t>1001307252</t>
  </si>
  <si>
    <t>01307252</t>
  </si>
  <si>
    <t>LY082008</t>
  </si>
  <si>
    <t>IEP 70002 NUESTRA SEÑORA DE LOS CAMPOS TAQUILE</t>
  </si>
  <si>
    <t>1191113921E2</t>
  </si>
  <si>
    <t>RENUNCIA DE DESIGNACION COMO DIRECTIVO DE I.E. (R.S.G. 1551-2014) DE : INCARROCA CHURATA, GIL SANTIAGO</t>
  </si>
  <si>
    <t>ANACLETO</t>
  </si>
  <si>
    <t>1001231468</t>
  </si>
  <si>
    <t>01231468</t>
  </si>
  <si>
    <t>1113613112E2</t>
  </si>
  <si>
    <t>DINA EDITH</t>
  </si>
  <si>
    <t>1002296692</t>
  </si>
  <si>
    <t>02296692</t>
  </si>
  <si>
    <t>1134213621E5</t>
  </si>
  <si>
    <t>DOROTEO</t>
  </si>
  <si>
    <t>1002141524</t>
  </si>
  <si>
    <t>02141524</t>
  </si>
  <si>
    <t>1185114711E4</t>
  </si>
  <si>
    <t>ENCARGATURA DE:RAMOS BARRIGA, ANACLETO, Resolución Nº -</t>
  </si>
  <si>
    <t>1001889245</t>
  </si>
  <si>
    <t>01889245</t>
  </si>
  <si>
    <t>REASIGNACION POR INTERES PERSONAL DE:CHATA TESILLO, FERNANDO ANGEL, Resolución N° 4342-15-UGELP</t>
  </si>
  <si>
    <t>1191113911E2</t>
  </si>
  <si>
    <t>DESIGNACION COMO DIRECTIVO DE I.E. (R.S.G. 1551-2014) DE QUISPE AQUINO, JOSE RAUL</t>
  </si>
  <si>
    <t>YENY LIDWINA</t>
  </si>
  <si>
    <t>1080407011</t>
  </si>
  <si>
    <t>80407011</t>
  </si>
  <si>
    <t>1191113911E3</t>
  </si>
  <si>
    <t>REASIGNACION POR SALUD DE:MAMANI TURPO, MARTHA BEATRIZ, Resolución N° 3886-14-UGELP</t>
  </si>
  <si>
    <t>ELSA ANGELICA</t>
  </si>
  <si>
    <t>1001233664</t>
  </si>
  <si>
    <t>01233664</t>
  </si>
  <si>
    <t>1191113911E4</t>
  </si>
  <si>
    <t>RETIRO DEL SERVICIO POR LA 2da. DISPOSICION COMPLEMENTARIA TRANSITORIA Y FINAL LEY Nº 29944 DE: CASTRO HERRERA, WILMER MARIO</t>
  </si>
  <si>
    <t>1001557647</t>
  </si>
  <si>
    <t>01557647</t>
  </si>
  <si>
    <t>1191113911E5</t>
  </si>
  <si>
    <t>REASIGNACION POR INTERES PERSONAL DE: CANDIA BENITO, ROSA, Resolución Nº 1490-15-UGELH</t>
  </si>
  <si>
    <t>ELIZABETH FANY</t>
  </si>
  <si>
    <t>1045057668</t>
  </si>
  <si>
    <t>45057668</t>
  </si>
  <si>
    <t>1191113911E6</t>
  </si>
  <si>
    <t>REASIGNACION POR SALUD DE:HUANCA MAMANI, MARINO AGUSTIN, Resolución N° 3896-14-UGELP</t>
  </si>
  <si>
    <t>LUCRECIA</t>
  </si>
  <si>
    <t>1002425359</t>
  </si>
  <si>
    <t>02425359</t>
  </si>
  <si>
    <t>1191113911E7</t>
  </si>
  <si>
    <t>DESIGNACION COMO DIRECTIVO DE I.E. (R.S.G. 1551-2014) DE DUEÑAS QUISPE, JORGE RUBEN</t>
  </si>
  <si>
    <t>1042075069</t>
  </si>
  <si>
    <t>42075069</t>
  </si>
  <si>
    <t>1191113911E8</t>
  </si>
  <si>
    <t>REASIGNACION POR INTERES PERSONAL DE:CHAIÑA RIOS, EULOGIO AMADEO, Resolución N° 4352-16-UGELP</t>
  </si>
  <si>
    <t>CCAPA</t>
  </si>
  <si>
    <t>1001340458</t>
  </si>
  <si>
    <t>01340458</t>
  </si>
  <si>
    <t>1191113911E9</t>
  </si>
  <si>
    <t>LICENCIA CON GOCE DE HABER POR MATERNIDAD O GRAVIDEZ DE:MOLLINEDO BUSTINZA, MELANIA ADELAYDA, Resolución N° 3189-2018-UGELP</t>
  </si>
  <si>
    <t>JENNY ZENAIDA</t>
  </si>
  <si>
    <t>1043933497</t>
  </si>
  <si>
    <t>43933497</t>
  </si>
  <si>
    <t>REASIGNACION POR INTERES PERSONAL DE: CONDORI CARITA, PEDRO, Resolución Nº 651-2014-UGELP</t>
  </si>
  <si>
    <t>MOLLINEDO</t>
  </si>
  <si>
    <t>MELANIA ADELAYDA</t>
  </si>
  <si>
    <t>LICENCIA CON GOCE DE HABER POR MATERNIDAD O GRAVIDEZ</t>
  </si>
  <si>
    <t>1002540990</t>
  </si>
  <si>
    <t>02540990</t>
  </si>
  <si>
    <t>1191113921E3</t>
  </si>
  <si>
    <t>REASIGNACION POR UNIDAD FAMILIAR DE:CANAZA ROQUE, ALFREDO, Resolución N° 0622-2014-UGELP</t>
  </si>
  <si>
    <t>PEDRO FELIX</t>
  </si>
  <si>
    <t>1001234664</t>
  </si>
  <si>
    <t>01234664</t>
  </si>
  <si>
    <t>1191113921E4</t>
  </si>
  <si>
    <t>CESE TEMPORAL (SANCION) DE:ROMERO GUILLEN, JAVIER EFRAIN, Resolución N° 4097-2018-UGELP</t>
  </si>
  <si>
    <t>LOURDES DEYSI</t>
  </si>
  <si>
    <t>1042985220</t>
  </si>
  <si>
    <t>42985220</t>
  </si>
  <si>
    <t>REASIGNACION POR INTERES PERSONAL DE:TURPO ASILLO, VALERIANO, Resolución N° 4360-15-UGELP</t>
  </si>
  <si>
    <t>JAVIER EFRAIN</t>
  </si>
  <si>
    <t>1001234129</t>
  </si>
  <si>
    <t>01234129</t>
  </si>
  <si>
    <t>1198113911E2</t>
  </si>
  <si>
    <t>CHARALLA</t>
  </si>
  <si>
    <t>CECILIO</t>
  </si>
  <si>
    <t>1002530711</t>
  </si>
  <si>
    <t>02530711</t>
  </si>
  <si>
    <t>1191113921E1</t>
  </si>
  <si>
    <t>ROTACION DE : TEVES LEON, ISIDRO ANTONIO, Resolución Nº 2058-09-UGELP</t>
  </si>
  <si>
    <t>LORGIA</t>
  </si>
  <si>
    <t>1001781593</t>
  </si>
  <si>
    <t>01781593</t>
  </si>
  <si>
    <t>LY082020</t>
  </si>
  <si>
    <t>IEP 70008 SANCAYUNI AMANTANI</t>
  </si>
  <si>
    <t>1113113911E2</t>
  </si>
  <si>
    <t>REASIGNACION DE : ALVAREZ VELASQUEZ, MAGANI GUIBEL, Resolución Nº 2315-08-UGELP</t>
  </si>
  <si>
    <t>JORGE VIDAL</t>
  </si>
  <si>
    <t>1001259201</t>
  </si>
  <si>
    <t>01259201</t>
  </si>
  <si>
    <t>1113113911E4</t>
  </si>
  <si>
    <t>CESE POR FALLECIMIENTO DE: CRUZ LUQUE, NOEMI, Resolución Nº 1371-16-UGELP</t>
  </si>
  <si>
    <t>ELIEZER</t>
  </si>
  <si>
    <t>1042359926</t>
  </si>
  <si>
    <t>42359926</t>
  </si>
  <si>
    <t>1113113911E5</t>
  </si>
  <si>
    <t>REASIGNACION POR INTERES PERSONAL DE:TICONA MONROY, JULIA JACINTA, Resolución N° 4346-15-UGELP</t>
  </si>
  <si>
    <t>1080310899</t>
  </si>
  <si>
    <t>80310899</t>
  </si>
  <si>
    <t>1113113911E6</t>
  </si>
  <si>
    <t>REASIGNACION POR INTERES PERSONAL DE:PALOMINO SANIZO, JULIA, Resolución N° 3163-12-UGELP</t>
  </si>
  <si>
    <t>1001314470</t>
  </si>
  <si>
    <t>01314470</t>
  </si>
  <si>
    <t>1113113911E3</t>
  </si>
  <si>
    <t>CESE POR SEPARACION DEFINITIVA DE: GUEVARA MAMANI, NESTOR GABRIEL, Resolución Nº 1993-15-UGELP</t>
  </si>
  <si>
    <t>JUAN TITO</t>
  </si>
  <si>
    <t>1080311138</t>
  </si>
  <si>
    <t>80311138</t>
  </si>
  <si>
    <t>LY082078</t>
  </si>
  <si>
    <t>IEP 70037 VIRGEN DE LAS MERCEDES AMANTANI</t>
  </si>
  <si>
    <t>1198113921E4</t>
  </si>
  <si>
    <t>CESE POR FALLECIMIENTO DE: CHAVEZ FLORES, MARCO ANTONIO, Resolución Nº 2570-10-UGELP</t>
  </si>
  <si>
    <t>RAUL GODOFREDO</t>
  </si>
  <si>
    <t>1001485064</t>
  </si>
  <si>
    <t>01485064</t>
  </si>
  <si>
    <t>1132113321E2</t>
  </si>
  <si>
    <t>REASIGNACION POR INTERES PERSONAL DE: TORRES YANA, FELIPE, Resolución Nº 634-2018-UGELP</t>
  </si>
  <si>
    <t>CHANCOLLA</t>
  </si>
  <si>
    <t>LORENZO JUSTINIANO</t>
  </si>
  <si>
    <t>1001204984</t>
  </si>
  <si>
    <t>01204984</t>
  </si>
  <si>
    <t>1198113911E0</t>
  </si>
  <si>
    <t>LICENCIA SIN GOCE DE HABER POR MOTIVOS PARTICULARES DE:MENDOZA ANQUISE, JULIO, Resolución N° 4206-2018-UGELP</t>
  </si>
  <si>
    <t>1001317955</t>
  </si>
  <si>
    <t>01317955</t>
  </si>
  <si>
    <t>1001804812</t>
  </si>
  <si>
    <t>01804812</t>
  </si>
  <si>
    <t>1198113911E3</t>
  </si>
  <si>
    <t>CESE POR LIMITE DE EDAD DE: CALSIN CALLA, PRUDENCIA, Resolución Nº 1221-2018-UGELP</t>
  </si>
  <si>
    <t>1002410700</t>
  </si>
  <si>
    <t>02410700</t>
  </si>
  <si>
    <t>1198113911E4</t>
  </si>
  <si>
    <t>REASIGNACION POR INTERES PERSONAL DE:CUTIPA QUISPE, ARTURO ISAAC, Resolución N° 4356-15-UGELP</t>
  </si>
  <si>
    <t>OSWALDO COSME</t>
  </si>
  <si>
    <t>1001316524</t>
  </si>
  <si>
    <t>01316524</t>
  </si>
  <si>
    <t>1198113911E5</t>
  </si>
  <si>
    <t>REASIGNACION POR INTERES PERSONAL DE:CONDORI MAMANI, TEOFILO CELESTINO, Resolución N° 4350-16-UGELP</t>
  </si>
  <si>
    <t>CABANA</t>
  </si>
  <si>
    <t>FELIPE YSAAC</t>
  </si>
  <si>
    <t>1002165116</t>
  </si>
  <si>
    <t>02165116</t>
  </si>
  <si>
    <t>1198113911E6</t>
  </si>
  <si>
    <t>RETIRO DEL SERVICIO POR LA 2da. DISPOSICION COMPLEMENTARIA TRANSITORIA Y FINAL LEY Nº 29944 DE: FLORES QUISPE, DOROTEO SILVANO</t>
  </si>
  <si>
    <t>1001809774</t>
  </si>
  <si>
    <t>01809774</t>
  </si>
  <si>
    <t>1198113911E7</t>
  </si>
  <si>
    <t>REASIGNACION POR INTERES PERSONAL DE:CHAYÑA CHAYÑA, ROSAURA, Resolución N° 4408-15-UGELP</t>
  </si>
  <si>
    <t>SACACA</t>
  </si>
  <si>
    <t>JULIA SOLEDAD</t>
  </si>
  <si>
    <t>1002413725</t>
  </si>
  <si>
    <t>02413725</t>
  </si>
  <si>
    <t>1198113911E8</t>
  </si>
  <si>
    <t>DESIGNACION COMO DIRECTIVO DE: MEDINA VILCA, FREDY VALENTIN SEGUN RSG Nº 279-2016</t>
  </si>
  <si>
    <t>CLELIA LIV</t>
  </si>
  <si>
    <t>1001342215</t>
  </si>
  <si>
    <t>01342215</t>
  </si>
  <si>
    <t>1198113921E1</t>
  </si>
  <si>
    <t>REASIGNACION POR INTERES PERSONAL DE:DIAZ HUAMAN, GREGORIA GRIMANESA, Resolución N° 4359-15-UGELP</t>
  </si>
  <si>
    <t>MAZA</t>
  </si>
  <si>
    <t>CHARO MARILU</t>
  </si>
  <si>
    <t>1002415452</t>
  </si>
  <si>
    <t>02415452</t>
  </si>
  <si>
    <t>1198113921E3</t>
  </si>
  <si>
    <t>REASIGNACION POR INTERES PERSONAL DE:TEBES MAMANI, BETTY AURELIA, Resolución N° 0630-2014-UGELP</t>
  </si>
  <si>
    <t>RICCI</t>
  </si>
  <si>
    <t>1080031520</t>
  </si>
  <si>
    <t>80031520</t>
  </si>
  <si>
    <t>1198113921E5</t>
  </si>
  <si>
    <t>REASIG. 2003 DE CARPIO CUELA MIGUEL</t>
  </si>
  <si>
    <t>1006768175</t>
  </si>
  <si>
    <t>06768175</t>
  </si>
  <si>
    <t>LY082116</t>
  </si>
  <si>
    <t>IEP 70058 FRANCISCO BOLOGNESI OCCOSUYO</t>
  </si>
  <si>
    <t>1111313521E7</t>
  </si>
  <si>
    <t>DESIGNACION COMO DIRECTIVO DE: ZIRENA CANO, YENY GIANINNA SEGUN RSG Nº 279-2016</t>
  </si>
  <si>
    <t>CUPI</t>
  </si>
  <si>
    <t>1043117728</t>
  </si>
  <si>
    <t>43117728</t>
  </si>
  <si>
    <t>1172213911E3</t>
  </si>
  <si>
    <t>REASIGNACION POR INTERES PERSONAL DE:CANAZA ROQUE, ROBERTO, Resolución N° 405-13-UGELP</t>
  </si>
  <si>
    <t>GILBERTO</t>
  </si>
  <si>
    <t>1001843882</t>
  </si>
  <si>
    <t>01843882</t>
  </si>
  <si>
    <t>1172213911E4</t>
  </si>
  <si>
    <t>DESIGNACION COMO ESPECIALISTA EN EDUCACION DE AYAMAMANI CORDOVA, RUTH JENNY RSG Nº 279-2016</t>
  </si>
  <si>
    <t>GINA ROSMERY</t>
  </si>
  <si>
    <t>1040851736</t>
  </si>
  <si>
    <t>40851736</t>
  </si>
  <si>
    <t>1172213911E6</t>
  </si>
  <si>
    <t>REASIGNACION POR INTERES PERSONAL DE:TITO BUSTINZA, EUSEBIA, Resolución N° 4355-15-UGELP</t>
  </si>
  <si>
    <t>1001311140</t>
  </si>
  <si>
    <t>01311140</t>
  </si>
  <si>
    <t>1172213911E7</t>
  </si>
  <si>
    <t>REASIGNACION POR INTERES PERSONAL DE:ZEA QUISPE, JUAN, Resolución N° 0632-2014-UGELP</t>
  </si>
  <si>
    <t>SANTOS BENIGNO</t>
  </si>
  <si>
    <t>1001489127</t>
  </si>
  <si>
    <t>01489127</t>
  </si>
  <si>
    <t>1172213911E5</t>
  </si>
  <si>
    <t>ROTACION DE PERSONAL ADMINISTRATIVO DE:YUCRA APAZA, TEOFILA NATIVIDAD, Resolución N° 615-16-UGELP</t>
  </si>
  <si>
    <t>EFRAIN MAXIMILIANO</t>
  </si>
  <si>
    <t>1041776164</t>
  </si>
  <si>
    <t>41776144</t>
  </si>
  <si>
    <t>LY092016</t>
  </si>
  <si>
    <t>IEP 70006 PAUCARCOLLA</t>
  </si>
  <si>
    <t>1172113031E1</t>
  </si>
  <si>
    <t>CESE A SOLICITUD DE: QUISPE VARGAS, JESUS, Resolución Nº 2358-14-UGELP</t>
  </si>
  <si>
    <t>1080019734</t>
  </si>
  <si>
    <t>80019734</t>
  </si>
  <si>
    <t>1172113011E0</t>
  </si>
  <si>
    <t>CALIXTA</t>
  </si>
  <si>
    <t>1001206078</t>
  </si>
  <si>
    <t>01206078</t>
  </si>
  <si>
    <t>1172113011E2</t>
  </si>
  <si>
    <t>GENE LOURDES</t>
  </si>
  <si>
    <t>1001223562</t>
  </si>
  <si>
    <t>01223562</t>
  </si>
  <si>
    <t>1172113011E3</t>
  </si>
  <si>
    <t>PERMUTA DE: ANGLES CACERES, ZENOVIA AYME, Resolución Nº 4095-15-UGELP</t>
  </si>
  <si>
    <t>MARTHA ELIZABEH</t>
  </si>
  <si>
    <t>1001550219</t>
  </si>
  <si>
    <t>01550219</t>
  </si>
  <si>
    <t>LICENCIA SIN GOCE DE HABER POR MOTIVOS PARTICULARES DE:JARA LARICO, MARTHA ELIZABEH, Resolución N° 4256-2018-UGELP</t>
  </si>
  <si>
    <t>1001307639</t>
  </si>
  <si>
    <t>01307639</t>
  </si>
  <si>
    <t>1172113011E4</t>
  </si>
  <si>
    <t>PERMUTA DE: CAMACHO YUFRA, MANUEL IVAN, Resolución Nº 4338-16-UGELP</t>
  </si>
  <si>
    <t>1001321598</t>
  </si>
  <si>
    <t>01321598</t>
  </si>
  <si>
    <t>1172113011E5</t>
  </si>
  <si>
    <t>1002273065</t>
  </si>
  <si>
    <t>02273065</t>
  </si>
  <si>
    <t>1172113011E6</t>
  </si>
  <si>
    <t>AGRIPINA GUADALUPE</t>
  </si>
  <si>
    <t>1001231353</t>
  </si>
  <si>
    <t>01231353</t>
  </si>
  <si>
    <t>1172113011E8</t>
  </si>
  <si>
    <t>DEMETRIA GREGORIA</t>
  </si>
  <si>
    <t>1001224427</t>
  </si>
  <si>
    <t>01224427</t>
  </si>
  <si>
    <t>1172113011E9</t>
  </si>
  <si>
    <t>JUAN GERMAN</t>
  </si>
  <si>
    <t>1001310100</t>
  </si>
  <si>
    <t>01310100</t>
  </si>
  <si>
    <t>1172113021E0</t>
  </si>
  <si>
    <t>CESE A SOLICITUD DE: ZAPANA ALANIA, NICOLAS, Resolución Nº 451-11-DREP</t>
  </si>
  <si>
    <t>SALOME ROSA</t>
  </si>
  <si>
    <t>1001230893</t>
  </si>
  <si>
    <t>01230893</t>
  </si>
  <si>
    <t>1172113021E1</t>
  </si>
  <si>
    <t>DESIGNACION COMO DIRECTIVO DE: GUTIERREZ CACERES, ALEX SEGUN RSG Nº 279-2016</t>
  </si>
  <si>
    <t>EDSON ENRIQUE</t>
  </si>
  <si>
    <t>1043974441</t>
  </si>
  <si>
    <t>43974441</t>
  </si>
  <si>
    <t>1172113021E2</t>
  </si>
  <si>
    <t>1001287959</t>
  </si>
  <si>
    <t>01287959</t>
  </si>
  <si>
    <t>1172113021E5</t>
  </si>
  <si>
    <t>CESE POR LIMITE DE EDAD DE: MAMANI CASTRO, LEONCIO, Resolución Nº 1598-13-UGELP</t>
  </si>
  <si>
    <t>MARIELA GEORGINA</t>
  </si>
  <si>
    <t>1001218463</t>
  </si>
  <si>
    <t>01218463</t>
  </si>
  <si>
    <t>1172113021E6</t>
  </si>
  <si>
    <t>1001506201</t>
  </si>
  <si>
    <t>01506201</t>
  </si>
  <si>
    <t>1172113021E8</t>
  </si>
  <si>
    <t>CESE A SOLICITUD DE: RAMIREZ GALLEGOS, SANTOS TIMOTEO, Resolución Nº 1620-13-UGELP</t>
  </si>
  <si>
    <t>1001215899</t>
  </si>
  <si>
    <t>01215899</t>
  </si>
  <si>
    <t>21EV01805201</t>
  </si>
  <si>
    <t>1172113011E7</t>
  </si>
  <si>
    <t>1001222390</t>
  </si>
  <si>
    <t>01222390</t>
  </si>
  <si>
    <t>1172113021E3</t>
  </si>
  <si>
    <t>1001229943</t>
  </si>
  <si>
    <t>01229943</t>
  </si>
  <si>
    <t>1172113021E7</t>
  </si>
  <si>
    <t>ROTACION DE PERSONAL ADMINISTRATIVO DE:MAQUERA MAQUERA, LUCIO, Resolución N° 3271-15-UGELP</t>
  </si>
  <si>
    <t>1001200129</t>
  </si>
  <si>
    <t>01200129</t>
  </si>
  <si>
    <t>LY092022</t>
  </si>
  <si>
    <t>IEP 70009 VIRGEN DEL CARMEN ATUNCOLLA</t>
  </si>
  <si>
    <t>1133113011E7</t>
  </si>
  <si>
    <t>REASIGNACION POR UNIDAD FAMILIAR DE:MALMA CASTILLO, WILFREDO, Resolución N° 394-13-UGELP</t>
  </si>
  <si>
    <t>1001326443</t>
  </si>
  <si>
    <t>01326443</t>
  </si>
  <si>
    <t>1112113541E6</t>
  </si>
  <si>
    <t>CESE POR LIMITE DE EDAD DE: SARAVIA FLORES, TEOFILO APOLINAR, Resolución Nº 4767-2017-UGELP</t>
  </si>
  <si>
    <t>1001307816</t>
  </si>
  <si>
    <t>01307816</t>
  </si>
  <si>
    <t>1133113011E0</t>
  </si>
  <si>
    <t>REASIGNACION POR SALUD DE:MAMANI VALCARCEL, JULIO REMIGIO, Resolución N° 3890-14-UGELP</t>
  </si>
  <si>
    <t>1001309159</t>
  </si>
  <si>
    <t>01309159</t>
  </si>
  <si>
    <t>1133113011E3</t>
  </si>
  <si>
    <t>REASIGNACION POR INTERES PERSONAL DE:CALSIN ORDOÑEZ, EUGENIA, Resolución N° 4389-15-UGELP</t>
  </si>
  <si>
    <t>1001229483</t>
  </si>
  <si>
    <t>01229483</t>
  </si>
  <si>
    <t>1133113011E5</t>
  </si>
  <si>
    <t>1002433071</t>
  </si>
  <si>
    <t>02433071</t>
  </si>
  <si>
    <t>1133113011E6</t>
  </si>
  <si>
    <t>SABINA ROSARIO DEL CARMEN</t>
  </si>
  <si>
    <t>1001306026</t>
  </si>
  <si>
    <t>01306026</t>
  </si>
  <si>
    <t>1133113011E8</t>
  </si>
  <si>
    <t>1001284411</t>
  </si>
  <si>
    <t>01284411</t>
  </si>
  <si>
    <t>1133113011E9</t>
  </si>
  <si>
    <t>OSCAR DAVID</t>
  </si>
  <si>
    <t>1001202233</t>
  </si>
  <si>
    <t>01202233</t>
  </si>
  <si>
    <t>1133113021E1</t>
  </si>
  <si>
    <t>RETIRO DEL SERVICIO POR LA 2da. DISPOSICION COMPLEMENTARIA TRANSITORIA Y FINAL LEY Nº 29944 DE: PONCE RAMOS, EMILIO</t>
  </si>
  <si>
    <t>1001315721</t>
  </si>
  <si>
    <t>01315721</t>
  </si>
  <si>
    <t>1133113021E2</t>
  </si>
  <si>
    <t>RETIRO DEL SERVICIO POR LA 2da. DISPOSICION COMPLEMENTARIA TRANSITORIA Y FINAL LEY Nº 29944 DE: PROVINCIA MURILLO, FREDY</t>
  </si>
  <si>
    <t>PROVINCIA</t>
  </si>
  <si>
    <t>C</t>
  </si>
  <si>
    <t>1001211481</t>
  </si>
  <si>
    <t>01211481</t>
  </si>
  <si>
    <t>1133113021E3</t>
  </si>
  <si>
    <t>PERMUTA CON : SAGUA CONTRERAS, DURIAN FELIX, Resolución Nº 587-08-UGELAYAVIRI</t>
  </si>
  <si>
    <t>1002292516</t>
  </si>
  <si>
    <t>02292516</t>
  </si>
  <si>
    <t>1133113021E4</t>
  </si>
  <si>
    <t>CESE A SOLICITUD DE: TISNADO RUELAS, CELEDONIO, Resolución Nº 910-12-UGELP</t>
  </si>
  <si>
    <t>1001335340</t>
  </si>
  <si>
    <t>01335340</t>
  </si>
  <si>
    <t>1133113021E5</t>
  </si>
  <si>
    <t>MARITZA ELIZABETH</t>
  </si>
  <si>
    <t>1001215210</t>
  </si>
  <si>
    <t>01215210</t>
  </si>
  <si>
    <t>1133113021E6</t>
  </si>
  <si>
    <t>PERMUTA DE: VERASTEGUI RODRIGUEZ, SAADI, Resolución Nº 960-11-UGELP</t>
  </si>
  <si>
    <t>1001296430</t>
  </si>
  <si>
    <t>01296430</t>
  </si>
  <si>
    <t>1178113212E3</t>
  </si>
  <si>
    <t>1001308566</t>
  </si>
  <si>
    <t>01308566</t>
  </si>
  <si>
    <t>21EV01801151</t>
  </si>
  <si>
    <t>1001315781</t>
  </si>
  <si>
    <t>01315781</t>
  </si>
  <si>
    <t>21EV01805197</t>
  </si>
  <si>
    <t>1133113011E4</t>
  </si>
  <si>
    <t>CCALLI</t>
  </si>
  <si>
    <t>1001794930</t>
  </si>
  <si>
    <t>01794930</t>
  </si>
  <si>
    <t>1163113811E7</t>
  </si>
  <si>
    <t>REUBICACION DE PLAZA VACANTE: Resolución Nº 4828-2017-UGELP</t>
  </si>
  <si>
    <t>1010675037</t>
  </si>
  <si>
    <t>10675037</t>
  </si>
  <si>
    <t>LY092048</t>
  </si>
  <si>
    <t>IEP 70022 COLLANA I</t>
  </si>
  <si>
    <t>1195113011E7</t>
  </si>
  <si>
    <t>CESE A SOLICITUD DE: VILCA CRUZ, POLICARPIO PABLO, Resolución Nº 2740-2018-UGELP</t>
  </si>
  <si>
    <t>VILLAZANTE</t>
  </si>
  <si>
    <t>1002391160</t>
  </si>
  <si>
    <t>02391160</t>
  </si>
  <si>
    <t>1195113011E2</t>
  </si>
  <si>
    <t>ENCARGATURA DE:CALLA VILLAZANTE, YOLANDA, Resolución Nº -</t>
  </si>
  <si>
    <t>MARCO FIDEL</t>
  </si>
  <si>
    <t>1001343873</t>
  </si>
  <si>
    <t>01343873</t>
  </si>
  <si>
    <t>1195113011E3</t>
  </si>
  <si>
    <t>CESE POR LIMITE DE EDAD DE: ESPINOZA RAMOS, MARCELINO, Resolución Nº 2711-13-UGELP</t>
  </si>
  <si>
    <t>ALEJA</t>
  </si>
  <si>
    <t>1001210763</t>
  </si>
  <si>
    <t>01210763</t>
  </si>
  <si>
    <t>1195113011E4</t>
  </si>
  <si>
    <t>1001218096</t>
  </si>
  <si>
    <t>01218096</t>
  </si>
  <si>
    <t>1195113011E6</t>
  </si>
  <si>
    <t>PAULINA PETRONILA</t>
  </si>
  <si>
    <t>1001224388</t>
  </si>
  <si>
    <t>01224388</t>
  </si>
  <si>
    <t>1195113011E8</t>
  </si>
  <si>
    <t>PUÑO</t>
  </si>
  <si>
    <t>1001309042</t>
  </si>
  <si>
    <t>01309042</t>
  </si>
  <si>
    <t>21EV01810185</t>
  </si>
  <si>
    <t>1080040402</t>
  </si>
  <si>
    <t>80040402</t>
  </si>
  <si>
    <t>1195113011E9</t>
  </si>
  <si>
    <t>RITA PETRONILA</t>
  </si>
  <si>
    <t>1001282753</t>
  </si>
  <si>
    <t>01282753</t>
  </si>
  <si>
    <t>LY092072</t>
  </si>
  <si>
    <t>IEP 70034 NUESTRA SEÑORA DE LA MERCED SORAZA</t>
  </si>
  <si>
    <t>1138113011E2</t>
  </si>
  <si>
    <t>RUBEN ENRIQUE</t>
  </si>
  <si>
    <t>1001288318</t>
  </si>
  <si>
    <t>01288318</t>
  </si>
  <si>
    <t>1138113011E3</t>
  </si>
  <si>
    <t>1001204628</t>
  </si>
  <si>
    <t>01204628</t>
  </si>
  <si>
    <t>1138113011E5</t>
  </si>
  <si>
    <t>REASIGNACION POR INTERES PERSONAL DE:PINEDA FERNANDEZ, RUMUALDO WILFREDO, Resolución N° 0620-2014-UGELP</t>
  </si>
  <si>
    <t>ABADO</t>
  </si>
  <si>
    <t>1002009348</t>
  </si>
  <si>
    <t>02009348</t>
  </si>
  <si>
    <t>LICENCIA SIN GOCE DE HABER POR MOTIVOS PARTICULARES DE:DIAZ ABADO, ELIAS, Resolución N° 3100-2018-UGELP</t>
  </si>
  <si>
    <t>SONIA ELISABETH</t>
  </si>
  <si>
    <t>1001323249</t>
  </si>
  <si>
    <t>01323249</t>
  </si>
  <si>
    <t>1138113011E6</t>
  </si>
  <si>
    <t>REASIGNACION POR SALUD DE:APAZA CANSAYA, SONIA, Resolución N° 1450-2018-UGELP</t>
  </si>
  <si>
    <t>GOITIA</t>
  </si>
  <si>
    <t>ARPITA</t>
  </si>
  <si>
    <t>1040577339</t>
  </si>
  <si>
    <t>40577339</t>
  </si>
  <si>
    <t>1138113011E7</t>
  </si>
  <si>
    <t>DESIGNACION COMO DIRECTIVO DE I.E. (R.S.G. 1551-2014) DE CALSINA TITO, ALBERTO</t>
  </si>
  <si>
    <t>1001341082</t>
  </si>
  <si>
    <t>01341082</t>
  </si>
  <si>
    <t>1138113011E8</t>
  </si>
  <si>
    <t>1002435815</t>
  </si>
  <si>
    <t>02435815</t>
  </si>
  <si>
    <t>1138113011E9</t>
  </si>
  <si>
    <t>REASIGNACION DE : VELASQUEZ RIVERA, ANDRES, Resolución Nº 1586-10-UGELP</t>
  </si>
  <si>
    <t>MARGARITA SABINA</t>
  </si>
  <si>
    <t>1001680133</t>
  </si>
  <si>
    <t>01680133</t>
  </si>
  <si>
    <t>1138113011E4</t>
  </si>
  <si>
    <t>REASIGNACION POR INTERES PERSONAL DE: TICONA AROCUTIPA, FAUSTO, Resolución Nº 4014-16-UGELP</t>
  </si>
  <si>
    <t>DINA ROSALIA</t>
  </si>
  <si>
    <t>1046258546</t>
  </si>
  <si>
    <t>46258546</t>
  </si>
  <si>
    <t>LY092088</t>
  </si>
  <si>
    <t>IEP 70042 URINSAYA</t>
  </si>
  <si>
    <t>1199113011E6</t>
  </si>
  <si>
    <t>CESE A SOLICITUD DE: PAREDES VILCA, GETRUDES VICTOR, Resolución Nº 2889-12-UGELP</t>
  </si>
  <si>
    <t>1001235528</t>
  </si>
  <si>
    <t>01235528</t>
  </si>
  <si>
    <t>1133113011E2</t>
  </si>
  <si>
    <t>REUBICACION DE PLAZA OCUPADA: Resolución Nº 1245-2018-UGELP</t>
  </si>
  <si>
    <t>DOMINGA ANTONIA</t>
  </si>
  <si>
    <t>1001227230</t>
  </si>
  <si>
    <t>01227230</t>
  </si>
  <si>
    <t>1199113011E2</t>
  </si>
  <si>
    <t>PERMUTA DE: MAQUERA MIRANDA, ROSA JULIA, Resolución Nº 1622-16-UGEL AYAVIRI</t>
  </si>
  <si>
    <t>REYNA MARINA</t>
  </si>
  <si>
    <t>1041121632</t>
  </si>
  <si>
    <t>41121632</t>
  </si>
  <si>
    <t>1199113011E4</t>
  </si>
  <si>
    <t>CESE POR FALLECIMIENTO DE: MAMANI HUARILLOCLLA, HILDA CANDELARIA, Resolución Nº 1773-11-UGELP</t>
  </si>
  <si>
    <t>FELIPA MARLENE</t>
  </si>
  <si>
    <t>1001225655</t>
  </si>
  <si>
    <t>01225655</t>
  </si>
  <si>
    <t>1199113011E5</t>
  </si>
  <si>
    <t>REASIGNACION DE : PAMPAMALLCO PACHAURI, UBALDO, Resolución Nº 1333-09-UGELSR</t>
  </si>
  <si>
    <t>1001203239</t>
  </si>
  <si>
    <t>01203239</t>
  </si>
  <si>
    <t>1199113011E7</t>
  </si>
  <si>
    <t>MARTIN WILFREDO</t>
  </si>
  <si>
    <t>1001202315</t>
  </si>
  <si>
    <t>01202315</t>
  </si>
  <si>
    <t>1199113011E8</t>
  </si>
  <si>
    <t>ROSADO</t>
  </si>
  <si>
    <t>ELIAS JOHN</t>
  </si>
  <si>
    <t>1001306863</t>
  </si>
  <si>
    <t>01306863</t>
  </si>
  <si>
    <t>21EV01810178</t>
  </si>
  <si>
    <t>1001318866</t>
  </si>
  <si>
    <t>01318866</t>
  </si>
  <si>
    <t>1199113011E3</t>
  </si>
  <si>
    <t>1001266527</t>
  </si>
  <si>
    <t>01266527</t>
  </si>
  <si>
    <t>LY092106</t>
  </si>
  <si>
    <t>IEP 70053 YANICO</t>
  </si>
  <si>
    <t>1171213011E3</t>
  </si>
  <si>
    <t>CESE DE PERSONAL NOMBRADO : OLIVERA GONZALES, AIDE, Resolución Nº 2006-05-UGEL07</t>
  </si>
  <si>
    <t>1001282463</t>
  </si>
  <si>
    <t>01282463</t>
  </si>
  <si>
    <t>1171213011E5</t>
  </si>
  <si>
    <t>RETIRO DEL SERVICIO POR LA 2da. DISPOSICION COMPLEMENTARIA TRANSITORIA Y FINAL LEY Nº 29944 DE: VALENCIA PARISACA VDA DE JUAREZ, MELANIA</t>
  </si>
  <si>
    <t>1001307902</t>
  </si>
  <si>
    <t>01307902</t>
  </si>
  <si>
    <t>1171213011E6</t>
  </si>
  <si>
    <t>DESIGNACION COMO DIRECTIVO DE I.E. (R.S.G. Nº 279-2016-MINEDU) DE : CONDORI VENEGAS, ANDRES</t>
  </si>
  <si>
    <t>1043779022</t>
  </si>
  <si>
    <t>43779022</t>
  </si>
  <si>
    <t>LY092122</t>
  </si>
  <si>
    <t>IEP 70061 COLLANA II</t>
  </si>
  <si>
    <t>1133213011E5</t>
  </si>
  <si>
    <t>PRIMITIVO WILFREDO</t>
  </si>
  <si>
    <t>1001305259</t>
  </si>
  <si>
    <t>01305259</t>
  </si>
  <si>
    <t>1133213011E3</t>
  </si>
  <si>
    <t>1001235106</t>
  </si>
  <si>
    <t>01235106</t>
  </si>
  <si>
    <t>1133213011E6</t>
  </si>
  <si>
    <t>IMELDA</t>
  </si>
  <si>
    <t>1001854054</t>
  </si>
  <si>
    <t>01854054</t>
  </si>
  <si>
    <t>LY092145</t>
  </si>
  <si>
    <t>IEP 70645 MACHALLATA</t>
  </si>
  <si>
    <t>1165213011E3</t>
  </si>
  <si>
    <t>NORIEGA</t>
  </si>
  <si>
    <t>OSORIO</t>
  </si>
  <si>
    <t>ALAIN</t>
  </si>
  <si>
    <t>1001320975</t>
  </si>
  <si>
    <t>01320975</t>
  </si>
  <si>
    <t>LY092170</t>
  </si>
  <si>
    <t>IEP 70706 UMAYO</t>
  </si>
  <si>
    <t>1118213011E2</t>
  </si>
  <si>
    <t>1001308082</t>
  </si>
  <si>
    <t>01308082</t>
  </si>
  <si>
    <t>1118213011E3</t>
  </si>
  <si>
    <t>CUPE</t>
  </si>
  <si>
    <t>MARIA DE JESUS</t>
  </si>
  <si>
    <t>1001306836</t>
  </si>
  <si>
    <t>01306836</t>
  </si>
  <si>
    <t>1118213011E4</t>
  </si>
  <si>
    <t>1001309436</t>
  </si>
  <si>
    <t>01309436</t>
  </si>
  <si>
    <t>LY092188</t>
  </si>
  <si>
    <t>IEP 70708 ANANSAYA</t>
  </si>
  <si>
    <t>1199213011E2</t>
  </si>
  <si>
    <t>CESE POR FALLECIMIENTO DE: HERNAN ZAPANA, EVARISTO, Resolución Nº 4620-15-UGELP</t>
  </si>
  <si>
    <t>CERRILLO</t>
  </si>
  <si>
    <t>MAGDA ZULEMA</t>
  </si>
  <si>
    <t>1001308573</t>
  </si>
  <si>
    <t>01308573</t>
  </si>
  <si>
    <t>1199213011E3</t>
  </si>
  <si>
    <t>CESE POR FALLECIMIENTO DE: QUISPE TISNADO, BERNABE FORTUNATO, Resolución Nº 2185-16-UGELP</t>
  </si>
  <si>
    <t>1041186951</t>
  </si>
  <si>
    <t>41186951</t>
  </si>
  <si>
    <t>1199213011E4</t>
  </si>
  <si>
    <t>REASIGNACION POR INTERES PERSONAL DE:LUQUE MAMANI, NILDA AGRIPINA, Resolución N° 4396-15-UGELP</t>
  </si>
  <si>
    <t>BERNARDO</t>
  </si>
  <si>
    <t>1001320349</t>
  </si>
  <si>
    <t>01320349</t>
  </si>
  <si>
    <t>LY092189</t>
  </si>
  <si>
    <t>IEP 70712 MORO</t>
  </si>
  <si>
    <t>1109213011E6</t>
  </si>
  <si>
    <t>UBICACION DE PROFESORES (de Directivo a Profesor) DE:CHURA LAURA, MARCIAL</t>
  </si>
  <si>
    <t>CAROL ROCIO</t>
  </si>
  <si>
    <t>1001323409</t>
  </si>
  <si>
    <t>01323409</t>
  </si>
  <si>
    <t>1109213011E2</t>
  </si>
  <si>
    <t>CESE DE PERSONAL NOMBRADO : CAHUAPAZA MORALES, JOSE ANTONIO, Resolución Nº 1797-06-UGELP</t>
  </si>
  <si>
    <t>SIXTO DOROTEO</t>
  </si>
  <si>
    <t>1001201783</t>
  </si>
  <si>
    <t>01201783</t>
  </si>
  <si>
    <t>1109213011E3</t>
  </si>
  <si>
    <t>CESE A SOLICITUD DE: CASTAÑON QUISPE, ESTHER GENOVEVA, Resolución Nº 2635-12-UGELP</t>
  </si>
  <si>
    <t>MARLENY ROXANA</t>
  </si>
  <si>
    <t>1001228531</t>
  </si>
  <si>
    <t>01228531</t>
  </si>
  <si>
    <t>1109213011E4</t>
  </si>
  <si>
    <t>RETIRO DEL SERVICIO POR LA 2da. DISPOSICION COMPLEMENTARIA TRANSITORIA Y FINAL LEY Nº 29944 DE: COTA TORRES, GLORIA DORIS</t>
  </si>
  <si>
    <t>AURELIA</t>
  </si>
  <si>
    <t>1001306231</t>
  </si>
  <si>
    <t>01306231</t>
  </si>
  <si>
    <t>1109213011E7</t>
  </si>
  <si>
    <t>CESE A SOLICITUD DE: TURPO CHAVEZ, ANTONIA YOLANDA, Resolución Nº 0125-11-UGELP</t>
  </si>
  <si>
    <t>ANTONIA YOLANDA</t>
  </si>
  <si>
    <t>1001683894</t>
  </si>
  <si>
    <t>01683894</t>
  </si>
  <si>
    <t>1109213011E8</t>
  </si>
  <si>
    <t>CESE A SOLICITUD DE: ZANABRIA GALLEGOS, AVELINA MARTINA, Resolución Nº 2165-2015-UGELP</t>
  </si>
  <si>
    <t>1001304169</t>
  </si>
  <si>
    <t>01304169</t>
  </si>
  <si>
    <t>1109213011E9</t>
  </si>
  <si>
    <t>DESIGNACION COMO DIRECTIVO DE I.E. (R.S.G. 1551-2014) DE PATIÑO HUAYCOCHEA, GUDY MARITZA</t>
  </si>
  <si>
    <t>1044794651</t>
  </si>
  <si>
    <t>44794651</t>
  </si>
  <si>
    <t>21EV01810186</t>
  </si>
  <si>
    <t>JACQUELINE BETTY</t>
  </si>
  <si>
    <t>1001317372</t>
  </si>
  <si>
    <t>01317372</t>
  </si>
  <si>
    <t>1109213011E5</t>
  </si>
  <si>
    <t>CESE POR FALLECIMIENTO DE: FLORES RIVERA, LUCILA ISABEL, Resolución Nº 1953-2018-UGELP</t>
  </si>
  <si>
    <t>CESAR FREDY</t>
  </si>
  <si>
    <t>1001326659</t>
  </si>
  <si>
    <t>01326659</t>
  </si>
  <si>
    <t>LY092190</t>
  </si>
  <si>
    <t>IEP 70713 SAN JOSE PRINCIPIO</t>
  </si>
  <si>
    <t>1110213011E3</t>
  </si>
  <si>
    <t>RETIRO DEL SERVICIO POR LA 2da. DISPOSICION COMPLEMENTARIA TRANSITORIA Y FINAL LEY Nº 29944 DE: CHAVEZ VARGAS, LUIS ENRIQUE</t>
  </si>
  <si>
    <t>FILOMENO</t>
  </si>
  <si>
    <t>1001212599</t>
  </si>
  <si>
    <t>01212599</t>
  </si>
  <si>
    <t>1110213011E4</t>
  </si>
  <si>
    <t>1001304521</t>
  </si>
  <si>
    <t>01304521</t>
  </si>
  <si>
    <t>LICENCIA CON GOCE DE HABER POR INCAPACIDAD TEMPORAL(Enfermedad) DE:FLORES VILCA, EDGAR, Resolución N° 4352-2018</t>
  </si>
  <si>
    <t>GIOVANNA MILAGROS</t>
  </si>
  <si>
    <t>1001311536</t>
  </si>
  <si>
    <t>01311536</t>
  </si>
  <si>
    <t>1110213011E5</t>
  </si>
  <si>
    <t>RETIRO DEL SERVICIO POR LA 2da. DISPOSICION COMPLEMENTARIA TRANSITORIA Y FINAL LEY Nº 29944 DE: QUISPE COLCA, OCTAVIO VALENTIN</t>
  </si>
  <si>
    <t>1001309182</t>
  </si>
  <si>
    <t>01309182</t>
  </si>
  <si>
    <t>1110213011E6</t>
  </si>
  <si>
    <t>REASIGNACION POR UNIDAD FAMILIAR DE:MAMANI FLORES, JESUS PANTALEON, Resolución N° 2463-11-UGELP</t>
  </si>
  <si>
    <t>MANUEL BASILIO</t>
  </si>
  <si>
    <t>1001201732</t>
  </si>
  <si>
    <t>01201732</t>
  </si>
  <si>
    <t>1110213011E2</t>
  </si>
  <si>
    <t>ROTACION DE PERSONAL ADMINISTRATIVO DE:ARAPA CENTENO, RUBEN, Resolución N° 2318-13-UGELP</t>
  </si>
  <si>
    <t>1001271318</t>
  </si>
  <si>
    <t>01271318</t>
  </si>
  <si>
    <t>LY092195</t>
  </si>
  <si>
    <t>IEP 70715 LLUNGO</t>
  </si>
  <si>
    <t>1131713312E5</t>
  </si>
  <si>
    <t>REUBICACION DE PLAZA VACANTE: Resolución Nº 2040-2017-UGELP</t>
  </si>
  <si>
    <t>MARIO OCTAVIO</t>
  </si>
  <si>
    <t>1001306520</t>
  </si>
  <si>
    <t>01306520</t>
  </si>
  <si>
    <t>1160213011E2</t>
  </si>
  <si>
    <t>1001306258</t>
  </si>
  <si>
    <t>01306258</t>
  </si>
  <si>
    <t>1160213011E3</t>
  </si>
  <si>
    <t>PERMUTA DE: DIANDERAS TAMAYO, FREDY, Resolución Nº 0460-15-DUGEL-SAP</t>
  </si>
  <si>
    <t>JUBIT</t>
  </si>
  <si>
    <t>1001862026</t>
  </si>
  <si>
    <t>01862026</t>
  </si>
  <si>
    <t>1160213011E4</t>
  </si>
  <si>
    <t>ADRIAN SATURNINO</t>
  </si>
  <si>
    <t>1001229942</t>
  </si>
  <si>
    <t>01229942</t>
  </si>
  <si>
    <t>1160213011E5</t>
  </si>
  <si>
    <t>NICANOR JUAN</t>
  </si>
  <si>
    <t>1002396797</t>
  </si>
  <si>
    <t>02396797</t>
  </si>
  <si>
    <t>1160213011E6</t>
  </si>
  <si>
    <t>REASIGNACION POR RACIONALIZACION DE:CCOSI CENTENO, AYDEE MERCEDES, Resolución N° 2646-2018-UGELP</t>
  </si>
  <si>
    <t>1160213011E7</t>
  </si>
  <si>
    <t>ENCARGATURA DE:SANTOS QUISPE, MARIO OCTAVIO, Resolución Nº -</t>
  </si>
  <si>
    <t>MARIA VICTORIA</t>
  </si>
  <si>
    <t>1044274787</t>
  </si>
  <si>
    <t>44274787</t>
  </si>
  <si>
    <t>1168113711E4</t>
  </si>
  <si>
    <t>REUBICACION DE PLAZA VACANTE: Resolución Nº 1878-14-UGELP</t>
  </si>
  <si>
    <t>DANTE ARISTIDES</t>
  </si>
  <si>
    <t>1001339076</t>
  </si>
  <si>
    <t>01339076</t>
  </si>
  <si>
    <t>1160213011E8</t>
  </si>
  <si>
    <t>ROTACION DE PERSONAL ADMINISTRATIVO DE:TIQUILLOCA AGUILAR, GABRIEL, Resolución N° 2014-12-UGELP</t>
  </si>
  <si>
    <t>ANTOLIN GREGORIO</t>
  </si>
  <si>
    <t>1001293772</t>
  </si>
  <si>
    <t>01293772</t>
  </si>
  <si>
    <t>LY092199</t>
  </si>
  <si>
    <t>IEP 70716 ULLAGACHI</t>
  </si>
  <si>
    <t>1100213011E2</t>
  </si>
  <si>
    <t>REASIGNACION POR INTERES PERSONAL DE:ROJAS CASTILLO, MARLENI, Resolución N° 4358-15-UGELP</t>
  </si>
  <si>
    <t>CANAHUIRE</t>
  </si>
  <si>
    <t>ELISEO</t>
  </si>
  <si>
    <t>1001292537</t>
  </si>
  <si>
    <t>01292537</t>
  </si>
  <si>
    <t>1100213011E3</t>
  </si>
  <si>
    <t>ALBINO DAVID</t>
  </si>
  <si>
    <t>1002365619</t>
  </si>
  <si>
    <t>02365619</t>
  </si>
  <si>
    <t>1100213011E4</t>
  </si>
  <si>
    <t>REASIGNACION POR INTERES PERSONAL DE:NINA ZUBIETA, FRANCISCO DIONISIO, Resolución N° 4403-15-UUGELP</t>
  </si>
  <si>
    <t>1001325760</t>
  </si>
  <si>
    <t>01325760</t>
  </si>
  <si>
    <t>1117114712E8</t>
  </si>
  <si>
    <t>REUBICACION DE PLAZA VACANTE: Resolución Nº 2056-2017-UGELP</t>
  </si>
  <si>
    <t>MACHACCA</t>
  </si>
  <si>
    <t>1002279139</t>
  </si>
  <si>
    <t>02279139</t>
  </si>
  <si>
    <t>LY092205</t>
  </si>
  <si>
    <t>IEP 70720 BUENAVISTA</t>
  </si>
  <si>
    <t>1161313011E6</t>
  </si>
  <si>
    <t>REASIG. ENRIQUEZ LUQUE PORFIRIO</t>
  </si>
  <si>
    <t>CALIXTO EUSEBIO</t>
  </si>
  <si>
    <t>1001284047</t>
  </si>
  <si>
    <t>01284047</t>
  </si>
  <si>
    <t>1161313011E3</t>
  </si>
  <si>
    <t>1001250451</t>
  </si>
  <si>
    <t>01250451</t>
  </si>
  <si>
    <t>1161313011E4</t>
  </si>
  <si>
    <t>CESE A SOLICITUD DE: TICONA PAREDES, RAFAEL ALFONSO, Resolución Nº 638-11-DREP</t>
  </si>
  <si>
    <t>MERCADO</t>
  </si>
  <si>
    <t>1001505686</t>
  </si>
  <si>
    <t>01505686</t>
  </si>
  <si>
    <t>1161313011E5</t>
  </si>
  <si>
    <t>ENCARGATURA DE:VILCA FLORES, CALIXTO EUSEBIO, Resolución Nº -</t>
  </si>
  <si>
    <t>1002298296</t>
  </si>
  <si>
    <t>02298296</t>
  </si>
  <si>
    <t>1161313011E7</t>
  </si>
  <si>
    <t>CIPRIAN JULIO</t>
  </si>
  <si>
    <t>1001702549</t>
  </si>
  <si>
    <t>01702549</t>
  </si>
  <si>
    <t>1161313011E2</t>
  </si>
  <si>
    <t>REUBICACION DE PLAZA OCUPADA: Resolución Nº 1243-2017-DREP</t>
  </si>
  <si>
    <t>LUZMILA MARIA</t>
  </si>
  <si>
    <t>1001264088</t>
  </si>
  <si>
    <t>01264088</t>
  </si>
  <si>
    <t>LY102064</t>
  </si>
  <si>
    <t>IEP 70030 COATA</t>
  </si>
  <si>
    <t>1157113122E7</t>
  </si>
  <si>
    <t>REASIGNACION POR INTERES PERSONAL DE:LLANOS CAUNA, MARIO, Resolución N° 393-13-UGELP</t>
  </si>
  <si>
    <t>TORIBIO TEOFILO</t>
  </si>
  <si>
    <t>1001227379</t>
  </si>
  <si>
    <t>01227379</t>
  </si>
  <si>
    <t>1132213412E2</t>
  </si>
  <si>
    <t>REUBICACION DE PLAZA OCUPADA: Resolución Nº 1002-12-UGELP</t>
  </si>
  <si>
    <t>1001284970</t>
  </si>
  <si>
    <t>01284970</t>
  </si>
  <si>
    <t>1133813612E3</t>
  </si>
  <si>
    <t>REASIGNACION POR EXCEDENCIA DE:CASTILLO SAAVEDRA, YENY, Resolución N° 2020-12-UGELP</t>
  </si>
  <si>
    <t>JUANA ELIZABETH</t>
  </si>
  <si>
    <t>1040294294</t>
  </si>
  <si>
    <t>40294294</t>
  </si>
  <si>
    <t>1157113112E0</t>
  </si>
  <si>
    <t>REASIGNACION DE : MAMANI LUJANO, JULIA BEATRIZ, Resolución Nº 1839-08-UGELP</t>
  </si>
  <si>
    <t>MAGANI GUIBEL</t>
  </si>
  <si>
    <t>1001304295</t>
  </si>
  <si>
    <t>01304295</t>
  </si>
  <si>
    <t>1157113112E2</t>
  </si>
  <si>
    <t>ARTEMIO</t>
  </si>
  <si>
    <t>1001250858</t>
  </si>
  <si>
    <t>01250858</t>
  </si>
  <si>
    <t>1157113112E4</t>
  </si>
  <si>
    <t>1001484919</t>
  </si>
  <si>
    <t>01484919</t>
  </si>
  <si>
    <t>1157113112E5</t>
  </si>
  <si>
    <t>CESE DE PERSONAL NOMBRADO : CALSIN HUACANI, JUAN SILVERIO, Resolución Nº 1798-06-UGELP</t>
  </si>
  <si>
    <t>ASILLO</t>
  </si>
  <si>
    <t>FORTUNATA PAULA</t>
  </si>
  <si>
    <t>1001485531</t>
  </si>
  <si>
    <t>01485531</t>
  </si>
  <si>
    <t>1157113112E6</t>
  </si>
  <si>
    <t>LICENCIA SIN GOCE DE HABER POR MOTIVOS PARTICULARES DE:LAQUISE HUMPIRE, ASCENCION, Resolución N° 3341-2018</t>
  </si>
  <si>
    <t>BENAVENTE</t>
  </si>
  <si>
    <t>NORMA LUCY</t>
  </si>
  <si>
    <t>1002447444</t>
  </si>
  <si>
    <t>02447444</t>
  </si>
  <si>
    <t>RETIRO DEL SERVICIO POR LA 2da. DISPOSICION COMPLEMENTARIA TRANSITORIA Y FINAL LEY Nº 29944 DE: CHAIÑA CRUZ, CALIXTO</t>
  </si>
  <si>
    <t>ASCENCION</t>
  </si>
  <si>
    <t>1001211130</t>
  </si>
  <si>
    <t>01211130</t>
  </si>
  <si>
    <t>1157113112E7</t>
  </si>
  <si>
    <t>CESE DE : CURO MAMANI, VICTOR, Resolución Nº 1735-08-DREP</t>
  </si>
  <si>
    <t>CLEMENTE</t>
  </si>
  <si>
    <t>1001305230</t>
  </si>
  <si>
    <t>01305230</t>
  </si>
  <si>
    <t>1157113112E9</t>
  </si>
  <si>
    <t>REASIGNACION POR INTERES PERSONAL DE:MACHACA CACERES, LUCRECIA, Resolución N° 4391-15-UGELP</t>
  </si>
  <si>
    <t>PABLO JESUS</t>
  </si>
  <si>
    <t>1001326268</t>
  </si>
  <si>
    <t>01326268</t>
  </si>
  <si>
    <t>1157113122E1</t>
  </si>
  <si>
    <t>PERMUTA DE : APAZA QUECAÑO, FELIX, Resolución Nº 421-09-UGELAZANG.</t>
  </si>
  <si>
    <t>ITUSACA</t>
  </si>
  <si>
    <t>FELICIA</t>
  </si>
  <si>
    <t>1001487158</t>
  </si>
  <si>
    <t>01487158</t>
  </si>
  <si>
    <t>1157113122E2</t>
  </si>
  <si>
    <t>ADA ROSEMARY</t>
  </si>
  <si>
    <t>1001319658</t>
  </si>
  <si>
    <t>01319658</t>
  </si>
  <si>
    <t>1157113122E3</t>
  </si>
  <si>
    <t>DESIGNACION COMO DIRECTIVO DE I.E. (R.S.G. 1551-2014) DE QUISPE APAZA, MARISOL</t>
  </si>
  <si>
    <t>DENNIS JESSICA</t>
  </si>
  <si>
    <t>1070493023</t>
  </si>
  <si>
    <t>70493023</t>
  </si>
  <si>
    <t>1157113122E5</t>
  </si>
  <si>
    <t>REASIGNACION DE PERSONAL DOCENTE : VELASQUEZ CACERES, MARGARITA SABINA, Resolución Nº 108-07-UGELP</t>
  </si>
  <si>
    <t>PACHACUTI</t>
  </si>
  <si>
    <t>CONCEPCION RENE</t>
  </si>
  <si>
    <t>1002411066</t>
  </si>
  <si>
    <t>02411066</t>
  </si>
  <si>
    <t>1157113122E6</t>
  </si>
  <si>
    <t>SAUL ARTURO</t>
  </si>
  <si>
    <t>1001212615</t>
  </si>
  <si>
    <t>01212615</t>
  </si>
  <si>
    <t>21EV01805199</t>
  </si>
  <si>
    <t>1157113112E3</t>
  </si>
  <si>
    <t>PERMUTA DE: AYMA YUPANQUI, ELISA ELIZABETH, Resolución Nº 2916-14-UGELP</t>
  </si>
  <si>
    <t>LOLA LUISA</t>
  </si>
  <si>
    <t>1002387537</t>
  </si>
  <si>
    <t>02387537</t>
  </si>
  <si>
    <t>LY102066</t>
  </si>
  <si>
    <t>IEP 70031 POJSIN</t>
  </si>
  <si>
    <t>1177113112E2</t>
  </si>
  <si>
    <t>REASIGNACION POR INTERES PERSONAL DE:CARRY ALATA, MARIA GRACIELA, Resolución N° 0621-2014-UGELP</t>
  </si>
  <si>
    <t>EDGAR TOMAS</t>
  </si>
  <si>
    <t>1002414560</t>
  </si>
  <si>
    <t>02414560</t>
  </si>
  <si>
    <t>1177113112E3</t>
  </si>
  <si>
    <t>JULIA ZORAYDA</t>
  </si>
  <si>
    <t>1029383458</t>
  </si>
  <si>
    <t>29383458</t>
  </si>
  <si>
    <t>1177113112E5</t>
  </si>
  <si>
    <t>1001310520</t>
  </si>
  <si>
    <t>01310520</t>
  </si>
  <si>
    <t>1177113112E6</t>
  </si>
  <si>
    <t>REASIGNACION POR INTERES PERSONAL DE:VELASQUEZ RIVERA, FILOMENO, Resolución N° 4394-15-UGELP</t>
  </si>
  <si>
    <t>1002426038</t>
  </si>
  <si>
    <t>02426038</t>
  </si>
  <si>
    <t>1177113112E4</t>
  </si>
  <si>
    <t>SALOMON GERARDO</t>
  </si>
  <si>
    <t>1001270205</t>
  </si>
  <si>
    <t>01270205</t>
  </si>
  <si>
    <t>LY102068</t>
  </si>
  <si>
    <t>IEP 70032 CAPAJSI</t>
  </si>
  <si>
    <t>1197113112E5</t>
  </si>
  <si>
    <t>CESE DE : MARCA MAMANI, TEOFILO, Resolución Nº 246-07-UGELP</t>
  </si>
  <si>
    <t>LUIS MARINO</t>
  </si>
  <si>
    <t>1080025274</t>
  </si>
  <si>
    <t>80025274</t>
  </si>
  <si>
    <t>1116613312E9</t>
  </si>
  <si>
    <t>REUBICACION DE PLAZA OCUPADA: Resolución Nº 2657-2018-UGELP</t>
  </si>
  <si>
    <t>1001554062</t>
  </si>
  <si>
    <t>01554062</t>
  </si>
  <si>
    <t>1175813412E4</t>
  </si>
  <si>
    <t>1197113112E0</t>
  </si>
  <si>
    <t>DESIGNACION COMO DIRECTIVO DE: CHAHUARA CORDOVA, ROSAURA SEGUN RSG Nº 279-2016</t>
  </si>
  <si>
    <t>CUELLAR</t>
  </si>
  <si>
    <t>MAX NILO</t>
  </si>
  <si>
    <t>1040418985</t>
  </si>
  <si>
    <t>40418985</t>
  </si>
  <si>
    <t>1197113112E2</t>
  </si>
  <si>
    <t>MANUEL ORESTE</t>
  </si>
  <si>
    <t>1001311638</t>
  </si>
  <si>
    <t>01311638</t>
  </si>
  <si>
    <t>1197113112E3</t>
  </si>
  <si>
    <t>REASIGNACION DE : ALARCON MONROY, BLANCA, Resolución Nº 1982-08-UGELSR</t>
  </si>
  <si>
    <t>JAILA</t>
  </si>
  <si>
    <t>SOTERO</t>
  </si>
  <si>
    <t>1002011572</t>
  </si>
  <si>
    <t>02011572</t>
  </si>
  <si>
    <t>1197113112E4</t>
  </si>
  <si>
    <t>ASCENSO A CARGOS DIRECTIVOS : LLANOS CAUNA, MARIO, Resolución Nº 1877-06-UGELP</t>
  </si>
  <si>
    <t>1044019625</t>
  </si>
  <si>
    <t>44019625</t>
  </si>
  <si>
    <t>1197113112E6</t>
  </si>
  <si>
    <t>JOSUE JOEL</t>
  </si>
  <si>
    <t>1008148387</t>
  </si>
  <si>
    <t>08148387</t>
  </si>
  <si>
    <t>1197113112E7</t>
  </si>
  <si>
    <t>REASIGNACION POR INTERES PERSONAL DE: SONCCO CHIPANA, OLGA FILOMENA, Resolución Nº 9656-15-LA JOYA</t>
  </si>
  <si>
    <t>1001311184</t>
  </si>
  <si>
    <t>01311184</t>
  </si>
  <si>
    <t>1197113112E8</t>
  </si>
  <si>
    <t>1001250724</t>
  </si>
  <si>
    <t>01250724</t>
  </si>
  <si>
    <t>1197113112E9</t>
  </si>
  <si>
    <t>DESIGNACION COMO DIRECTIVO DE I.E. (R.S.G. 1551-2014) DE PAREDES FLORES, JULIA ELIANA</t>
  </si>
  <si>
    <t>ZABALAGA</t>
  </si>
  <si>
    <t>PATRICIA PAOLA</t>
  </si>
  <si>
    <t>1043928520</t>
  </si>
  <si>
    <t>43928520</t>
  </si>
  <si>
    <t>1197113122E3</t>
  </si>
  <si>
    <t>MONTOYA</t>
  </si>
  <si>
    <t>1002446660</t>
  </si>
  <si>
    <t>02446660</t>
  </si>
  <si>
    <t>21EV01810182</t>
  </si>
  <si>
    <t>1001557681</t>
  </si>
  <si>
    <t>01557681</t>
  </si>
  <si>
    <t>1197113122E1</t>
  </si>
  <si>
    <t>TIQUE</t>
  </si>
  <si>
    <t>JUAN GREGORIO</t>
  </si>
  <si>
    <t>1001236840</t>
  </si>
  <si>
    <t>01236840</t>
  </si>
  <si>
    <t>LY102070</t>
  </si>
  <si>
    <t>IEP 70033 YASIN</t>
  </si>
  <si>
    <t>1118113112E2</t>
  </si>
  <si>
    <t>1001222169</t>
  </si>
  <si>
    <t>01222169</t>
  </si>
  <si>
    <t>1118113112E3</t>
  </si>
  <si>
    <t>REASIGNACION POR INTERES PERSONAL DE:CHOQUE AROAPAZA, SALOME ROSA, Resolución N° 2453-11-UGELP</t>
  </si>
  <si>
    <t>OLIVIA SONIA</t>
  </si>
  <si>
    <t>1001317330</t>
  </si>
  <si>
    <t>01317330</t>
  </si>
  <si>
    <t>1118113112E4</t>
  </si>
  <si>
    <t>CIRILO</t>
  </si>
  <si>
    <t>1001292105</t>
  </si>
  <si>
    <t>01292105</t>
  </si>
  <si>
    <t>1118113112E6</t>
  </si>
  <si>
    <t>RETIRO DEL SERVICIO POR LA 2da. DISPOSICION COMPLEMENTARIA TRANSITORIA Y FINAL LEY Nº 29944 DE: SALCEDO MENDIZABAL, JUAN</t>
  </si>
  <si>
    <t>1001215492</t>
  </si>
  <si>
    <t>01215492</t>
  </si>
  <si>
    <t>1118113112E7</t>
  </si>
  <si>
    <t>CLORINDA PRUDENCIA</t>
  </si>
  <si>
    <t>1001203695</t>
  </si>
  <si>
    <t>01203695</t>
  </si>
  <si>
    <t>1118113112E5</t>
  </si>
  <si>
    <t>ROTACION DE PERSONAL ADMINISTRATIVO DE:MAMANI MENDOZA, TOMAS, Resolución N° 610-16-UGELP</t>
  </si>
  <si>
    <t>MARIVEL</t>
  </si>
  <si>
    <t>1001863647</t>
  </si>
  <si>
    <t>01863647</t>
  </si>
  <si>
    <t>LY102080</t>
  </si>
  <si>
    <t>IEP 70038 DE HUATA</t>
  </si>
  <si>
    <t>1119113112E3</t>
  </si>
  <si>
    <t>UBICACION DE PROFESORES (de Directivo a Profesor) DE:LLANOS CAUNA, MARIO</t>
  </si>
  <si>
    <t>1001215883</t>
  </si>
  <si>
    <t>01215883</t>
  </si>
  <si>
    <t>1119113112E0</t>
  </si>
  <si>
    <t>CESE POR LIMITE DE EDAD DE: MERMA MERMA, QUINTINA CLOTILDE, Resolución Nº 2541-2017-UGELP</t>
  </si>
  <si>
    <t>AEDO</t>
  </si>
  <si>
    <t>BENIGNA GREGORIA</t>
  </si>
  <si>
    <t>1001289283</t>
  </si>
  <si>
    <t>01289283</t>
  </si>
  <si>
    <t>1119113112E2</t>
  </si>
  <si>
    <t>RETIRO DEL SERVICIO POR LA 2da. DISPOSICION COMPLEMENTARIA TRANSITORIA Y FINAL LEY Nº 29944 DE: ANGLES ANGLES, JOB ASDRUBAL</t>
  </si>
  <si>
    <t>HUMBERTO</t>
  </si>
  <si>
    <t>1001323952</t>
  </si>
  <si>
    <t>01323952</t>
  </si>
  <si>
    <t>1119113112E4</t>
  </si>
  <si>
    <t>1001264148</t>
  </si>
  <si>
    <t>01264148</t>
  </si>
  <si>
    <t>1119113112E5</t>
  </si>
  <si>
    <t>FERNANDO EMILIO</t>
  </si>
  <si>
    <t>1001238211</t>
  </si>
  <si>
    <t>01238211</t>
  </si>
  <si>
    <t>1119113112E7</t>
  </si>
  <si>
    <t>CESE DE PERSONAL NOMBRADO : HUISA MAMANI, ROSENDO, Resolución Nº 669-06-DREP</t>
  </si>
  <si>
    <t>1001315349</t>
  </si>
  <si>
    <t>01315349</t>
  </si>
  <si>
    <t>1119113112E8</t>
  </si>
  <si>
    <t>GLADYS ZORAIDA</t>
  </si>
  <si>
    <t>1001335971</t>
  </si>
  <si>
    <t>01335971</t>
  </si>
  <si>
    <t>1119113112E9</t>
  </si>
  <si>
    <t>CESE A SOLICITUD DE: PALZA MAMANI, SUSY MARISELA, Resolución Nº 1508-2018-UGELP</t>
  </si>
  <si>
    <t>CASAS</t>
  </si>
  <si>
    <t>1001325173</t>
  </si>
  <si>
    <t>01325173</t>
  </si>
  <si>
    <t>1119113122E1</t>
  </si>
  <si>
    <t>LICENCIA SIN GOCE DE HABER POR MOTIVOS PARTICULARES DE:BUSTINCIO VILLANUEVA, PANFILO, Resolución N° 3081-2018-UGELP</t>
  </si>
  <si>
    <t>1000510735</t>
  </si>
  <si>
    <t>00510735</t>
  </si>
  <si>
    <t>1119113122E2</t>
  </si>
  <si>
    <t>1001265234</t>
  </si>
  <si>
    <t>01265234</t>
  </si>
  <si>
    <t>1119113122E3</t>
  </si>
  <si>
    <t>DESIGNACION COMO DIRECTIVO DE I.E. (R.S.G. 1551-2014) DE MENDOZA MONTESINOS, RAUL GODOFREDO</t>
  </si>
  <si>
    <t>LONGINA JOSEFINA</t>
  </si>
  <si>
    <t>1029586719</t>
  </si>
  <si>
    <t>29586719</t>
  </si>
  <si>
    <t>1119113122E4</t>
  </si>
  <si>
    <t>ENCARGATURA DE:MIRANDA VILCA, JUAN, Resolución Nº -</t>
  </si>
  <si>
    <t>INCACOÑA</t>
  </si>
  <si>
    <t>NANCY ELIZABETH</t>
  </si>
  <si>
    <t>1040306006</t>
  </si>
  <si>
    <t>40306006</t>
  </si>
  <si>
    <t>RETIRO DEL SERVICIO POR LA 2da. DISPOSICION COMPLEMENTARIA TRANSITORIA Y FINAL LEY Nº 29944 DE: ROJAS CHAVEZ, LUZ EMPERATRIZ</t>
  </si>
  <si>
    <t>1119113122E5</t>
  </si>
  <si>
    <t>JULIO GUMERCINDO</t>
  </si>
  <si>
    <t>1001341709</t>
  </si>
  <si>
    <t>01341709</t>
  </si>
  <si>
    <t>1119113122E6</t>
  </si>
  <si>
    <t>REASIGNACION DE : VASQUEZ QUISPE, JUANA PATRICIA, Resolución Nº 1586-09-UGELP</t>
  </si>
  <si>
    <t>PARARI</t>
  </si>
  <si>
    <t>1001272361</t>
  </si>
  <si>
    <t>01272361</t>
  </si>
  <si>
    <t>1179413611E3</t>
  </si>
  <si>
    <t>FRANCISCO DIONISIO</t>
  </si>
  <si>
    <t>1002414900</t>
  </si>
  <si>
    <t>02414900</t>
  </si>
  <si>
    <t>21EV01801153</t>
  </si>
  <si>
    <t>EFRAIN TEOFILO</t>
  </si>
  <si>
    <t>1001341010</t>
  </si>
  <si>
    <t>01341010</t>
  </si>
  <si>
    <t>21EV01805200</t>
  </si>
  <si>
    <t>1119113112E6</t>
  </si>
  <si>
    <t>1001265543</t>
  </si>
  <si>
    <t>01265543</t>
  </si>
  <si>
    <t>LY102110</t>
  </si>
  <si>
    <t>IEP 70055 CHINCHERPAMPA</t>
  </si>
  <si>
    <t>1112213112E2</t>
  </si>
  <si>
    <t>1001316243</t>
  </si>
  <si>
    <t>01316243</t>
  </si>
  <si>
    <t>LY102132</t>
  </si>
  <si>
    <t>IEP 70066 QUIVILLACA</t>
  </si>
  <si>
    <t>1134213112E2</t>
  </si>
  <si>
    <t>REASIGNACION DE : CCALLA PARI, ROBERTO, Resolución Nº 2517-08-UGELP</t>
  </si>
  <si>
    <t>1001307616</t>
  </si>
  <si>
    <t>01307616</t>
  </si>
  <si>
    <t>1134213112E3</t>
  </si>
  <si>
    <t>VALENTINA GEORGINA</t>
  </si>
  <si>
    <t>1001219194</t>
  </si>
  <si>
    <t>01219194</t>
  </si>
  <si>
    <t>LICENCIA CON GOCE DE HABER POR INCAPACIDAD TEMPORAL(Enfermedad) DE:CHECALLA CHECALLA, VALENTINA GEORGINA, Resolución N° 3778-2018</t>
  </si>
  <si>
    <t>1134213112E4</t>
  </si>
  <si>
    <t>REUBICACION Y/O ADECUACION DE PLAZA VACANTE : Resolución Nº 904-07-UGELP</t>
  </si>
  <si>
    <t>1001285298</t>
  </si>
  <si>
    <t>01285298</t>
  </si>
  <si>
    <t>LY102134</t>
  </si>
  <si>
    <t>IEP 70067 PUTUCUNI PATA</t>
  </si>
  <si>
    <t>1154213112E2</t>
  </si>
  <si>
    <t>DESIGNACION COMO DIRECTIVO DE I.E. (R.S.G. 1551-2014) DE ARIAS TISNADO, RIGOBERTO RAUL</t>
  </si>
  <si>
    <t>MILAGROS YANEHT</t>
  </si>
  <si>
    <t>1041568977</t>
  </si>
  <si>
    <t>41568977</t>
  </si>
  <si>
    <t>1154213112E3</t>
  </si>
  <si>
    <t>DIODORA</t>
  </si>
  <si>
    <t>1002406120</t>
  </si>
  <si>
    <t>02406120</t>
  </si>
  <si>
    <t>1154213112E4</t>
  </si>
  <si>
    <t>1040149985</t>
  </si>
  <si>
    <t>40149985</t>
  </si>
  <si>
    <t>1155113212E0</t>
  </si>
  <si>
    <t>REUBICACION DE PLAZA OCUPADA: Resolución Nº 2062-2017-UGELP</t>
  </si>
  <si>
    <t>LUIS CIRILO</t>
  </si>
  <si>
    <t>1001322409</t>
  </si>
  <si>
    <t>01322409</t>
  </si>
  <si>
    <t>1160713711E3</t>
  </si>
  <si>
    <t>REUBICACION DE PLAZA OCUPADA: Resolución Nº 2060-2017-UGELP</t>
  </si>
  <si>
    <t>1001702580</t>
  </si>
  <si>
    <t>01702580</t>
  </si>
  <si>
    <t>LY102136</t>
  </si>
  <si>
    <t>IEP 70068 COLLANA LOGERA</t>
  </si>
  <si>
    <t>1174213112E2</t>
  </si>
  <si>
    <t>ASCENSO A CARGOS DIRECTIVOS : DUEÑAS QUISPE, JORGE RUBEN, Resolución Nº 1877-06-UGELP</t>
  </si>
  <si>
    <t>YURI RAUL</t>
  </si>
  <si>
    <t>1042895363</t>
  </si>
  <si>
    <t>42895363</t>
  </si>
  <si>
    <t>1174213112E4</t>
  </si>
  <si>
    <t>ESCOLASTICO</t>
  </si>
  <si>
    <t>1001256945</t>
  </si>
  <si>
    <t>01256945</t>
  </si>
  <si>
    <t>1174213112E5</t>
  </si>
  <si>
    <t>CESE POR FALLECIMIENTO DE: PINEDA FERNANDEZ, RUMUALDO WILFREDO, Resolución Nº 2154-2018-UGELP</t>
  </si>
  <si>
    <t>1001307927</t>
  </si>
  <si>
    <t>01307927</t>
  </si>
  <si>
    <t>1174213112E6</t>
  </si>
  <si>
    <t>REASIGNACION DE PERSONAL DOCENTE : VEGA CONDORI, NORKA VILMA, Resolución Nº 1676-2005</t>
  </si>
  <si>
    <t>MARIO BENIGNO</t>
  </si>
  <si>
    <t>1002436838</t>
  </si>
  <si>
    <t>02436838</t>
  </si>
  <si>
    <t>1174213112E3</t>
  </si>
  <si>
    <t>EMILIANO</t>
  </si>
  <si>
    <t>1001235961</t>
  </si>
  <si>
    <t>01235961</t>
  </si>
  <si>
    <t>LY102138</t>
  </si>
  <si>
    <t>IEP 70069 CAPARA</t>
  </si>
  <si>
    <t>1194213112E2</t>
  </si>
  <si>
    <t>DESIGNACION COMO DIRECTIVO DE I.E. (R.S.G. 1551-2014) DE CALCINA TITO, LUIS MARINO</t>
  </si>
  <si>
    <t>BERTA</t>
  </si>
  <si>
    <t>1040280747</t>
  </si>
  <si>
    <t>40280747</t>
  </si>
  <si>
    <t>1194213112E3</t>
  </si>
  <si>
    <t>CESE A SOLICITUD DE: HUAMANGUILLAS ALVAREZ, MARUJA, Resolución Nº 3029-16-UGELP</t>
  </si>
  <si>
    <t>MIRIAM DIOMIRA</t>
  </si>
  <si>
    <t>1043880581</t>
  </si>
  <si>
    <t>43880581</t>
  </si>
  <si>
    <t>LY102140</t>
  </si>
  <si>
    <t>IEP 70070 CANDILE</t>
  </si>
  <si>
    <t>1115213112E2</t>
  </si>
  <si>
    <t>UBALDA</t>
  </si>
  <si>
    <t>1001204081</t>
  </si>
  <si>
    <t>01204081</t>
  </si>
  <si>
    <t>LY102142</t>
  </si>
  <si>
    <t>IEP 70071 FAON</t>
  </si>
  <si>
    <t>1135213112E3</t>
  </si>
  <si>
    <t>1001288183</t>
  </si>
  <si>
    <t>01288183</t>
  </si>
  <si>
    <t>LY102144</t>
  </si>
  <si>
    <t>IEP 70072 UQUISILLA</t>
  </si>
  <si>
    <t>1155213112E2</t>
  </si>
  <si>
    <t>CESE POR LIMITE DE EDAD DE: ARELA POCOHUANCA, GABRIEL DIONICIO, Resolución Nº 2543-2017-UGELP</t>
  </si>
  <si>
    <t>ELIZABETH GEOVANNA</t>
  </si>
  <si>
    <t>1001284775</t>
  </si>
  <si>
    <t>01284775</t>
  </si>
  <si>
    <t>1155213112E3</t>
  </si>
  <si>
    <t>REASIGNACION DE PERSONAL DOCENTE : GALINDO SUPO, SIXTO DOROTEO, Resolución Nº 108-07-UGELP</t>
  </si>
  <si>
    <t>SILVIA EDITH</t>
  </si>
  <si>
    <t>1040108700</t>
  </si>
  <si>
    <t>40108700</t>
  </si>
  <si>
    <t>1155213112E4</t>
  </si>
  <si>
    <t>LEANDRES</t>
  </si>
  <si>
    <t>SILVINA JUANA</t>
  </si>
  <si>
    <t>1001235456</t>
  </si>
  <si>
    <t>01235456</t>
  </si>
  <si>
    <t>1155213112E5</t>
  </si>
  <si>
    <t>CESE A SOLICITUD DE: VILCA CONDORI, MOISES VIDAL, Resolución Nº 2044-16-UGELP</t>
  </si>
  <si>
    <t>1080442763</t>
  </si>
  <si>
    <t>80442763</t>
  </si>
  <si>
    <t>LY102148</t>
  </si>
  <si>
    <t>IEP 70609 SUCASCO</t>
  </si>
  <si>
    <t>1143813412E4</t>
  </si>
  <si>
    <t>1195213112E2</t>
  </si>
  <si>
    <t>1002440006</t>
  </si>
  <si>
    <t>02440006</t>
  </si>
  <si>
    <t>1195213112E3</t>
  </si>
  <si>
    <t>CESE POR FALLECIMIENTO DE: QUISPE CALSIN, DANTE EDILBERTO, Resolución Nº 2569-10-UGELP</t>
  </si>
  <si>
    <t>EDWIN SEMPRONIANO</t>
  </si>
  <si>
    <t>1001824596</t>
  </si>
  <si>
    <t>01824596</t>
  </si>
  <si>
    <t>1195213112E4</t>
  </si>
  <si>
    <t>REASIGNACION DE : TICONA BARRIGA, DAMASO VALERIO, Resolución Nº 1376-09-UGELSR</t>
  </si>
  <si>
    <t>1001311074</t>
  </si>
  <si>
    <t>01311074</t>
  </si>
  <si>
    <t>LY102517</t>
  </si>
  <si>
    <t>IEP 70667 CHILLICHUPA</t>
  </si>
  <si>
    <t>1182613112E2</t>
  </si>
  <si>
    <t>CLENIA CLEOFE</t>
  </si>
  <si>
    <t>1001540934</t>
  </si>
  <si>
    <t>01540934</t>
  </si>
  <si>
    <t>1182613112E3</t>
  </si>
  <si>
    <t>DESIGNACION COMO DIRECTIVO DE I.E. (R.S.G. 1551-2014) DE ESPINOZA RAMOS, TEOFILO LIBORIO</t>
  </si>
  <si>
    <t>ALFREDO SMITH</t>
  </si>
  <si>
    <t>1043504981</t>
  </si>
  <si>
    <t>43504981</t>
  </si>
  <si>
    <t>1182613112E4</t>
  </si>
  <si>
    <t>DESIGNACION COMO DIRECTIVO DE I.E. (R.S.G. 1551-2014) DE GOMEZ MAMANI, MARCELA</t>
  </si>
  <si>
    <t>QUELLCA</t>
  </si>
  <si>
    <t>SILVIA CARIN</t>
  </si>
  <si>
    <t>1042150706</t>
  </si>
  <si>
    <t>42150706</t>
  </si>
  <si>
    <t>1182613112E5</t>
  </si>
  <si>
    <t>REASIGNACION POR INTERES PERSONAL DE: MONJE RUELAS, CALIXTA, Resolución Nº 2485-16-UGELSR</t>
  </si>
  <si>
    <t>CARRIZALES</t>
  </si>
  <si>
    <t>1040460683</t>
  </si>
  <si>
    <t>40460683</t>
  </si>
  <si>
    <t>1182613112E7</t>
  </si>
  <si>
    <t>LICENCIA SIN GOCE DE HABER POR MOTIVOS PARTICULARES DE:RUIZ CASTILLO, HERNAN GUSTAVO, Resolución N° 3705-2018-UGELP</t>
  </si>
  <si>
    <t>NINFA BENANCIA</t>
  </si>
  <si>
    <t>1001343980</t>
  </si>
  <si>
    <t>01343980</t>
  </si>
  <si>
    <t>HERNAN GUSTAVO</t>
  </si>
  <si>
    <t>1002437426</t>
  </si>
  <si>
    <t>02437426</t>
  </si>
  <si>
    <t>1182613112E8</t>
  </si>
  <si>
    <t>CESE POR LIMITE DE EDAD DE: PARICAHUA BENIQUE, GREGORIO, Resolución Nº 4768-2017-UGELP</t>
  </si>
  <si>
    <t>LUIS FRANCISCO</t>
  </si>
  <si>
    <t>1001305306</t>
  </si>
  <si>
    <t>01305306</t>
  </si>
  <si>
    <t>21EV01810183</t>
  </si>
  <si>
    <t>LOZANO</t>
  </si>
  <si>
    <t>MARTHA ELENA</t>
  </si>
  <si>
    <t>1001333864</t>
  </si>
  <si>
    <t>01333864</t>
  </si>
  <si>
    <t>1182613112E6</t>
  </si>
  <si>
    <t>ROSALIA OLGA</t>
  </si>
  <si>
    <t>1001289377</t>
  </si>
  <si>
    <t>01289377</t>
  </si>
  <si>
    <t>LY102518</t>
  </si>
  <si>
    <t>IEP 70704 SAJANACACHI</t>
  </si>
  <si>
    <t>1192613112E2</t>
  </si>
  <si>
    <t>1024677705</t>
  </si>
  <si>
    <t>24677705</t>
  </si>
  <si>
    <t>LICENCIA SIN GOCE DE HABER POR MOTIVOS PARTICULARES DE:BUSTINCIO VILLANUEVA, ROBERTO, Resolución N° 3873-2018</t>
  </si>
  <si>
    <t>1045290555</t>
  </si>
  <si>
    <t>45290555</t>
  </si>
  <si>
    <t>1192613112E3</t>
  </si>
  <si>
    <t>FLAVIANA</t>
  </si>
  <si>
    <t>1001540174</t>
  </si>
  <si>
    <t>01540174</t>
  </si>
  <si>
    <t>1192613112E4</t>
  </si>
  <si>
    <t>REASIGNACION POR INTERES PERSONAL DE:DIAZ NINA, BERNARDO, Resolución N° 4400-15-UGELP</t>
  </si>
  <si>
    <t>1001334710</t>
  </si>
  <si>
    <t>01334710</t>
  </si>
  <si>
    <t>1192613112E6</t>
  </si>
  <si>
    <t>1002429235</t>
  </si>
  <si>
    <t>02429235</t>
  </si>
  <si>
    <t>LY102520</t>
  </si>
  <si>
    <t>IEP 70705 SAMUCHACA COATA</t>
  </si>
  <si>
    <t>1113613112E4</t>
  </si>
  <si>
    <t>REASIGNACION DE PERSONAL DOCENTE : VILCA SOSA, LOURDES SONIA, Resolución Nº 1489-04-UGELP</t>
  </si>
  <si>
    <t>ROSA MARY</t>
  </si>
  <si>
    <t>1001318068</t>
  </si>
  <si>
    <t>01318068</t>
  </si>
  <si>
    <t>LY112034</t>
  </si>
  <si>
    <t>IEP 70015 CAPANO</t>
  </si>
  <si>
    <t>1154113212E4</t>
  </si>
  <si>
    <t>CESE DE PERSONAL NOMBRADO : MEDINA VILCA, FREDY VALENTIN, Resolución Nº 170-07-UGELP</t>
  </si>
  <si>
    <t>JAIME ASENCIO</t>
  </si>
  <si>
    <t>1001200930</t>
  </si>
  <si>
    <t>01200930</t>
  </si>
  <si>
    <t>1154113212E2</t>
  </si>
  <si>
    <t>1002043854</t>
  </si>
  <si>
    <t>02043854</t>
  </si>
  <si>
    <t>1154113212E3</t>
  </si>
  <si>
    <t>HALLASI</t>
  </si>
  <si>
    <t>MIGUEL JAIME</t>
  </si>
  <si>
    <t>1001201838</t>
  </si>
  <si>
    <t>01201838</t>
  </si>
  <si>
    <t>1154113212E5</t>
  </si>
  <si>
    <t>DESIGNACION COMO DIRECTIVO DE: CARDENAS QUISPE, EVA RITA SEGUN RSG Nº 279-2016</t>
  </si>
  <si>
    <t>1042572398</t>
  </si>
  <si>
    <t>42572398</t>
  </si>
  <si>
    <t>1154113212E6</t>
  </si>
  <si>
    <t>REASIGNACION POR INTERES PERSONAL DE:QUISPE TICONA, PATRICIA, Resolución N° 4353-15-UGELP</t>
  </si>
  <si>
    <t>ANGEL ELEUTERIO</t>
  </si>
  <si>
    <t>1001311503</t>
  </si>
  <si>
    <t>01311503</t>
  </si>
  <si>
    <t>1161114711E4</t>
  </si>
  <si>
    <t>NELIO LIZARDO</t>
  </si>
  <si>
    <t>1002429522</t>
  </si>
  <si>
    <t>02429522</t>
  </si>
  <si>
    <t>21EV01810179</t>
  </si>
  <si>
    <t>1010360719</t>
  </si>
  <si>
    <t>10360719</t>
  </si>
  <si>
    <t>1154113212E8</t>
  </si>
  <si>
    <t>YERVA</t>
  </si>
  <si>
    <t>1001253242</t>
  </si>
  <si>
    <t>01253242</t>
  </si>
  <si>
    <t>LY112036</t>
  </si>
  <si>
    <t>IEP 70016 CCOTOS</t>
  </si>
  <si>
    <t>1174113212E5</t>
  </si>
  <si>
    <t>REASIGNACION POR INTERES PERSONAL DE:CHURA LAURA, MARCIAL, Resolución N° 441-13-UGELP</t>
  </si>
  <si>
    <t>DAVID ISAAC</t>
  </si>
  <si>
    <t>1001286506</t>
  </si>
  <si>
    <t>01286506</t>
  </si>
  <si>
    <t>1174113212E0</t>
  </si>
  <si>
    <t>1001324419</t>
  </si>
  <si>
    <t>01324419</t>
  </si>
  <si>
    <t>1174113212E2</t>
  </si>
  <si>
    <t>RETIRO DEL SERVICIO POR LA 2da. DISPOSICION COMPLEMENTARIA TRANSITORIA Y FINAL LEY Nº 29944 DE: APAZA TISNADO, ANASTACIO</t>
  </si>
  <si>
    <t>1024886146</t>
  </si>
  <si>
    <t>24886146</t>
  </si>
  <si>
    <t>1174113212E7</t>
  </si>
  <si>
    <t>REASIGNACION POR INTERES PERSONAL DE:MERCADO OVIEDO, SATURNINA, Resolución N° 2454-11-UGELP</t>
  </si>
  <si>
    <t>RAUL HECTOR</t>
  </si>
  <si>
    <t>1002039524</t>
  </si>
  <si>
    <t>02039524</t>
  </si>
  <si>
    <t>1174113212E8</t>
  </si>
  <si>
    <t>TELLEZ</t>
  </si>
  <si>
    <t>MARLENE</t>
  </si>
  <si>
    <t>1002524662</t>
  </si>
  <si>
    <t>02524662</t>
  </si>
  <si>
    <t>1174113212E9</t>
  </si>
  <si>
    <t>DESIGNACION COMO DIRECTIVO DE: QUILLA HUARILLOCLLA, JOSE BLAS SEGUN RSG Nº 279-2016</t>
  </si>
  <si>
    <t>PAOLA VANESA</t>
  </si>
  <si>
    <t>1042282167</t>
  </si>
  <si>
    <t>42282167</t>
  </si>
  <si>
    <t>1174113222E1</t>
  </si>
  <si>
    <t>REASIGNACION POR UNIDAD FAMILIAR DE:TICONA QUISPE, GIL FELIPE, Resolución N° 4477-15-UGELP</t>
  </si>
  <si>
    <t>1042250668</t>
  </si>
  <si>
    <t>42250668</t>
  </si>
  <si>
    <t>1174113222E2</t>
  </si>
  <si>
    <t>RETIRO DEL SERVICIO POR LA 2da. DISPOSICION COMPLEMENTARIA TRANSITORIA Y FINAL LEY Nº 29944 DE: TISNADO MONTEAGUDO, SILVESTRE</t>
  </si>
  <si>
    <t>JUAN JESUS</t>
  </si>
  <si>
    <t>1001289340</t>
  </si>
  <si>
    <t>01289340</t>
  </si>
  <si>
    <t>1174113222E3</t>
  </si>
  <si>
    <t>D.S. Nº 167-94-EF</t>
  </si>
  <si>
    <t>ABRAHAM HERIBERTO</t>
  </si>
  <si>
    <t>1001269868</t>
  </si>
  <si>
    <t>01269868</t>
  </si>
  <si>
    <t>LY112038</t>
  </si>
  <si>
    <t>IEP 70017 SIALE</t>
  </si>
  <si>
    <t>1194113212E2</t>
  </si>
  <si>
    <t>MARIELA JACKELINE</t>
  </si>
  <si>
    <t>1002429761</t>
  </si>
  <si>
    <t>02429761</t>
  </si>
  <si>
    <t>1194113212E3</t>
  </si>
  <si>
    <t>LLERENA</t>
  </si>
  <si>
    <t>1002443732</t>
  </si>
  <si>
    <t>02443732</t>
  </si>
  <si>
    <t>1194113212E5</t>
  </si>
  <si>
    <t>MAURO DIONICIO</t>
  </si>
  <si>
    <t>1001233477</t>
  </si>
  <si>
    <t>01233477</t>
  </si>
  <si>
    <t>LY112042</t>
  </si>
  <si>
    <t>IEP 70019 CHILLORA</t>
  </si>
  <si>
    <t>1135113212E5</t>
  </si>
  <si>
    <t>UBICACION DE PROFESORES (de Directivo a Profesor) DE:CORONEL CHURATA, PEDRO FELIX</t>
  </si>
  <si>
    <t>ADELMI MILAGROS</t>
  </si>
  <si>
    <t>1001315443</t>
  </si>
  <si>
    <t>01315443</t>
  </si>
  <si>
    <t>1135113212E3</t>
  </si>
  <si>
    <t>1001231610</t>
  </si>
  <si>
    <t>01231610</t>
  </si>
  <si>
    <t>1135113212E6</t>
  </si>
  <si>
    <t>RETIRO DEL SERVICIO POR LA 2da. DISPOSICION COMPLEMENTARIA TRANSITORIA Y FINAL LEY Nº 29944 DE: PEÑA VILLASANTE, YONNY GROVER</t>
  </si>
  <si>
    <t>ROSAURA</t>
  </si>
  <si>
    <t>1001323116</t>
  </si>
  <si>
    <t>01323116</t>
  </si>
  <si>
    <t>1135113212E4</t>
  </si>
  <si>
    <t>ROTACION DE PERSONAL ADMINISTRATIVO DE:CHURA LAURA, BLANCA, Resolución N° 611-16-UGELP</t>
  </si>
  <si>
    <t>BLANCA</t>
  </si>
  <si>
    <t>1001316642</t>
  </si>
  <si>
    <t>01316642</t>
  </si>
  <si>
    <t>LY112044</t>
  </si>
  <si>
    <t>IEP 70020 YAPURA</t>
  </si>
  <si>
    <t>1155113212E6</t>
  </si>
  <si>
    <t>UBICACION DE PROFESORES (de Directivo a Profesor) DE:LAQUISE HUMPIRI, ASCENCION</t>
  </si>
  <si>
    <t>JORGE RUBEN</t>
  </si>
  <si>
    <t>1001310437</t>
  </si>
  <si>
    <t>01310437</t>
  </si>
  <si>
    <t>1155113212E2</t>
  </si>
  <si>
    <t>RETIRO DEL SERVICIO POR LA 2da. DISPOSICION COMPLEMENTARIA TRANSITORIA Y FINAL LEY Nº 29944 DE: CALSIN COLQUEHUANCA, FERNANDO</t>
  </si>
  <si>
    <t>1001315974</t>
  </si>
  <si>
    <t>01315974</t>
  </si>
  <si>
    <t>1155113212E5</t>
  </si>
  <si>
    <t>1029577992</t>
  </si>
  <si>
    <t>29577992</t>
  </si>
  <si>
    <t>1155113222E2</t>
  </si>
  <si>
    <t>DESIGNACION COMO DIRECTIVO DE I.E. (R.S.G. 1551-2014) DE QUISPE YUCRA, RONALD</t>
  </si>
  <si>
    <t>1040839795</t>
  </si>
  <si>
    <t>40839795</t>
  </si>
  <si>
    <t>1155113222E4</t>
  </si>
  <si>
    <t>1002146194</t>
  </si>
  <si>
    <t>02146194</t>
  </si>
  <si>
    <t>1155113222E6</t>
  </si>
  <si>
    <t>JUAN ESTEBAN</t>
  </si>
  <si>
    <t>1001294492</t>
  </si>
  <si>
    <t>01294492</t>
  </si>
  <si>
    <t>LY112046</t>
  </si>
  <si>
    <t>IEP 70021 ISAÑURA</t>
  </si>
  <si>
    <t>1175113212E2</t>
  </si>
  <si>
    <t>LICENCIA SIN GOCE DE HABER POR MOTIVOS PARTICULARES DE:ONOFRE TTITO, EDGAR, Resolución N° 1957-2018-UGELP</t>
  </si>
  <si>
    <t>AYQUI</t>
  </si>
  <si>
    <t>1002299165</t>
  </si>
  <si>
    <t>02299165</t>
  </si>
  <si>
    <t>REASIGNACION DE : CAYO MAYTA, FELICITAS, Resolución Nº 2315-08-UGELP</t>
  </si>
  <si>
    <t>01304982</t>
  </si>
  <si>
    <t>1175113212E3</t>
  </si>
  <si>
    <t>RETIRO DEL SERVICIO POR LA 2da. DISPOSICION COMPLEMENTARIA TRANSITORIA Y FINAL LEY Nº 29944 DE: CUTIPA QUISPE, ARNALDO MIGUEL</t>
  </si>
  <si>
    <t>1002448589</t>
  </si>
  <si>
    <t>02448589</t>
  </si>
  <si>
    <t>1175113212E4</t>
  </si>
  <si>
    <t>REASIGNACION POR INTERES PERSONAL DE: ITO SUASACA, PASTOR, Resolución Nº 2275-15-UGELSR</t>
  </si>
  <si>
    <t>FERNANDO ANGEL</t>
  </si>
  <si>
    <t>1001326574</t>
  </si>
  <si>
    <t>01326574</t>
  </si>
  <si>
    <t>1175113212E5</t>
  </si>
  <si>
    <t>PERMUTA DE: LANZA RODRIGUEZ, ELMER SEREVIANO, Resolución Nº 1971-15-UGELP</t>
  </si>
  <si>
    <t>LIZBETH CAROLE</t>
  </si>
  <si>
    <t>1001323806</t>
  </si>
  <si>
    <t>01323806</t>
  </si>
  <si>
    <t>1175113212E7</t>
  </si>
  <si>
    <t>REASIGNACION DE : QUISPE SANDOVAL, FELICITAS, Resolución Nº 2516-08-UGELP</t>
  </si>
  <si>
    <t>PASCASIO</t>
  </si>
  <si>
    <t>1001222014</t>
  </si>
  <si>
    <t>01222014</t>
  </si>
  <si>
    <t>1175113212E8</t>
  </si>
  <si>
    <t>TEOFILO BACILIO</t>
  </si>
  <si>
    <t>1002366009</t>
  </si>
  <si>
    <t>02366009</t>
  </si>
  <si>
    <t>1175113212E6</t>
  </si>
  <si>
    <t>1046247312</t>
  </si>
  <si>
    <t>46247312</t>
  </si>
  <si>
    <t>LY112058</t>
  </si>
  <si>
    <t>IEP 70027 ESCALLANI</t>
  </si>
  <si>
    <t>1152113411E3</t>
  </si>
  <si>
    <t>HUACO</t>
  </si>
  <si>
    <t>NERI PILAR</t>
  </si>
  <si>
    <t>1002064757</t>
  </si>
  <si>
    <t>02064757</t>
  </si>
  <si>
    <t>1196113212E2</t>
  </si>
  <si>
    <t>SIMONA</t>
  </si>
  <si>
    <t>1002378338</t>
  </si>
  <si>
    <t>02378338</t>
  </si>
  <si>
    <t>1196113212E3</t>
  </si>
  <si>
    <t>1002010814</t>
  </si>
  <si>
    <t>02010814</t>
  </si>
  <si>
    <t>1196113212E4</t>
  </si>
  <si>
    <t>1001278264</t>
  </si>
  <si>
    <t>01278264</t>
  </si>
  <si>
    <t>1196113212E7</t>
  </si>
  <si>
    <t>RETIRO DEL SERVICIO POR LA 2da. DISPOSICION COMPLEMENTARIA TRANSITORIA Y FINAL LEY Nº 29944 DE: PORTILLO CORA, CONCEPCION</t>
  </si>
  <si>
    <t>GRIMALDO MIGUEL</t>
  </si>
  <si>
    <t>1002164117</t>
  </si>
  <si>
    <t>02164117</t>
  </si>
  <si>
    <t>1196113212E8</t>
  </si>
  <si>
    <t>DESIGNACION COMO DIRECTIVO DE I.E. (R.S.G. 1551-2014) DE TICONA APAZA, RENE</t>
  </si>
  <si>
    <t>1041853142</t>
  </si>
  <si>
    <t>41853142</t>
  </si>
  <si>
    <t>1196113212E9</t>
  </si>
  <si>
    <t>1001984229</t>
  </si>
  <si>
    <t>01984229</t>
  </si>
  <si>
    <t>21EV01810180</t>
  </si>
  <si>
    <t>GIOVANA JEANNY</t>
  </si>
  <si>
    <t>1001342126</t>
  </si>
  <si>
    <t>01342126</t>
  </si>
  <si>
    <t>1196113212E6</t>
  </si>
  <si>
    <t>REASIGNACION POR INTERES PERSONAL DE:RUELAS APAZA, FRANCISCO, Resolución N° 1908-14-UGELP</t>
  </si>
  <si>
    <t>ARRIETA</t>
  </si>
  <si>
    <t>1001867702</t>
  </si>
  <si>
    <t>01867702</t>
  </si>
  <si>
    <t>LY112060</t>
  </si>
  <si>
    <t>IEP 70028 CHAPA</t>
  </si>
  <si>
    <t>1117113222E4</t>
  </si>
  <si>
    <t>CESE DE ESQUIVEL URVIOLA NELLY TEODORA RD 3057-02</t>
  </si>
  <si>
    <t>1001311812</t>
  </si>
  <si>
    <t>01311812</t>
  </si>
  <si>
    <t>1117113212E0</t>
  </si>
  <si>
    <t>VILA</t>
  </si>
  <si>
    <t>GIOVANNA LOURDES</t>
  </si>
  <si>
    <t>1001321241</t>
  </si>
  <si>
    <t>01321241</t>
  </si>
  <si>
    <t>1117113212E2</t>
  </si>
  <si>
    <t>GIOVANA NANCY</t>
  </si>
  <si>
    <t>1002435063</t>
  </si>
  <si>
    <t>02435063</t>
  </si>
  <si>
    <t>1117113212E5</t>
  </si>
  <si>
    <t>CESE A SOLICITUD DE: ORTEGA GALLEGOS, AUGUSTO ADOLFO, Resolución Nº 3091-15-UGELP</t>
  </si>
  <si>
    <t>JULIO MARIO</t>
  </si>
  <si>
    <t>1001297924</t>
  </si>
  <si>
    <t>01297924</t>
  </si>
  <si>
    <t>1117113212E6</t>
  </si>
  <si>
    <t>WILLMA</t>
  </si>
  <si>
    <t>1001305970</t>
  </si>
  <si>
    <t>01305970</t>
  </si>
  <si>
    <t>1117113212E7</t>
  </si>
  <si>
    <t>1001304933</t>
  </si>
  <si>
    <t>01304933</t>
  </si>
  <si>
    <t>1117113212E9</t>
  </si>
  <si>
    <t>ROXANA REYNA</t>
  </si>
  <si>
    <t>1001297447</t>
  </si>
  <si>
    <t>01297447</t>
  </si>
  <si>
    <t>1117113222E1</t>
  </si>
  <si>
    <t>PERSEVERANDA</t>
  </si>
  <si>
    <t>1002427390</t>
  </si>
  <si>
    <t>02427390</t>
  </si>
  <si>
    <t>1117113222E2</t>
  </si>
  <si>
    <t>1001231193</t>
  </si>
  <si>
    <t>01231193</t>
  </si>
  <si>
    <t>1117113222E6</t>
  </si>
  <si>
    <t>REUBICACION A LA DOCENCIA : PONCE FLORES, HIPOLITO CEFERINO, Resolución Nº 478-07-UGELS</t>
  </si>
  <si>
    <t>1002362011</t>
  </si>
  <si>
    <t>02362011</t>
  </si>
  <si>
    <t>LY112076</t>
  </si>
  <si>
    <t>IEP 70036 CAPACHICA</t>
  </si>
  <si>
    <t>1178113212E6</t>
  </si>
  <si>
    <t>UBICACION DE PROFESORES (de Directivo a Profesor) DE:CALSIN CALLA, PRUDENCIA</t>
  </si>
  <si>
    <t>GUIDO ORLANDO</t>
  </si>
  <si>
    <t>1001315513</t>
  </si>
  <si>
    <t>01315513</t>
  </si>
  <si>
    <t>1178113212E0</t>
  </si>
  <si>
    <t>REASIGNACION DE : HUARAHUARA LAURA, PASCASIO, Resolución Nº 1227-09-UGELP</t>
  </si>
  <si>
    <t>1002413081</t>
  </si>
  <si>
    <t>02413081</t>
  </si>
  <si>
    <t>1178113212E2</t>
  </si>
  <si>
    <t>REASIGNACION POR INTERES PERSONAL DE:APAZA ANDIA, FILOMENA, Resolución N° 4354-15-UGELP</t>
  </si>
  <si>
    <t>LUCINDA SOLEDAD</t>
  </si>
  <si>
    <t>1001305327</t>
  </si>
  <si>
    <t>01305327</t>
  </si>
  <si>
    <t>LICENCIA SIN GOCE DE HABER POR MOTIVOS PARTICULARES DE:CONDORI SUCARI, LUCINDA SOLEDAD, Resolución N° 4304-2018-UGELP</t>
  </si>
  <si>
    <t>JAIME LUIS</t>
  </si>
  <si>
    <t>1001340598</t>
  </si>
  <si>
    <t>01340598</t>
  </si>
  <si>
    <t>1178113212E5</t>
  </si>
  <si>
    <t>JUAN ANTE</t>
  </si>
  <si>
    <t>1001294413</t>
  </si>
  <si>
    <t>01294413</t>
  </si>
  <si>
    <t>1178113212E8</t>
  </si>
  <si>
    <t>NAIN GLORIA</t>
  </si>
  <si>
    <t>1001232295</t>
  </si>
  <si>
    <t>01232295</t>
  </si>
  <si>
    <t>1178113212E9</t>
  </si>
  <si>
    <t>CESE DE PERSONAL NOMBRADO : HUARACCALLO JIHUALLANCA, GODOLFREDO LUCIO, Resolución Nº 059-0</t>
  </si>
  <si>
    <t>UBALDINA LEONOR</t>
  </si>
  <si>
    <t>1002368147</t>
  </si>
  <si>
    <t>02368147</t>
  </si>
  <si>
    <t>1178113222E1</t>
  </si>
  <si>
    <t>REASIGNACION DE : MAMANI QUISPE, PEDRO, Resolución Nº 2314-08-UGELP</t>
  </si>
  <si>
    <t>SATURNINO RICARDO</t>
  </si>
  <si>
    <t>1001255628</t>
  </si>
  <si>
    <t>01255628</t>
  </si>
  <si>
    <t>1178113222E3</t>
  </si>
  <si>
    <t>1001326545</t>
  </si>
  <si>
    <t>01326545</t>
  </si>
  <si>
    <t>1178113222E4</t>
  </si>
  <si>
    <t>REASIGNACION POR SALUD DE:MAQUERA RAMOS, RICARDINA, 012-11-UGELP</t>
  </si>
  <si>
    <t>1002292578</t>
  </si>
  <si>
    <t>02292578</t>
  </si>
  <si>
    <t>1178113222E5</t>
  </si>
  <si>
    <t>REASIGNACION DE PERSONAL DOCENTE : NINA ZUBIETA, FRANCISCO DIONISIO, Resolución Nº 1467-04</t>
  </si>
  <si>
    <t>MARIA LEONOR</t>
  </si>
  <si>
    <t>1001229107</t>
  </si>
  <si>
    <t>01229107</t>
  </si>
  <si>
    <t>1178113222E6</t>
  </si>
  <si>
    <t>REASIGNACION DE PERSONAL DOCENTE : QUISPE TICONA, PATRICIA, Resolución Nº 1489-04-UGELP</t>
  </si>
  <si>
    <t>PEDRO WILBERT</t>
  </si>
  <si>
    <t>1080191097</t>
  </si>
  <si>
    <t>80191097</t>
  </si>
  <si>
    <t>1178113222E7</t>
  </si>
  <si>
    <t>PERMUTA DE : QUISPE YUCRA, JULIAN, Resolución Nº 0058-10-UGELP</t>
  </si>
  <si>
    <t>1001325177</t>
  </si>
  <si>
    <t>01325177</t>
  </si>
  <si>
    <t>1178113222E8</t>
  </si>
  <si>
    <t>1001335838</t>
  </si>
  <si>
    <t>01335838</t>
  </si>
  <si>
    <t>21EV01801152</t>
  </si>
  <si>
    <t>MARIO EFRAIN</t>
  </si>
  <si>
    <t>1001314787</t>
  </si>
  <si>
    <t>01314787</t>
  </si>
  <si>
    <t>21EV01805198</t>
  </si>
  <si>
    <t>1178113222E2</t>
  </si>
  <si>
    <t>LICENCIA SIN GOCE DE HABER POR CAPACITACION NO OFICIALIZADA ADMINISTRATIVOS DE:ENRIQUEZ CARBAJAL, JULIANA, Resolución N° 4147-2018-UGELP</t>
  </si>
  <si>
    <t>CARLOS AUGUSTO</t>
  </si>
  <si>
    <t>1044497567</t>
  </si>
  <si>
    <t>44497567</t>
  </si>
  <si>
    <t>ROTACION DE PERSONAL ADMINISTRATIVO DE:ANDRADE VILCA, JOSE RUFO, Resolución N° 607-16-UGELP</t>
  </si>
  <si>
    <t>JULIANA</t>
  </si>
  <si>
    <t>LICENCIA SIN GOCE DE HABER POR CAPACITACION NO OFICIALIZADA ADMINISTRATIVOS</t>
  </si>
  <si>
    <t>1040448377</t>
  </si>
  <si>
    <t>40448377</t>
  </si>
  <si>
    <t>LY112082</t>
  </si>
  <si>
    <t>IEP 70039 LLACHON</t>
  </si>
  <si>
    <t>1116213611E2</t>
  </si>
  <si>
    <t>GREGORIA GRIMANESA</t>
  </si>
  <si>
    <t>1001320011</t>
  </si>
  <si>
    <t>01320011</t>
  </si>
  <si>
    <t>1119214611E3</t>
  </si>
  <si>
    <t>RICHARD PAUL</t>
  </si>
  <si>
    <t>1001323305</t>
  </si>
  <si>
    <t>01323305</t>
  </si>
  <si>
    <t>1139113212E3</t>
  </si>
  <si>
    <t>REASIGNACION DE PERSONAL DOCENTE : GALLEGOS FLORES, LILIANA MARIA DEL CARMEN, Resolución N</t>
  </si>
  <si>
    <t>1001793428</t>
  </si>
  <si>
    <t>01793428</t>
  </si>
  <si>
    <t>1139113212E4</t>
  </si>
  <si>
    <t>CAMBIO DE MODALIDAD DE PERSONAL NOMBRADO : GONZALES CHURATA, LIVIA SILVIA, Resolución Nº 247-07-UGEL</t>
  </si>
  <si>
    <t>1002425927</t>
  </si>
  <si>
    <t>02425927</t>
  </si>
  <si>
    <t>1139113212E5</t>
  </si>
  <si>
    <t>REASIGNACION POR INTERES PERSONAL DE:ITURRY CASTRO, DELIA, Resolución N° 4399-15-UGELP</t>
  </si>
  <si>
    <t>1001210535</t>
  </si>
  <si>
    <t>01210535</t>
  </si>
  <si>
    <t>1139113212E6</t>
  </si>
  <si>
    <t>REASIGNACION DE PERSONAL DOCENTE : NUÑEZ AROAPAZA, DANITZA, Resolución Nº 183-07-UGELP</t>
  </si>
  <si>
    <t>MAURA FRANCISCA</t>
  </si>
  <si>
    <t>1001309402</t>
  </si>
  <si>
    <t>01309402</t>
  </si>
  <si>
    <t>1139113212E8</t>
  </si>
  <si>
    <t>GODOFREDO</t>
  </si>
  <si>
    <t>1002397286</t>
  </si>
  <si>
    <t>02397286</t>
  </si>
  <si>
    <t>1139113212E9</t>
  </si>
  <si>
    <t>ROTACION DE : TITALO CCAMA, EDILBERTO, Resolución Nº 1912-09-UGELP</t>
  </si>
  <si>
    <t>1002266183</t>
  </si>
  <si>
    <t>02266183</t>
  </si>
  <si>
    <t>LY112096</t>
  </si>
  <si>
    <t>IEP 70046 ILATA</t>
  </si>
  <si>
    <t>1170113212E2</t>
  </si>
  <si>
    <t>UBICACION DE PROFESORES (de Directivo a Profesor) DE:CALSIN CARREON, FELIX SALVADOR</t>
  </si>
  <si>
    <t>TEOFILO LIBORIO</t>
  </si>
  <si>
    <t>1001207928</t>
  </si>
  <si>
    <t>01207928</t>
  </si>
  <si>
    <t>1170113212E3</t>
  </si>
  <si>
    <t>REASIGNACION POR UNIDAD FAMILIAR DE:MAMANI QUISPE, PEDRO, Resolución N° 4359-16-UGELP</t>
  </si>
  <si>
    <t>ROSA GIOVANNA</t>
  </si>
  <si>
    <t>1001334942</t>
  </si>
  <si>
    <t>01334942</t>
  </si>
  <si>
    <t>1170113212E4</t>
  </si>
  <si>
    <t>ADELMI MERCEDES</t>
  </si>
  <si>
    <t>1001318413</t>
  </si>
  <si>
    <t>01318413</t>
  </si>
  <si>
    <t>LY122140</t>
  </si>
  <si>
    <t>IEP 70134 INCHUPALLA</t>
  </si>
  <si>
    <t>1115213312E3</t>
  </si>
  <si>
    <t>1001319581</t>
  </si>
  <si>
    <t>01319581</t>
  </si>
  <si>
    <t>1115213312E5</t>
  </si>
  <si>
    <t>WELSARIO</t>
  </si>
  <si>
    <t>1001343420</t>
  </si>
  <si>
    <t>01343420</t>
  </si>
  <si>
    <t>1115213312E7</t>
  </si>
  <si>
    <t>1001201807</t>
  </si>
  <si>
    <t>01201807</t>
  </si>
  <si>
    <t>1115213312E4</t>
  </si>
  <si>
    <t>1001260964</t>
  </si>
  <si>
    <t>01260964</t>
  </si>
  <si>
    <t>LY122512</t>
  </si>
  <si>
    <t>IEP 70076 CHUCUITO</t>
  </si>
  <si>
    <t>1132613312E9</t>
  </si>
  <si>
    <t>UBICACION DE PROFESORES (de Directivo a Profesor) DE:JIMENEZ COAQUIRA, ELIAS</t>
  </si>
  <si>
    <t>FLORENCIO BALBINO</t>
  </si>
  <si>
    <t>1001870670</t>
  </si>
  <si>
    <t>01870670</t>
  </si>
  <si>
    <t>1132613312E0</t>
  </si>
  <si>
    <t>LICENCIA SIN GOCE DE HABER POR MOTIVOS PARTICULARES DE:PONCE RAMOS, PRESENTACION ISABEL, Resolución N° 4353-2018-UGELP</t>
  </si>
  <si>
    <t>MARIA ELISA</t>
  </si>
  <si>
    <t>1001340950</t>
  </si>
  <si>
    <t>01340950</t>
  </si>
  <si>
    <t>PRESENTACION ISABEL</t>
  </si>
  <si>
    <t>1001228876</t>
  </si>
  <si>
    <t>01228876</t>
  </si>
  <si>
    <t>1132613312E2</t>
  </si>
  <si>
    <t>DESIGNACION COMO DIRECTIVO DE I.E. (R.S.G. 1551-2014) DE AGUILAR QUISPE, ROSA ISABEL</t>
  </si>
  <si>
    <t>1041205443</t>
  </si>
  <si>
    <t>41205443</t>
  </si>
  <si>
    <t>1132613312E3</t>
  </si>
  <si>
    <t>CAIRA</t>
  </si>
  <si>
    <t>JUAN GUALBERTO</t>
  </si>
  <si>
    <t>1001201603</t>
  </si>
  <si>
    <t>01201603</t>
  </si>
  <si>
    <t>1132613312E4</t>
  </si>
  <si>
    <t>PERMUTA DE: JIMENEZ COAQUIRA, ELIAS, Resolución Nº 3006-2017-UGELP</t>
  </si>
  <si>
    <t>BALBINA</t>
  </si>
  <si>
    <t>1001212816</t>
  </si>
  <si>
    <t>01212816</t>
  </si>
  <si>
    <t>1132613312E5</t>
  </si>
  <si>
    <t>MARCOS RENE</t>
  </si>
  <si>
    <t>1001234341</t>
  </si>
  <si>
    <t>01234341</t>
  </si>
  <si>
    <t>1132613312E7</t>
  </si>
  <si>
    <t>MARLENY CARMEN</t>
  </si>
  <si>
    <t>1001212688</t>
  </si>
  <si>
    <t>01212688</t>
  </si>
  <si>
    <t>1132613312E8</t>
  </si>
  <si>
    <t>JAVIRA</t>
  </si>
  <si>
    <t>NICOLASA</t>
  </si>
  <si>
    <t>1001213220</t>
  </si>
  <si>
    <t>01213220</t>
  </si>
  <si>
    <t>1132613322E1</t>
  </si>
  <si>
    <t>ELENA CLARA</t>
  </si>
  <si>
    <t>1001215663</t>
  </si>
  <si>
    <t>01215663</t>
  </si>
  <si>
    <t>1132613322E3</t>
  </si>
  <si>
    <t>REUBICACION DE PLAZA OCUPADA : Resolución Nº 1182-06-UGELP</t>
  </si>
  <si>
    <t>1001225382</t>
  </si>
  <si>
    <t>01225382</t>
  </si>
  <si>
    <t>1132613312E6</t>
  </si>
  <si>
    <t>1001279409</t>
  </si>
  <si>
    <t>01279409</t>
  </si>
  <si>
    <t>1132613322E2</t>
  </si>
  <si>
    <t>REUBICACION DE PLAZA OCUPADA : Resolución Nº 1065-06-UGELP</t>
  </si>
  <si>
    <t>1001254790</t>
  </si>
  <si>
    <t>01254790</t>
  </si>
  <si>
    <t>LY122530</t>
  </si>
  <si>
    <t>IEP 70086 TACASAYA</t>
  </si>
  <si>
    <t>1114613312E6</t>
  </si>
  <si>
    <t>REASIGNACION DE PERSONAL DOCENTE : ROJAS VARGAS, LUZ MARINA, Resolución Nº 1473-04-UGELP</t>
  </si>
  <si>
    <t>YENY MARISOL</t>
  </si>
  <si>
    <t>1001315970</t>
  </si>
  <si>
    <t>01315970</t>
  </si>
  <si>
    <t>1114613312E3</t>
  </si>
  <si>
    <t>SIMON DIONICIO</t>
  </si>
  <si>
    <t>1001340673</t>
  </si>
  <si>
    <t>01340673</t>
  </si>
  <si>
    <t>1114613312E7</t>
  </si>
  <si>
    <t>1002550439</t>
  </si>
  <si>
    <t>02550439</t>
  </si>
  <si>
    <t>1114613312E8</t>
  </si>
  <si>
    <t>CONZUELO ELIZABETH</t>
  </si>
  <si>
    <t>1001222023</t>
  </si>
  <si>
    <t>01222023</t>
  </si>
  <si>
    <t>LY122546</t>
  </si>
  <si>
    <t>IEP 70094 NINO JESUS PIRAPI</t>
  </si>
  <si>
    <t>1175613312E9</t>
  </si>
  <si>
    <t>CESE A SOLICITUD DE: MONTALVO MOSCOSO, GIAMMY ANGEL, Resolución Nº 1871-2010-DREP</t>
  </si>
  <si>
    <t>HUGO GARCE</t>
  </si>
  <si>
    <t>1001263382</t>
  </si>
  <si>
    <t>01263382</t>
  </si>
  <si>
    <t>1175613312E8</t>
  </si>
  <si>
    <t>REASIGNACION POR INTERES PERSONAL DE: HERRERA MACEDO, JULIO ADHEMER, Resolución Nº 11782-2016-UGELAQP SUR</t>
  </si>
  <si>
    <t>1001235213</t>
  </si>
  <si>
    <t>01235213</t>
  </si>
  <si>
    <t>LY122550</t>
  </si>
  <si>
    <t>IEP 70096 COCHIRAYA</t>
  </si>
  <si>
    <t>1116613312E5</t>
  </si>
  <si>
    <t>CESE DE PERSONAL NOMBRADO : MAMANI CHAHUARES, PEDRO PASTOR, Resolución Nº 2483-04-DREP</t>
  </si>
  <si>
    <t>CCAÑI</t>
  </si>
  <si>
    <t>FLAVIO GERMAN</t>
  </si>
  <si>
    <t>1001869811</t>
  </si>
  <si>
    <t>01869811</t>
  </si>
  <si>
    <t>1116613312E0</t>
  </si>
  <si>
    <t>ACHAQUIHUI</t>
  </si>
  <si>
    <t>ROSEL</t>
  </si>
  <si>
    <t>1001702221</t>
  </si>
  <si>
    <t>01702221</t>
  </si>
  <si>
    <t>1116613312E3</t>
  </si>
  <si>
    <t>DINA OLGA</t>
  </si>
  <si>
    <t>1001828282</t>
  </si>
  <si>
    <t>01828282</t>
  </si>
  <si>
    <t>1116613312E6</t>
  </si>
  <si>
    <t>OLGA INES</t>
  </si>
  <si>
    <t>1002262957</t>
  </si>
  <si>
    <t>02262957</t>
  </si>
  <si>
    <t>1116613312E7</t>
  </si>
  <si>
    <t>LICENCIA SIN GOCE DE HABER POR MOTIVOS PARTICULARES DE:TUMIALAN PANIAGUA, DANITZA, Resolución N° 3103-2018-UGELP</t>
  </si>
  <si>
    <t>ELSA HERMELINDA</t>
  </si>
  <si>
    <t>1001333783</t>
  </si>
  <si>
    <t>01333783</t>
  </si>
  <si>
    <t>REASIGNACION POR INTERES PERSONAL DE:MANZANARES CASTILLO, GIOVANNA ELISA, Resolución N° 4358-16-UGELP</t>
  </si>
  <si>
    <t>TUMIALAN</t>
  </si>
  <si>
    <t>PANIAGUA</t>
  </si>
  <si>
    <t>1001310500</t>
  </si>
  <si>
    <t>01310500</t>
  </si>
  <si>
    <t>21EV01810181</t>
  </si>
  <si>
    <t>1042144554</t>
  </si>
  <si>
    <t>42144554</t>
  </si>
  <si>
    <t>1116613312E2</t>
  </si>
  <si>
    <t>ROTACION DE PERSONAL ADMINISTRATIVO DE:TUCO CHAMBI, JACINTA, Resolución N° 3272-15-UGELP</t>
  </si>
  <si>
    <t>1001302317</t>
  </si>
  <si>
    <t>01302317</t>
  </si>
  <si>
    <t>LY122580</t>
  </si>
  <si>
    <t>IEP 70111 POTOJANI GRANDE</t>
  </si>
  <si>
    <t>1119613312E7</t>
  </si>
  <si>
    <t>REASIGNACION POR INTERES PERSONAL DE: QUIÑONEZ ACERO, VICTORIANO, Resolución Nº 705-2015-DREP</t>
  </si>
  <si>
    <t>1001322490</t>
  </si>
  <si>
    <t>01322490</t>
  </si>
  <si>
    <t>1119613312E0</t>
  </si>
  <si>
    <t>RETIRO DEL SERVICIO POR LA 2da. DISPOSICION COMPLEMENTARIA TRANSITORIA Y FINAL LEY Nº 29944 DE: VILCA CACALLACA, DAVID SALVADOR</t>
  </si>
  <si>
    <t>1001335681</t>
  </si>
  <si>
    <t>01335681</t>
  </si>
  <si>
    <t>1119613312E2</t>
  </si>
  <si>
    <t>1001217457</t>
  </si>
  <si>
    <t>01217457</t>
  </si>
  <si>
    <t>1119613312E3</t>
  </si>
  <si>
    <t>ANGEL ABEL</t>
  </si>
  <si>
    <t>1001205734</t>
  </si>
  <si>
    <t>01205734</t>
  </si>
  <si>
    <t>1119613312E4</t>
  </si>
  <si>
    <t>DESIGNACION COMO DIRECTIVO DE I.E. (R.S.G. 1551-2014) DE CASTRO VILCA, JULIO JAVIER</t>
  </si>
  <si>
    <t>KATTY MARIBEL</t>
  </si>
  <si>
    <t>1041758703</t>
  </si>
  <si>
    <t>41758703</t>
  </si>
  <si>
    <t>1119613312E6</t>
  </si>
  <si>
    <t>ANA MARIELA</t>
  </si>
  <si>
    <t>1001226174</t>
  </si>
  <si>
    <t>01226174</t>
  </si>
  <si>
    <t>1119613312E9</t>
  </si>
  <si>
    <t>DESIGNACION COMO DIRECTIVO DE I.E. (R.S.G. 1551-2014) DE ROJAS VARGAS, LUZ MARINA</t>
  </si>
  <si>
    <t>YESICA DOMINGA</t>
  </si>
  <si>
    <t>1046663138</t>
  </si>
  <si>
    <t>46663138</t>
  </si>
  <si>
    <t>1119613312E8</t>
  </si>
  <si>
    <t>1001243409</t>
  </si>
  <si>
    <t>01243409</t>
  </si>
  <si>
    <t>LY122592</t>
  </si>
  <si>
    <t>IEP 70117 CHURO</t>
  </si>
  <si>
    <t>1130613312E9</t>
  </si>
  <si>
    <t>CESE DE : HOLGUIN ORTEGA, GUILLERMO, Resolución Nº 1566-10-DREP</t>
  </si>
  <si>
    <t>APOMAITA</t>
  </si>
  <si>
    <t>NESTOR FIDEL</t>
  </si>
  <si>
    <t>1001310228</t>
  </si>
  <si>
    <t>01310228</t>
  </si>
  <si>
    <t>1130613312E0</t>
  </si>
  <si>
    <t>ANASTASIA</t>
  </si>
  <si>
    <t>1001201629</t>
  </si>
  <si>
    <t>01201629</t>
  </si>
  <si>
    <t>1130613312E3</t>
  </si>
  <si>
    <t>REASIGNACION DE : ALATA AGUIRRE, AMERICO FELIX, Resolución Nº 1752-09-UGELP</t>
  </si>
  <si>
    <t>TRAVERSO</t>
  </si>
  <si>
    <t>EMIGDIO OSWALDO</t>
  </si>
  <si>
    <t>1001287601</t>
  </si>
  <si>
    <t>01287601</t>
  </si>
  <si>
    <t>1130613312E6</t>
  </si>
  <si>
    <t>1001210314</t>
  </si>
  <si>
    <t>01210314</t>
  </si>
  <si>
    <t>1130613322E3</t>
  </si>
  <si>
    <t>AMANDA GUILLERMINA</t>
  </si>
  <si>
    <t>1002366714</t>
  </si>
  <si>
    <t>02366714</t>
  </si>
  <si>
    <t>1130613322E4</t>
  </si>
  <si>
    <t>REASIGNACION POR UNIDAD FAMILIAR DE: CONDORI ALEJO, EDITH SANDRA, Resolución Nº 2154-16-UGELP ILO</t>
  </si>
  <si>
    <t>EDITH MARLENY</t>
  </si>
  <si>
    <t>1041268173</t>
  </si>
  <si>
    <t>41268173</t>
  </si>
  <si>
    <t>1130613322E5</t>
  </si>
  <si>
    <t>1001202675</t>
  </si>
  <si>
    <t>01202675</t>
  </si>
  <si>
    <t>1130613312E5</t>
  </si>
  <si>
    <t>CESE POR SEPARACION DEFINITIVA DE: CHAMBILLA MANZANO, LULIN, Resolución Nº 2230-2018-UGELP</t>
  </si>
  <si>
    <t>1044775516</t>
  </si>
  <si>
    <t>44775516</t>
  </si>
  <si>
    <t>LY122600</t>
  </si>
  <si>
    <t>IEP 70120 LUQUINA CHICO</t>
  </si>
  <si>
    <t>1111713312E3</t>
  </si>
  <si>
    <t>CESE A SOLICITUD DE: CENTENO MERMA, SILVERIO, Resolución Nº 2529-2013-UGELP</t>
  </si>
  <si>
    <t>1001229935</t>
  </si>
  <si>
    <t>01229935</t>
  </si>
  <si>
    <t>1111713312E2</t>
  </si>
  <si>
    <t>1001267750</t>
  </si>
  <si>
    <t>01267750</t>
  </si>
  <si>
    <t>1111713312E5</t>
  </si>
  <si>
    <t>1001226355</t>
  </si>
  <si>
    <t>01226355</t>
  </si>
  <si>
    <t>LY122602</t>
  </si>
  <si>
    <t>IEP 70121 CHINCHERA</t>
  </si>
  <si>
    <t>1131713312E4</t>
  </si>
  <si>
    <t>CESE A SOLICITUD DE: CHAMBILLA CHAMBILLA, MAURICIA, Resolución Nº 1887-17-UGELP</t>
  </si>
  <si>
    <t>NILDA BLANCA</t>
  </si>
  <si>
    <t>1001304991</t>
  </si>
  <si>
    <t>01304991</t>
  </si>
  <si>
    <t>LY122606</t>
  </si>
  <si>
    <t>IEP 70123 PARINA</t>
  </si>
  <si>
    <t>1171713312E7</t>
  </si>
  <si>
    <t>REASIGNACION DE : MAMANI QUISPE, FORTUNATO, Resolución Nº 1593-09-UGELP</t>
  </si>
  <si>
    <t>MAGALY CARMELA</t>
  </si>
  <si>
    <t>1001323799</t>
  </si>
  <si>
    <t>01323799</t>
  </si>
  <si>
    <t>1171713312E2</t>
  </si>
  <si>
    <t>REASIGNACION POR UNIDAD FAMILIAR DE:ARPASI VILCA, JAIME RAUL, Resolución N° 4480-15-UGELP</t>
  </si>
  <si>
    <t>MARTHA LUZ</t>
  </si>
  <si>
    <t>1001307887</t>
  </si>
  <si>
    <t>01307887</t>
  </si>
  <si>
    <t>1171713312E5</t>
  </si>
  <si>
    <t>REASIGNACION POR INTERES PERSONAL DE:HUARAHUARA ACERO, TIMOTEA, Resolución N° 0640-2014-UGELP</t>
  </si>
  <si>
    <t>JUANA ELEANA</t>
  </si>
  <si>
    <t>1001319253</t>
  </si>
  <si>
    <t>01319253</t>
  </si>
  <si>
    <t>1171713312E6</t>
  </si>
  <si>
    <t>PATRICIA CASIMIRA</t>
  </si>
  <si>
    <t>1001323052</t>
  </si>
  <si>
    <t>01323052</t>
  </si>
  <si>
    <t>1171713312E8</t>
  </si>
  <si>
    <t>REASIGNACION POR INTERES PERSONAL DE:NINA ARPASI, SILVIA, Resolución N° 4398-15-UGELP</t>
  </si>
  <si>
    <t>MAURA</t>
  </si>
  <si>
    <t>1001763608</t>
  </si>
  <si>
    <t>01763608</t>
  </si>
  <si>
    <t>1171713312E9</t>
  </si>
  <si>
    <t>CESE POR LIMITE DE EDAD DE: YUCRA POMA, CALIXTO, Resolución Nº 4782-2017-UGELP</t>
  </si>
  <si>
    <t>1041648408</t>
  </si>
  <si>
    <t>41648408</t>
  </si>
  <si>
    <t>LY122610</t>
  </si>
  <si>
    <t>IEP 70125 PUCANI</t>
  </si>
  <si>
    <t>1112713312E3</t>
  </si>
  <si>
    <t>REASIGNACION POR INTERES PERSONAL DE:LLANOS MIRANDA, ROSA MARIA, Resolución N° 4390-15-UGELP</t>
  </si>
  <si>
    <t>1001225416</t>
  </si>
  <si>
    <t>01225416</t>
  </si>
  <si>
    <t>1112713312E5</t>
  </si>
  <si>
    <t>CESE DE : QUISPE ALAVE, JAIME NELSON, Resolución Nº 1559-09-UGELP</t>
  </si>
  <si>
    <t>RAUL ORESTES</t>
  </si>
  <si>
    <t>1001261248</t>
  </si>
  <si>
    <t>01261248</t>
  </si>
  <si>
    <t>LY122630</t>
  </si>
  <si>
    <t>IEP 70135 ICHU RAYA</t>
  </si>
  <si>
    <t>1114713312E5</t>
  </si>
  <si>
    <t>UBICACION DE PROFESORES (de Directivo a Profesor) DE:PEREZ PEREZ, SELIMA MILAGRO</t>
  </si>
  <si>
    <t>1114713312E4</t>
  </si>
  <si>
    <t>1001228517</t>
  </si>
  <si>
    <t>01228517</t>
  </si>
  <si>
    <t>LY122690</t>
  </si>
  <si>
    <t>IEP 70165 CARINA</t>
  </si>
  <si>
    <t>1110713312E6</t>
  </si>
  <si>
    <t>REASIG. VICENTE VELASQUEZ ARI</t>
  </si>
  <si>
    <t>1002045657</t>
  </si>
  <si>
    <t>02045657</t>
  </si>
  <si>
    <t>1110713312E4</t>
  </si>
  <si>
    <t>1001223089</t>
  </si>
  <si>
    <t>01223089</t>
  </si>
  <si>
    <t>1110713312E5</t>
  </si>
  <si>
    <t>CESE A SOLICITUD DE: RAMOS CRUZ, BERNARDINA, Resolución Nº 2139-14-UGELP</t>
  </si>
  <si>
    <t>ELPIDIO RUFINO</t>
  </si>
  <si>
    <t>1001208122</t>
  </si>
  <si>
    <t>01208122</t>
  </si>
  <si>
    <t>1110713312E2</t>
  </si>
  <si>
    <t>REASIGNACION POR INTERES PERSONAL DE:CHAMBILLA ESCOBAR, EDGAR, Resolución N° 4018-16-UGELP</t>
  </si>
  <si>
    <t>JUANA BEATRIZ</t>
  </si>
  <si>
    <t>1040176896</t>
  </si>
  <si>
    <t>40176896</t>
  </si>
  <si>
    <t>LY122691</t>
  </si>
  <si>
    <t>IEP 70694 LUQUINA GRANDE</t>
  </si>
  <si>
    <t>1120713312E2</t>
  </si>
  <si>
    <t>MEJIA DE NAIRA</t>
  </si>
  <si>
    <t>GLORIA EDELMIRA</t>
  </si>
  <si>
    <t>1001317967</t>
  </si>
  <si>
    <t>01317967</t>
  </si>
  <si>
    <t>1120713312E4</t>
  </si>
  <si>
    <t>DESIGNACION COMO DIRECTIVO DE I.E. (R.S.G. 1551-2014) DE CRUZ CHOQUE, HUGO GARCE</t>
  </si>
  <si>
    <t>1001307374</t>
  </si>
  <si>
    <t>01307374</t>
  </si>
  <si>
    <t>1120713312E5</t>
  </si>
  <si>
    <t>MARIANO ROSARIO</t>
  </si>
  <si>
    <t>1001212515</t>
  </si>
  <si>
    <t>01212515</t>
  </si>
  <si>
    <t>1120713312E3</t>
  </si>
  <si>
    <t>HUGO ENRIQUE</t>
  </si>
  <si>
    <t>1001267377</t>
  </si>
  <si>
    <t>01267377</t>
  </si>
  <si>
    <t>LY132026</t>
  </si>
  <si>
    <t>IEP 70011 MAÑAZO</t>
  </si>
  <si>
    <t>1161115411E2</t>
  </si>
  <si>
    <t>REUBICACION DE PLAZA VACANTE: Resolución Nº 3236-14-UGELP</t>
  </si>
  <si>
    <t>1001269579</t>
  </si>
  <si>
    <t>01269579</t>
  </si>
  <si>
    <t>1173113422E7</t>
  </si>
  <si>
    <t>UBICACION DE PROFESORES (de Directivo a Profesor) DE:QUISPE ACHATA, EUFRACIA NERY</t>
  </si>
  <si>
    <t>ANGEL JAVIER</t>
  </si>
  <si>
    <t>1001286530</t>
  </si>
  <si>
    <t>01286530</t>
  </si>
  <si>
    <t>1119413521E8</t>
  </si>
  <si>
    <t>REUBICACION DE PLAZA VACANTE: Resolución Nº 4700-15-UGLP</t>
  </si>
  <si>
    <t>1041415633</t>
  </si>
  <si>
    <t>41415633</t>
  </si>
  <si>
    <t>1173113412E0</t>
  </si>
  <si>
    <t>FELI</t>
  </si>
  <si>
    <t>1001209891</t>
  </si>
  <si>
    <t>01209891</t>
  </si>
  <si>
    <t>1173113412E2</t>
  </si>
  <si>
    <t>REASIGNACION DE : AMADO GUTIERREZ, MARIANNE AURELIA, Resolución Nº 1226-09-UGELP</t>
  </si>
  <si>
    <t>HIDELZA JANET</t>
  </si>
  <si>
    <t>1040055756</t>
  </si>
  <si>
    <t>40055756</t>
  </si>
  <si>
    <t>1173113412E3</t>
  </si>
  <si>
    <t>1001210382</t>
  </si>
  <si>
    <t>01210382</t>
  </si>
  <si>
    <t>1173113412E5</t>
  </si>
  <si>
    <t>EDITH ANTONIETA</t>
  </si>
  <si>
    <t>1001205415</t>
  </si>
  <si>
    <t>01205415</t>
  </si>
  <si>
    <t>1173113412E6</t>
  </si>
  <si>
    <t>CESE A SOLICITUD DE: COYLA CARREÑO, EMMA LATINAM, Resolución Nº 1074-11-UGELP</t>
  </si>
  <si>
    <t>MAXIMO OCTAVIO</t>
  </si>
  <si>
    <t>1001268999</t>
  </si>
  <si>
    <t>01268999</t>
  </si>
  <si>
    <t>1173113412E7</t>
  </si>
  <si>
    <t>REASIGNACION POR UNIDAD FAMILIAR DE:GUEVARA MAMANI, GLORIA MARGARITA, Resolución N° 4353-16-UGELP</t>
  </si>
  <si>
    <t>1040311889</t>
  </si>
  <si>
    <t>40311889</t>
  </si>
  <si>
    <t>1173113412E8</t>
  </si>
  <si>
    <t>SEGUNDO PANFILO</t>
  </si>
  <si>
    <t>1001258025</t>
  </si>
  <si>
    <t>01258025</t>
  </si>
  <si>
    <t>1173113412E9</t>
  </si>
  <si>
    <t>CESE POR FALLECIMIENTO DE: MAMANI PACHACUTE, AGUSTIN RUFINO, Resolución Nº 3824-15-UGELP</t>
  </si>
  <si>
    <t>EULOGIO AMADEO</t>
  </si>
  <si>
    <t>1001236993</t>
  </si>
  <si>
    <t>01236993</t>
  </si>
  <si>
    <t>1173113422E0</t>
  </si>
  <si>
    <t>BENJAMIN AMADEO</t>
  </si>
  <si>
    <t>1001269114</t>
  </si>
  <si>
    <t>01269114</t>
  </si>
  <si>
    <t>1173113422E1</t>
  </si>
  <si>
    <t>MATAMET</t>
  </si>
  <si>
    <t>AMELIA HERMINIA</t>
  </si>
  <si>
    <t>1001304723</t>
  </si>
  <si>
    <t>01304723</t>
  </si>
  <si>
    <t>1173113422E2</t>
  </si>
  <si>
    <t>1001217527</t>
  </si>
  <si>
    <t>01217527</t>
  </si>
  <si>
    <t>1173113422E4</t>
  </si>
  <si>
    <t>BLANCA VALENTINA</t>
  </si>
  <si>
    <t>1001218716</t>
  </si>
  <si>
    <t>01218716</t>
  </si>
  <si>
    <t>1173113422E5</t>
  </si>
  <si>
    <t>OLGA SENINA</t>
  </si>
  <si>
    <t>1001306195</t>
  </si>
  <si>
    <t>01306195</t>
  </si>
  <si>
    <t>1173113422E6</t>
  </si>
  <si>
    <t>CARLOS VIDAL</t>
  </si>
  <si>
    <t>1001298292</t>
  </si>
  <si>
    <t>01298292</t>
  </si>
  <si>
    <t>1173113422E8</t>
  </si>
  <si>
    <t>VIEYES OCTALIA</t>
  </si>
  <si>
    <t>1043328284</t>
  </si>
  <si>
    <t>43328284</t>
  </si>
  <si>
    <t>1173113422E9</t>
  </si>
  <si>
    <t>RETIRO DEL SERVICIO POR LA 2da. DISPOSICION COMPLEMENTARIA TRANSITORIA Y FINAL LEY Nº 29944 DE: RAMOS RIOS, MAGNO LUZGARDO</t>
  </si>
  <si>
    <t>1001986922</t>
  </si>
  <si>
    <t>01986922</t>
  </si>
  <si>
    <t>LICENCIA SIN GOCE DE HABER POR MOTIVOS PARTICULARES DE:CHAMBI MAMANI, HERMELINDA, Resolución N° 3209-2018-UGELP</t>
  </si>
  <si>
    <t>NELY</t>
  </si>
  <si>
    <t>1001298399</t>
  </si>
  <si>
    <t>01298399</t>
  </si>
  <si>
    <t>1173113432E2</t>
  </si>
  <si>
    <t>1001212600</t>
  </si>
  <si>
    <t>01212600</t>
  </si>
  <si>
    <t>1173113432E3</t>
  </si>
  <si>
    <t>PERMUTA CON : TINTAYA CAHUAYA, MARITZA, Resolución Nº 0173-09-UGELP</t>
  </si>
  <si>
    <t>1001315467</t>
  </si>
  <si>
    <t>01315467</t>
  </si>
  <si>
    <t>1173113432E4</t>
  </si>
  <si>
    <t>VALLENAS</t>
  </si>
  <si>
    <t>LILIANA JESUS</t>
  </si>
  <si>
    <t>1001315811</t>
  </si>
  <si>
    <t>01315811</t>
  </si>
  <si>
    <t>1173113432E5</t>
  </si>
  <si>
    <t>FELIX RUBEN</t>
  </si>
  <si>
    <t>1001230824</t>
  </si>
  <si>
    <t>01230824</t>
  </si>
  <si>
    <t>1173113432E6</t>
  </si>
  <si>
    <t>JUSTO VICENTE</t>
  </si>
  <si>
    <t>1001278809</t>
  </si>
  <si>
    <t>01278809</t>
  </si>
  <si>
    <t>1173113432E7</t>
  </si>
  <si>
    <t>DESIGNACION COMO DIRECTIVO DE I.E. (R.S.G. 1551-2014) DE VILLASANTE APAZA, PEDRO</t>
  </si>
  <si>
    <t>1046008981</t>
  </si>
  <si>
    <t>46008981</t>
  </si>
  <si>
    <t>21EV01807284</t>
  </si>
  <si>
    <t>1001318630</t>
  </si>
  <si>
    <t>01318630</t>
  </si>
  <si>
    <t>21EV01810184</t>
  </si>
  <si>
    <t>1173113412E4</t>
  </si>
  <si>
    <t>1002037795</t>
  </si>
  <si>
    <t>02037795</t>
  </si>
  <si>
    <t>1173113422E3</t>
  </si>
  <si>
    <t>REUBICACION A LA DOCENCIA DE PERSONAL NOMBRADO : OVIEDO QUISPE, ADOLFO, Resolución Nº 082-07-UGELS</t>
  </si>
  <si>
    <t>1001298248</t>
  </si>
  <si>
    <t>01298248</t>
  </si>
  <si>
    <t>1173113432E8</t>
  </si>
  <si>
    <t>ROTACION DE PERSONAL ADMINISTRATIVO DE:QUISPE NINA, LUCIO, Resolución N° 2010-12-UGELP</t>
  </si>
  <si>
    <t>MAURO EDMUNDO</t>
  </si>
  <si>
    <t>1001258008</t>
  </si>
  <si>
    <t>01258008</t>
  </si>
  <si>
    <t>1173113432E9</t>
  </si>
  <si>
    <t>ROTACION DE PERSONAL ADMINISTRATIVO DE:UMPIRI MEDINA, TEOFILO, Resolución N° 3278-15-UGELP</t>
  </si>
  <si>
    <t>JOHONY</t>
  </si>
  <si>
    <t>1042274548</t>
  </si>
  <si>
    <t>42274548</t>
  </si>
  <si>
    <t>LY132092</t>
  </si>
  <si>
    <t>IEP 70044 CARI CARI</t>
  </si>
  <si>
    <t>1130113412E8</t>
  </si>
  <si>
    <t>CESE A SOLICITUD DE: RIOS VILLASANTE, JAVIER PRIMITIVO, Resolución Nº 2480-14-UGELP</t>
  </si>
  <si>
    <t>CARRILLO</t>
  </si>
  <si>
    <t>OCTAVIO MAXIMILIANO</t>
  </si>
  <si>
    <t>1001326595</t>
  </si>
  <si>
    <t>01326595</t>
  </si>
  <si>
    <t>1114613312E2</t>
  </si>
  <si>
    <t>1001224288</t>
  </si>
  <si>
    <t>01224288</t>
  </si>
  <si>
    <t>1117114722E2</t>
  </si>
  <si>
    <t>1040108702</t>
  </si>
  <si>
    <t>40108702</t>
  </si>
  <si>
    <t>1130113412E2</t>
  </si>
  <si>
    <t>REASIGNACION POR INTERES PERSONAL DE:AGUILAR MENGOA, EDWIN SEMPRONIANO, 017-11-UGELP</t>
  </si>
  <si>
    <t>ILLANES</t>
  </si>
  <si>
    <t>ADRIAN PERCY</t>
  </si>
  <si>
    <t>1040093212</t>
  </si>
  <si>
    <t>40093212</t>
  </si>
  <si>
    <t>1130113412E3</t>
  </si>
  <si>
    <t>1001223578</t>
  </si>
  <si>
    <t>01223578</t>
  </si>
  <si>
    <t>1130113412E4</t>
  </si>
  <si>
    <t>1001229496</t>
  </si>
  <si>
    <t>01229496</t>
  </si>
  <si>
    <t>1130113412E5</t>
  </si>
  <si>
    <t>1001286642</t>
  </si>
  <si>
    <t>01286642</t>
  </si>
  <si>
    <t>1130113412E6</t>
  </si>
  <si>
    <t>FELIPE SANTIAGO</t>
  </si>
  <si>
    <t>1001283247</t>
  </si>
  <si>
    <t>01283247</t>
  </si>
  <si>
    <t>1130113412E7</t>
  </si>
  <si>
    <t>ROTACION DE PERSONAL ADMINISTRATIVO DE:QUISPE MEDINA, RUBEN, Resolución N° 2013-12-UGELP</t>
  </si>
  <si>
    <t>1080028131</t>
  </si>
  <si>
    <t>80028131</t>
  </si>
  <si>
    <t>LY132124</t>
  </si>
  <si>
    <t>IEP 70062 JUNCAL</t>
  </si>
  <si>
    <t>1153213412E2</t>
  </si>
  <si>
    <t>PERMUTA DE: MAMANI PILCOMAMANI, WILBER, Resolución Nº 815-12-UGEL CH-J</t>
  </si>
  <si>
    <t>LUCINA</t>
  </si>
  <si>
    <t>1001325466</t>
  </si>
  <si>
    <t>01325466</t>
  </si>
  <si>
    <t>1153213412E4</t>
  </si>
  <si>
    <t>REASIGNACION POR INTERES PERSONAL DE:TICONA COAQUIRA, OLGA VENANCIA, Resolución N° 229-12-UGELP</t>
  </si>
  <si>
    <t>JUAN FRANCISCO</t>
  </si>
  <si>
    <t>1001317782</t>
  </si>
  <si>
    <t>01317782</t>
  </si>
  <si>
    <t>1153213412E5</t>
  </si>
  <si>
    <t>REASIGNACION POR INTERES PERSONAL DE:CANAZA QUISPE, DOMITILA, Resolución N° 4344-15-UGELP</t>
  </si>
  <si>
    <t>ELVIS RENATO</t>
  </si>
  <si>
    <t>1002545610</t>
  </si>
  <si>
    <t>02545610</t>
  </si>
  <si>
    <t>1153213412E6</t>
  </si>
  <si>
    <t>LICENCIA SIN GOCE DE HABER POR MOTIVOS PARTICULARES DE:ZEA QUISPE, JUAN, Resolución N° 2252-2018-UGELP</t>
  </si>
  <si>
    <t>BELINDA KETEY</t>
  </si>
  <si>
    <t>1040569911</t>
  </si>
  <si>
    <t>40569911</t>
  </si>
  <si>
    <t>REASIGNACION POR INTERES PERSONAL DE:CAPAQUIRA LAURA, GERMAN, Resolución N° 404-13-UGELP</t>
  </si>
  <si>
    <t>01320243</t>
  </si>
  <si>
    <t>1153213412E7</t>
  </si>
  <si>
    <t>REASIGNACION POR INTERES PERSONAL DE:URBINA MACHACA, ELMER DAVID, Resolución N° 635-2015-DREP</t>
  </si>
  <si>
    <t>MARINA BEATRIZ</t>
  </si>
  <si>
    <t>1001306399</t>
  </si>
  <si>
    <t>01306399</t>
  </si>
  <si>
    <t>1153213412E8</t>
  </si>
  <si>
    <t>REASIGNACION POR INTERES PERSONAL DE:SUCASACA YANARICO, SAMUEL, Resolución N° 4402-15-UGELP</t>
  </si>
  <si>
    <t>CONZA</t>
  </si>
  <si>
    <t>CARLOS ELIAS</t>
  </si>
  <si>
    <t>1029646858</t>
  </si>
  <si>
    <t>29646858</t>
  </si>
  <si>
    <t>21EV01805223</t>
  </si>
  <si>
    <t>PHATI</t>
  </si>
  <si>
    <t>1001242115</t>
  </si>
  <si>
    <t>01242115</t>
  </si>
  <si>
    <t>1153213412E3</t>
  </si>
  <si>
    <t>ROTACION DE PERSONAL ADMINISTRATIVO DE:QUISPE CHAMBILLA, GREGORIO JOSE, Resolución N° 2071-11-UGELP</t>
  </si>
  <si>
    <t>CALLASACA</t>
  </si>
  <si>
    <t>JUAN LEONARDO</t>
  </si>
  <si>
    <t>1001700055</t>
  </si>
  <si>
    <t>01700055</t>
  </si>
  <si>
    <t>LY132180</t>
  </si>
  <si>
    <t>IEP 70606 QUEMILLUNI</t>
  </si>
  <si>
    <t>1119213412E2</t>
  </si>
  <si>
    <t>LICENCIA SIN GOCE DE HABER POR MOTIVOS PARTICULARES DE:UTURUNCO TAPIA, ROSA, Resolución N° 3351-2018</t>
  </si>
  <si>
    <t>1040249560</t>
  </si>
  <si>
    <t>40249560</t>
  </si>
  <si>
    <t>REASIGNACION POR INTERES PERSONAL DE:CALCINA TITO, LUIS MARINO, Resolución N° 0627-2014-UGELP</t>
  </si>
  <si>
    <t>UTURUNCO</t>
  </si>
  <si>
    <t>1002040504</t>
  </si>
  <si>
    <t>02040504</t>
  </si>
  <si>
    <t>1119213412E3</t>
  </si>
  <si>
    <t>REASIGNACION POR INTERES PERSONAL DE:CONDORI PEÑALOZA, IGNACIO SALVADOR, Resolución N° 3167-12-UGELP</t>
  </si>
  <si>
    <t>HONORIO RAUL</t>
  </si>
  <si>
    <t>1001680892</t>
  </si>
  <si>
    <t>01680892</t>
  </si>
  <si>
    <t>LY132722</t>
  </si>
  <si>
    <t>IEP 70688 LLANQUERI</t>
  </si>
  <si>
    <t>1133813412E2</t>
  </si>
  <si>
    <t>CESE POR LIMITE DE EDAD DE: FLORES MAMANI, ANDRES JUSTINO, Resolución Nº 4765-2017-UGELP</t>
  </si>
  <si>
    <t>CASTILLA</t>
  </si>
  <si>
    <t>1041602508</t>
  </si>
  <si>
    <t>41602508</t>
  </si>
  <si>
    <t>LY132723</t>
  </si>
  <si>
    <t>IEP 70697 CRUSANI</t>
  </si>
  <si>
    <t>1143813412E3</t>
  </si>
  <si>
    <t>REASIGNACION POR INTERES PERSONAL DE:CAPIA CAMA, FLORENTINO, Resolución N° 4345-15-UGELP</t>
  </si>
  <si>
    <t>1041273507</t>
  </si>
  <si>
    <t>41273507</t>
  </si>
  <si>
    <t>LY132724</t>
  </si>
  <si>
    <t>IEP 70699 KOMERUCHO</t>
  </si>
  <si>
    <t>1153813412E2</t>
  </si>
  <si>
    <t>EXCELMES</t>
  </si>
  <si>
    <t>1001219197</t>
  </si>
  <si>
    <t>01219197</t>
  </si>
  <si>
    <t>1153813412E3</t>
  </si>
  <si>
    <t>CESE POR LIMITE DE EDAD DE: ZAPANA QUISPE, DANIEL, Resolución Nº 2549-2017-UGELP</t>
  </si>
  <si>
    <t>WENCESLAO FREDDY</t>
  </si>
  <si>
    <t>1001309260</t>
  </si>
  <si>
    <t>01309260</t>
  </si>
  <si>
    <t>1153813412E4</t>
  </si>
  <si>
    <t>REASIGNACION POR INTERES PERSONAL DE:MAMANI CANAHUIRE, ELISEO, Resolución N° 4479-15-UGELP</t>
  </si>
  <si>
    <t>CAJMA</t>
  </si>
  <si>
    <t>ESTEBAN MARIO</t>
  </si>
  <si>
    <t>1001704978</t>
  </si>
  <si>
    <t>01704978</t>
  </si>
  <si>
    <t>LY132732</t>
  </si>
  <si>
    <t>IEP 70702 HUILAMOCO</t>
  </si>
  <si>
    <t>1134813412E2</t>
  </si>
  <si>
    <t>DESIGNACION COMO DIRECTIVO DE I.E. (R.S.G. 1551-2014) DE CUTIPA LUQUE, BENILDA</t>
  </si>
  <si>
    <t>LOUDREN LUCIO</t>
  </si>
  <si>
    <t>1043498852</t>
  </si>
  <si>
    <t>43498852</t>
  </si>
  <si>
    <t>1134813412E3</t>
  </si>
  <si>
    <t>REASIGNACION POR SALUD DE:GONZALES CASTILLO, ANA ANTIA, Resolución N° 3017-11-UGELP</t>
  </si>
  <si>
    <t>ANGELICA ISABEL</t>
  </si>
  <si>
    <t>1029414901</t>
  </si>
  <si>
    <t>29414901</t>
  </si>
  <si>
    <t>1134813412E4</t>
  </si>
  <si>
    <t>CALIXTO FORTUNATO</t>
  </si>
  <si>
    <t>1001220789</t>
  </si>
  <si>
    <t>01220789</t>
  </si>
  <si>
    <t>LY132734</t>
  </si>
  <si>
    <t>IEP 70703 ANDAMARCA</t>
  </si>
  <si>
    <t>1154813412E2</t>
  </si>
  <si>
    <t>REASIGNACION POR INTERES PERSONAL DE:ILLANES CHAMBI, ADRIAN PERCY, 021-11-UGELP</t>
  </si>
  <si>
    <t>1001320936</t>
  </si>
  <si>
    <t>01320936</t>
  </si>
  <si>
    <t>1154813412E3</t>
  </si>
  <si>
    <t>REASIGNACION POR INTERES PERSONAL DE:ARENAS SOTO, MARINA BEATRIZ, Resolución N° 4343-15-UGELP</t>
  </si>
  <si>
    <t>CARLOS MAGNO</t>
  </si>
  <si>
    <t>1001268388</t>
  </si>
  <si>
    <t>01268388</t>
  </si>
  <si>
    <t>LY132746</t>
  </si>
  <si>
    <t>IEP 70730 CONAVIRI</t>
  </si>
  <si>
    <t>1175813412E2</t>
  </si>
  <si>
    <t>WIGBERTO HIPOLITO</t>
  </si>
  <si>
    <t>1001283506</t>
  </si>
  <si>
    <t>01283506</t>
  </si>
  <si>
    <t>1175813412E3</t>
  </si>
  <si>
    <t>CESE A SOLICITUD DE: HERRERA PACHECO, ERASMO, Resolución Nº 0805-2014-UGELP</t>
  </si>
  <si>
    <t>EUFRACIA NERY</t>
  </si>
  <si>
    <t>1001232038</t>
  </si>
  <si>
    <t>01232038</t>
  </si>
  <si>
    <t>LY132750</t>
  </si>
  <si>
    <t>IEP 70731 LARIPATA</t>
  </si>
  <si>
    <t>1116813412E2</t>
  </si>
  <si>
    <t>ANICETO</t>
  </si>
  <si>
    <t>1001258054</t>
  </si>
  <si>
    <t>01258054</t>
  </si>
  <si>
    <t>LY132754</t>
  </si>
  <si>
    <t>IEP 70804 COPANI DEL ROSARIO</t>
  </si>
  <si>
    <t>1156813412E2</t>
  </si>
  <si>
    <t>REASIGNACION POR SALUD DE:CCAMA PONCE, LUIS ALBERTO, Resolución N° 3899-14-UGELP</t>
  </si>
  <si>
    <t>MENELEO</t>
  </si>
  <si>
    <t>1001306660</t>
  </si>
  <si>
    <t>01306660</t>
  </si>
  <si>
    <t>1156813412E3</t>
  </si>
  <si>
    <t>REASIGNACION DE : CHOQUEHUANCA JAILA, SOTERO, Resolución Nº 2516-08-UGELP</t>
  </si>
  <si>
    <t>SANTOS SATURNINO</t>
  </si>
  <si>
    <t>1001874256</t>
  </si>
  <si>
    <t>01874256</t>
  </si>
  <si>
    <t>LY132755</t>
  </si>
  <si>
    <t>IEP 70805 CHARAMAYA</t>
  </si>
  <si>
    <t>1166813412E2</t>
  </si>
  <si>
    <t>REASIGNACION POR INTERES PERSONAL DE:VASQUEZ ROJAS, OLGA BENICIA, 018-11-UGELP</t>
  </si>
  <si>
    <t>1001870854</t>
  </si>
  <si>
    <t>01870854</t>
  </si>
  <si>
    <t>1166813412E3</t>
  </si>
  <si>
    <t>REASIGNACION POR INTERES PERSONAL DE:FUENTES TICONA, GRIMALDO MIGUEL, Resolución N° 4474-15-UGELP</t>
  </si>
  <si>
    <t>ROLANDY RICARDO</t>
  </si>
  <si>
    <t>1001340856</t>
  </si>
  <si>
    <t>01340856</t>
  </si>
  <si>
    <t>1166813412E4</t>
  </si>
  <si>
    <t>ALEJANDRO LEANDRO</t>
  </si>
  <si>
    <t>1001212166</t>
  </si>
  <si>
    <t>01212166</t>
  </si>
  <si>
    <t>1166813412E5</t>
  </si>
  <si>
    <t>REASIGNACION POR INTERES PERSONAL DE:CONDORI MAMANI, TEOFILO CELESTINO, Resolución N° 2457-11-UGELP</t>
  </si>
  <si>
    <t>MIRYAM SHIRLEY</t>
  </si>
  <si>
    <t>1001323544</t>
  </si>
  <si>
    <t>01323544</t>
  </si>
  <si>
    <t>1166813412E6</t>
  </si>
  <si>
    <t>REASIGNACION POR INTERES PERSONAL DE:ROJAS PINTO, ANGELICA ISABEL, Resolución N° 3162-12-UGELP</t>
  </si>
  <si>
    <t>EDGAR EDMAN</t>
  </si>
  <si>
    <t>1001335546</t>
  </si>
  <si>
    <t>01335546</t>
  </si>
  <si>
    <t>LY142018</t>
  </si>
  <si>
    <t>IEP 70007 TIQUILLACA</t>
  </si>
  <si>
    <t>1192113512E0</t>
  </si>
  <si>
    <t>1001211083</t>
  </si>
  <si>
    <t>01211083</t>
  </si>
  <si>
    <t>1192113512E2</t>
  </si>
  <si>
    <t>1001332399</t>
  </si>
  <si>
    <t>01332399</t>
  </si>
  <si>
    <t>1192113512E3</t>
  </si>
  <si>
    <t>REASIGNACION DE PERSONAL DOCENTE : CHAHUARA CORDOVA, ROSAURA, Resolución Nº 1467-04-UGELP</t>
  </si>
  <si>
    <t>LUIS EDGAR</t>
  </si>
  <si>
    <t>1001324424</t>
  </si>
  <si>
    <t>01324424</t>
  </si>
  <si>
    <t>1192113512E4</t>
  </si>
  <si>
    <t>ERMITAÑO</t>
  </si>
  <si>
    <t>1001204571</t>
  </si>
  <si>
    <t>01204571</t>
  </si>
  <si>
    <t>1192113512E5</t>
  </si>
  <si>
    <t>HERMELINDA VALENTINA</t>
  </si>
  <si>
    <t>1004630342</t>
  </si>
  <si>
    <t>04630342</t>
  </si>
  <si>
    <t>1192113512E6</t>
  </si>
  <si>
    <t>1001219292</t>
  </si>
  <si>
    <t>01219292</t>
  </si>
  <si>
    <t>1192113512E7</t>
  </si>
  <si>
    <t>MATILDE FLORENTINA</t>
  </si>
  <si>
    <t>1001202463</t>
  </si>
  <si>
    <t>01202463</t>
  </si>
  <si>
    <t>1192113512E8</t>
  </si>
  <si>
    <t>REASIGNACION DE : CONDORI CANLLAHUI, ELISBAN LUIS, Resolución Nº 2315-08-UGELP</t>
  </si>
  <si>
    <t>EDWIN HUMBERTO</t>
  </si>
  <si>
    <t>1001304944</t>
  </si>
  <si>
    <t>01304944</t>
  </si>
  <si>
    <t>1192113512E9</t>
  </si>
  <si>
    <t>1001202466</t>
  </si>
  <si>
    <t>01202466</t>
  </si>
  <si>
    <t>LY142084</t>
  </si>
  <si>
    <t>IEP 70040 VILQUE</t>
  </si>
  <si>
    <t>1159113522E7</t>
  </si>
  <si>
    <t>UBICACION DE PROFESORES (de Directivo a Profesor) DE:DUEÑAS QUISPE, JORGE RUBEN</t>
  </si>
  <si>
    <t>HUAYCOCHEA</t>
  </si>
  <si>
    <t>GUDY MARITZA</t>
  </si>
  <si>
    <t>1023930519</t>
  </si>
  <si>
    <t>23930519</t>
  </si>
  <si>
    <t>1148613811E4</t>
  </si>
  <si>
    <t>REUBICACION DE PLAZA OCUPADA: Resolución Nº 2064-2017-UGELP</t>
  </si>
  <si>
    <t>RUSO PEDRO</t>
  </si>
  <si>
    <t>1001335607</t>
  </si>
  <si>
    <t>01335607</t>
  </si>
  <si>
    <t>1159113512E0</t>
  </si>
  <si>
    <t>1001209762</t>
  </si>
  <si>
    <t>01209762</t>
  </si>
  <si>
    <t>1159113512E4</t>
  </si>
  <si>
    <t>DESIGNACION COMO DIRECTIVO DE: CCAMA CAHUANA, NELY PASTORA SEGUN RSG Nº 279-2016</t>
  </si>
  <si>
    <t>FREDY CESAR</t>
  </si>
  <si>
    <t>1045806397</t>
  </si>
  <si>
    <t>45806397</t>
  </si>
  <si>
    <t>1159113512E5</t>
  </si>
  <si>
    <t>NORKA EVA</t>
  </si>
  <si>
    <t>1001215214</t>
  </si>
  <si>
    <t>01215214</t>
  </si>
  <si>
    <t>LICENCIA CON GOCE DE HABER POR INCAPACIDAD TEMPORAL(Enfermedad) DE:CHAIÑA VELASQUEZ, NORKA EVA, Resolución N° 4301-2018</t>
  </si>
  <si>
    <t>1042466551</t>
  </si>
  <si>
    <t>42466551</t>
  </si>
  <si>
    <t>1159113512E6</t>
  </si>
  <si>
    <t>CESE DE : CHIPANA FLORES, ESTERIO RAUL, Resolución Nº 641-08-UGELP</t>
  </si>
  <si>
    <t>CARMEN VIVIANA</t>
  </si>
  <si>
    <t>1001212819</t>
  </si>
  <si>
    <t>01212819</t>
  </si>
  <si>
    <t>1159113512E7</t>
  </si>
  <si>
    <t>YRON MARIO</t>
  </si>
  <si>
    <t>1001227920</t>
  </si>
  <si>
    <t>01227920</t>
  </si>
  <si>
    <t>1159113512E8</t>
  </si>
  <si>
    <t>CESE POR FALLECIMIENTO DE: COLLADO GONZALES BETTY AURORA, Resolución Nº 1474-2018-UGEL</t>
  </si>
  <si>
    <t>1040593268</t>
  </si>
  <si>
    <t>40593268</t>
  </si>
  <si>
    <t>1159113522E2</t>
  </si>
  <si>
    <t>1001208350</t>
  </si>
  <si>
    <t>01208350</t>
  </si>
  <si>
    <t>1159113522E4</t>
  </si>
  <si>
    <t>EMILIANO ANDRES</t>
  </si>
  <si>
    <t>1001203643</t>
  </si>
  <si>
    <t>01203643</t>
  </si>
  <si>
    <t>1159113522E5</t>
  </si>
  <si>
    <t>HUGO GUILLERMO</t>
  </si>
  <si>
    <t>1001306615</t>
  </si>
  <si>
    <t>01306615</t>
  </si>
  <si>
    <t>1161513341E6</t>
  </si>
  <si>
    <t>1001342915</t>
  </si>
  <si>
    <t>01342915</t>
  </si>
  <si>
    <t>1163213711E4</t>
  </si>
  <si>
    <t>REUBICACION DE PLAZA OCUPADA: Resolución Nº 3026-16-UGELP</t>
  </si>
  <si>
    <t>1001211391</t>
  </si>
  <si>
    <t>01211391</t>
  </si>
  <si>
    <t>1159113512E2</t>
  </si>
  <si>
    <t>UBALDO</t>
  </si>
  <si>
    <t>1001284441</t>
  </si>
  <si>
    <t>01284441</t>
  </si>
  <si>
    <t>1159113522E3</t>
  </si>
  <si>
    <t>1000415764</t>
  </si>
  <si>
    <t>00415764</t>
  </si>
  <si>
    <t>LY142118</t>
  </si>
  <si>
    <t>IEP 70059 JESUS MARIA</t>
  </si>
  <si>
    <t>1192213512E3</t>
  </si>
  <si>
    <t>REASIGNACION POR INTERES PERSONAL DE:TITO COAQUIRA, ANTONIO, Resolución N° 3166-12-UGELP</t>
  </si>
  <si>
    <t>1001776219</t>
  </si>
  <si>
    <t>01776219</t>
  </si>
  <si>
    <t>LY142120</t>
  </si>
  <si>
    <t>IEP 70060 ULLAGACHI</t>
  </si>
  <si>
    <t>1113213512E2</t>
  </si>
  <si>
    <t>REASIGNACION POR UNIDAD FAMILIAR DE:ABARCA DELGADO, HIPOLITA, Resolución N° 0649-2014-UGELP</t>
  </si>
  <si>
    <t>GLORIA MARIA</t>
  </si>
  <si>
    <t>1001300547</t>
  </si>
  <si>
    <t>01300547</t>
  </si>
  <si>
    <t>LY142132</t>
  </si>
  <si>
    <t>IEP 70063 CONDORIRI</t>
  </si>
  <si>
    <t>1134213512E2</t>
  </si>
  <si>
    <t>PLACIDO BIVIANO</t>
  </si>
  <si>
    <t>1001283256</t>
  </si>
  <si>
    <t>01283256</t>
  </si>
  <si>
    <t>1134213512E3</t>
  </si>
  <si>
    <t>VICTORIA DIONISIA</t>
  </si>
  <si>
    <t>1002145696</t>
  </si>
  <si>
    <t>02145696</t>
  </si>
  <si>
    <t>1134213512E4</t>
  </si>
  <si>
    <t>RETIRO DEL SERVICIO POR LA 2da. DISPOSICION COMPLEMENTARIA TRANSITORIA Y FINAL LEY Nº 29944 DE: MEJIA VINCES, CARLOS ALBERTO</t>
  </si>
  <si>
    <t>1001206870</t>
  </si>
  <si>
    <t>01206870</t>
  </si>
  <si>
    <t>1134213512E5</t>
  </si>
  <si>
    <t>CARREÑO</t>
  </si>
  <si>
    <t>EMMA LATINAM</t>
  </si>
  <si>
    <t>1001319316</t>
  </si>
  <si>
    <t>01319316</t>
  </si>
  <si>
    <t>LY142720</t>
  </si>
  <si>
    <t>IEP 70628 CHILA</t>
  </si>
  <si>
    <t>1113813512E2</t>
  </si>
  <si>
    <t>ELEUTERIO ALEX</t>
  </si>
  <si>
    <t>1001235309</t>
  </si>
  <si>
    <t>01235309</t>
  </si>
  <si>
    <t>1113813512E3</t>
  </si>
  <si>
    <t>ASCENSO A CARGOS DIRECTIVOS : HUATA PANCA, ELEUTERIO ALEX, Resolución Nº 1877-06-UGELP</t>
  </si>
  <si>
    <t>DIANA LIZ</t>
  </si>
  <si>
    <t>1041091872</t>
  </si>
  <si>
    <t>41091872</t>
  </si>
  <si>
    <t>1113813512E4</t>
  </si>
  <si>
    <t>ZONIA</t>
  </si>
  <si>
    <t>1001310704</t>
  </si>
  <si>
    <t>01310704</t>
  </si>
  <si>
    <t>LY142721</t>
  </si>
  <si>
    <t>IEP 70647 CACHIPASCANA</t>
  </si>
  <si>
    <t>1123813512E2</t>
  </si>
  <si>
    <t>CESE A SOLICITUD DE: CALSIN CARREON, FELIX SALVADOR, Resolución Nº 0105-2015-UGELP</t>
  </si>
  <si>
    <t>ELEANA YOLY</t>
  </si>
  <si>
    <t>1041818032</t>
  </si>
  <si>
    <t>41818032</t>
  </si>
  <si>
    <t>1123813512E3</t>
  </si>
  <si>
    <t>REASIGNACION POR INTERES PERSONAL DE:PALOMINO AGUILAR, GLADYS, Resolución N° 438-13-UGELP</t>
  </si>
  <si>
    <t>NIRA ZENAIDA</t>
  </si>
  <si>
    <t>1042668131</t>
  </si>
  <si>
    <t>42668131</t>
  </si>
  <si>
    <t>1123813512E4</t>
  </si>
  <si>
    <t>REASIGNACION POR INTERES PERSONAL DE:CANAZA QUISPE, DOMITILA, Resolución N° 2459-11-UGELP</t>
  </si>
  <si>
    <t>WALTER NORBERTO</t>
  </si>
  <si>
    <t>1040295866</t>
  </si>
  <si>
    <t>40295866</t>
  </si>
  <si>
    <t>LY142725</t>
  </si>
  <si>
    <t>IEP 70700 SECCECANI</t>
  </si>
  <si>
    <t>1163813512E2</t>
  </si>
  <si>
    <t>DELIA MARINA</t>
  </si>
  <si>
    <t>1001202117</t>
  </si>
  <si>
    <t>01202117</t>
  </si>
  <si>
    <t>LY142730</t>
  </si>
  <si>
    <t>IEP 70701 CHACO</t>
  </si>
  <si>
    <t>1114813512E2</t>
  </si>
  <si>
    <t>COSIO</t>
  </si>
  <si>
    <t>LEONCIO ENRIQUE</t>
  </si>
  <si>
    <t>1001304776</t>
  </si>
  <si>
    <t>01304776</t>
  </si>
  <si>
    <t>LY142736</t>
  </si>
  <si>
    <t>IEP 70707 CHINGARANI</t>
  </si>
  <si>
    <t>1174813512E3</t>
  </si>
  <si>
    <t>DESIGNACION COMO DIRECTIVO DE I.E. (R.S.G. 1551-2014) DE CARRILLO CCARI, OCTAVIO MAXIMILIANO</t>
  </si>
  <si>
    <t>1042106306</t>
  </si>
  <si>
    <t>42106306</t>
  </si>
  <si>
    <t>1174813512E4</t>
  </si>
  <si>
    <t>REUBICACION DE PLAZA OCUPADA : Resolución Nº 1257-07-UGELP</t>
  </si>
  <si>
    <t>CAÑI</t>
  </si>
  <si>
    <t>1001761908</t>
  </si>
  <si>
    <t>01761908</t>
  </si>
  <si>
    <t>LY142740</t>
  </si>
  <si>
    <t>IEP 70711 CAYRANI</t>
  </si>
  <si>
    <t>1115813512E2</t>
  </si>
  <si>
    <t>1001283694</t>
  </si>
  <si>
    <t>01283694</t>
  </si>
  <si>
    <t>LY142742</t>
  </si>
  <si>
    <t>IEP 70719 MACHACMARCA</t>
  </si>
  <si>
    <t>1135813512E2</t>
  </si>
  <si>
    <t>CARRY</t>
  </si>
  <si>
    <t>PERCY AGUSTIN</t>
  </si>
  <si>
    <t>1001203858</t>
  </si>
  <si>
    <t>01203858</t>
  </si>
  <si>
    <t>1135813512E3</t>
  </si>
  <si>
    <t>1001283693</t>
  </si>
  <si>
    <t>01283693</t>
  </si>
  <si>
    <t>1135813512E4</t>
  </si>
  <si>
    <t>CESE POR LIMITE DE EDAD DE: TISNADO RUELAS, EUSEBIO LEOPOLDO, Resolución Nº 4044-16-UGELP</t>
  </si>
  <si>
    <t>1041162084</t>
  </si>
  <si>
    <t>41162084</t>
  </si>
  <si>
    <t>LY142752</t>
  </si>
  <si>
    <t>IEP 70733 YANARICO</t>
  </si>
  <si>
    <t>1136813512E2</t>
  </si>
  <si>
    <t>CESE POR LIMITE DE EDAD DE: CORONEL QUISPE, JUAN, Resolución Nº 2546-2017-UGELP</t>
  </si>
  <si>
    <t>TACO</t>
  </si>
  <si>
    <t>GREGORIO PEDRO</t>
  </si>
  <si>
    <t>1002163733</t>
  </si>
  <si>
    <t>02163733</t>
  </si>
  <si>
    <t>1136813512E4</t>
  </si>
  <si>
    <t>1002381095</t>
  </si>
  <si>
    <t>02381095</t>
  </si>
  <si>
    <t>1136813512E5</t>
  </si>
  <si>
    <t>PEDRO RUBEN</t>
  </si>
  <si>
    <t>1002396778</t>
  </si>
  <si>
    <t>02396778</t>
  </si>
  <si>
    <t>LY142753</t>
  </si>
  <si>
    <t>IEP 70734 CCOTAÑA</t>
  </si>
  <si>
    <t>1146813512E2</t>
  </si>
  <si>
    <t>ROMAN BARTOLOME</t>
  </si>
  <si>
    <t>1001284045</t>
  </si>
  <si>
    <t>01284045</t>
  </si>
  <si>
    <t>1146813512E3</t>
  </si>
  <si>
    <t>1001284338</t>
  </si>
  <si>
    <t>01284338</t>
  </si>
  <si>
    <t>1146813512E4</t>
  </si>
  <si>
    <t>1001251326</t>
  </si>
  <si>
    <t>01251326</t>
  </si>
  <si>
    <t>LY152540</t>
  </si>
  <si>
    <t>IEP 70091 LARAQUERI</t>
  </si>
  <si>
    <t>1115613622E8</t>
  </si>
  <si>
    <t>CESE POR LIMITE DE EDAD DE: QUINTO CHUQUIMAMANI, ALEJANDRO, Resolución Nº 2614-14-UGELP</t>
  </si>
  <si>
    <t>1001342785</t>
  </si>
  <si>
    <t>01342785</t>
  </si>
  <si>
    <t>1115613612E3</t>
  </si>
  <si>
    <t>CESE A SOLICITUD DE: CACERES SUCLLI, DOMITILA, Resolución Nº 1374-11-UGELP</t>
  </si>
  <si>
    <t>1001287595</t>
  </si>
  <si>
    <t>01287595</t>
  </si>
  <si>
    <t>1115613612E5</t>
  </si>
  <si>
    <t>BERNARDINA</t>
  </si>
  <si>
    <t>1002297877</t>
  </si>
  <si>
    <t>02297877</t>
  </si>
  <si>
    <t>1115613612E6</t>
  </si>
  <si>
    <t>HUAYNA</t>
  </si>
  <si>
    <t>MARIA SABINA</t>
  </si>
  <si>
    <t>1001225502</t>
  </si>
  <si>
    <t>01225502</t>
  </si>
  <si>
    <t>1115613612E7</t>
  </si>
  <si>
    <t>PERMUTA DE: HUILLCA DIAZ, GRACIELA, Resolución Nº 6602-2016-UGEL AQP</t>
  </si>
  <si>
    <t>DE SONCCO</t>
  </si>
  <si>
    <t>FELIPA ZOBEIDA</t>
  </si>
  <si>
    <t>1029721320</t>
  </si>
  <si>
    <t>29721320</t>
  </si>
  <si>
    <t>1115613612E8</t>
  </si>
  <si>
    <t>1001549881</t>
  </si>
  <si>
    <t>01549881</t>
  </si>
  <si>
    <t>1115613612E9</t>
  </si>
  <si>
    <t>CESE DE PERSONAL NOMBRADO : LLANOS CHAYÑA, LUCILA SEBERINA, Resolución Nº 2073-04-DREP</t>
  </si>
  <si>
    <t>PAOLA</t>
  </si>
  <si>
    <t>1001325224</t>
  </si>
  <si>
    <t>01325224</t>
  </si>
  <si>
    <t>1115613622E2</t>
  </si>
  <si>
    <t>BARBOZA</t>
  </si>
  <si>
    <t>1001340809</t>
  </si>
  <si>
    <t>01340809</t>
  </si>
  <si>
    <t>1115613622E4</t>
  </si>
  <si>
    <t>REASIGNACION POR INTERES PERSONAL DE:HUARAHUARA DE MAYTA, CECILIA, Resolución N° 4363-15-UGELP</t>
  </si>
  <si>
    <t>1001246357</t>
  </si>
  <si>
    <t>01246357</t>
  </si>
  <si>
    <t>1115613622E5</t>
  </si>
  <si>
    <t>VENANCIA JUSTINA</t>
  </si>
  <si>
    <t>1001263712</t>
  </si>
  <si>
    <t>01263712</t>
  </si>
  <si>
    <t>1115613622E6</t>
  </si>
  <si>
    <t>CESE POR LIMITE DE EDAD DE: QUISPE QUISPE, ELISA, Resolución Nº 4762-2017-UGELP</t>
  </si>
  <si>
    <t>ZACARIAS</t>
  </si>
  <si>
    <t>1001312518</t>
  </si>
  <si>
    <t>01312518</t>
  </si>
  <si>
    <t>1115613622E7</t>
  </si>
  <si>
    <t>DESIGNACION COMO DIRECTIVO DE I.E. (R.S.G. 1551-2014) DE SALAZAR APAZA, PERCY</t>
  </si>
  <si>
    <t>ANCO</t>
  </si>
  <si>
    <t>MABEL BETHZY</t>
  </si>
  <si>
    <t>1045710328</t>
  </si>
  <si>
    <t>45710328</t>
  </si>
  <si>
    <t>1115613622E9</t>
  </si>
  <si>
    <t>1001218765</t>
  </si>
  <si>
    <t>01218765</t>
  </si>
  <si>
    <t>1115613632E1</t>
  </si>
  <si>
    <t>CESE DE BAILON VELASQUEZ EDSON J.</t>
  </si>
  <si>
    <t>LEOCADIO</t>
  </si>
  <si>
    <t>1001266814</t>
  </si>
  <si>
    <t>01266814</t>
  </si>
  <si>
    <t>1115613632E3</t>
  </si>
  <si>
    <t>ELVA FLORENCIA</t>
  </si>
  <si>
    <t>1001230000</t>
  </si>
  <si>
    <t>01230000</t>
  </si>
  <si>
    <t>21EV01805202</t>
  </si>
  <si>
    <t>1115613612E4</t>
  </si>
  <si>
    <t>DARIO JESUS</t>
  </si>
  <si>
    <t>1001267656</t>
  </si>
  <si>
    <t>01267656</t>
  </si>
  <si>
    <t>1115613632E2</t>
  </si>
  <si>
    <t>CESE BERMEJO CHECALLA ANDRES CONSTANTINO, RD. 2141-04-DREP</t>
  </si>
  <si>
    <t>1001222028</t>
  </si>
  <si>
    <t>01222028</t>
  </si>
  <si>
    <t>LY152584</t>
  </si>
  <si>
    <t>IEP 70113 SOQUESANI</t>
  </si>
  <si>
    <t>1159613612E7</t>
  </si>
  <si>
    <t>UBICACION DE PROFESORES (de Directivo a Profesor) DE:NINA FLORES, JUAN ANDRES</t>
  </si>
  <si>
    <t>ABNER FEDERICO</t>
  </si>
  <si>
    <t>1001309375</t>
  </si>
  <si>
    <t>01309375</t>
  </si>
  <si>
    <t>1159613612E3</t>
  </si>
  <si>
    <t>EUSEBIO JOSE</t>
  </si>
  <si>
    <t>1001209626</t>
  </si>
  <si>
    <t>01209626</t>
  </si>
  <si>
    <t>1159613612E4</t>
  </si>
  <si>
    <t>RETIRO DEL SERVICIO POR LA 2da. DISPOSICION COMPLEMENTARIA TRANSITORIA Y FINAL LEY Nº 29944 DE: COAPAZA RAMOS, NORMA ROSENDA</t>
  </si>
  <si>
    <t>OSWALDO ROLANDO</t>
  </si>
  <si>
    <t>1001287220</t>
  </si>
  <si>
    <t>01287220</t>
  </si>
  <si>
    <t>1159613612E6</t>
  </si>
  <si>
    <t>REASIGNACION POR INTERES PERSONAL DE: MONTAÑO CANO, WALTER VICENTE, Resolución Nº 11808-16-UGEL AQP SUR</t>
  </si>
  <si>
    <t>1001261959</t>
  </si>
  <si>
    <t>01261959</t>
  </si>
  <si>
    <t>1159613612E8</t>
  </si>
  <si>
    <t>CESE POR LIMITE DE EDAD DE: RAMOS ZAPANA, LUCAS, Resolución Nº 2544-2017-UGELP</t>
  </si>
  <si>
    <t>AYDEE MERCEDES</t>
  </si>
  <si>
    <t>1001312566</t>
  </si>
  <si>
    <t>01312566</t>
  </si>
  <si>
    <t>1159613612E5</t>
  </si>
  <si>
    <t>REASIGNACION POR INTERES PERSONAL DE:CONDORI MAMANI, NATALIO, Resolución N° 1916-14-UGELP</t>
  </si>
  <si>
    <t>MARCELINA MAURA</t>
  </si>
  <si>
    <t>1001229562</t>
  </si>
  <si>
    <t>01229562</t>
  </si>
  <si>
    <t>LY152612</t>
  </si>
  <si>
    <t>IEP 70126 HUARIJUYO</t>
  </si>
  <si>
    <t>1132713612E7</t>
  </si>
  <si>
    <t>REASIGNACION POR UNIDAD FAMILIAR DE: QUISPE CORDERO, MAGNO AMERICO, Resolución Nº 0122-13-UGELSR</t>
  </si>
  <si>
    <t>1001342994</t>
  </si>
  <si>
    <t>01342994</t>
  </si>
  <si>
    <t>1132713612E3</t>
  </si>
  <si>
    <t>1002525012</t>
  </si>
  <si>
    <t>02525012</t>
  </si>
  <si>
    <t>1132713612E4</t>
  </si>
  <si>
    <t>RETIRO DEL SERVICIO POR LA 2da. DISPOSICION COMPLEMENTARIA TRANSITORIA Y FINAL LEY Nº 29944 DE: MIRANDA SANCHEZ, MARIA ILDA</t>
  </si>
  <si>
    <t>MAYE</t>
  </si>
  <si>
    <t>CCALLOMAMANI</t>
  </si>
  <si>
    <t>PABLO ANDRES</t>
  </si>
  <si>
    <t>1001291292</t>
  </si>
  <si>
    <t>01291292</t>
  </si>
  <si>
    <t>1132713612E5</t>
  </si>
  <si>
    <t>ASCENSO A CARGOS DIRECTIVOS : QUISPE CORDERO, MAGNO AMERICO, Resolución Nº 1057-05-UGELP</t>
  </si>
  <si>
    <t>DESTAQUE EN PLAZA DE PROFESOR DE:CASTILLO KANQUI, DIONICIA, Resolución Nº 0607-2018-UGELP</t>
  </si>
  <si>
    <t>LADY MADELEINE</t>
  </si>
  <si>
    <t>1042690155</t>
  </si>
  <si>
    <t>42690155</t>
  </si>
  <si>
    <t>1132713612E6</t>
  </si>
  <si>
    <t>REASIGNACION DE PERSONAL DOCENTE : RAMIREZ GALLEGOS, SANTOS TIMOTEO, Resolución Nº 1489-04</t>
  </si>
  <si>
    <t>CARLOS EFRAIN</t>
  </si>
  <si>
    <t>1001326162</t>
  </si>
  <si>
    <t>01326162</t>
  </si>
  <si>
    <t>1132713612E8</t>
  </si>
  <si>
    <t>CESE POR FALLECIMIENTO DE: CONTRERAS RAMOS, GERVACIO, Resolución Nº 1774-11-UGELP</t>
  </si>
  <si>
    <t>1001300130</t>
  </si>
  <si>
    <t>01300130</t>
  </si>
  <si>
    <t>21EV01810187</t>
  </si>
  <si>
    <t>NIVARDO</t>
  </si>
  <si>
    <t>1001845569</t>
  </si>
  <si>
    <t>01845569</t>
  </si>
  <si>
    <t>1132713612E2</t>
  </si>
  <si>
    <t>CESE POR LIMITE DE EDAD DE: CUTIPA CHECALLA, TOMAS, Resolución Nº 4783-2017-UGELP</t>
  </si>
  <si>
    <t>1046835736</t>
  </si>
  <si>
    <t>46835736</t>
  </si>
  <si>
    <t>LY152626</t>
  </si>
  <si>
    <t>IEP 70133 PICHACANI TEXAS CHICO</t>
  </si>
  <si>
    <t>1173713612E6</t>
  </si>
  <si>
    <t>REASIGNACION POR INTERES PERSONAL DE:QUIÑONEZ ACERO, VICTORIANO, Resolución N° 395-13-UGELP</t>
  </si>
  <si>
    <t>1001315960</t>
  </si>
  <si>
    <t>01315960</t>
  </si>
  <si>
    <t>1173713612E2</t>
  </si>
  <si>
    <t>NATALIA</t>
  </si>
  <si>
    <t>1002422043</t>
  </si>
  <si>
    <t>02422043</t>
  </si>
  <si>
    <t>1173713612E3</t>
  </si>
  <si>
    <t>DESIGNACION COMO DIRECTIVO DE I.E. (R.S.G. 1551-2014) DE MENDIZABAL ROJAS, ANA LELIS</t>
  </si>
  <si>
    <t>LORENA ADELAIDA</t>
  </si>
  <si>
    <t>1072411716</t>
  </si>
  <si>
    <t>72411716</t>
  </si>
  <si>
    <t>1173713612E8</t>
  </si>
  <si>
    <t>ANGELA MARIA</t>
  </si>
  <si>
    <t>1001342451</t>
  </si>
  <si>
    <t>01342451</t>
  </si>
  <si>
    <t>1173713612E9</t>
  </si>
  <si>
    <t>REASIGNACION DE PERSONAL DOCENTE : ROJAS CHAIÑA, OSCAR ROLANDO, Resolución Nº 108-07-UGELP</t>
  </si>
  <si>
    <t>CELSO ALBERTO MELQUIADES</t>
  </si>
  <si>
    <t>1002265146</t>
  </si>
  <si>
    <t>02265146</t>
  </si>
  <si>
    <t>1173713612E7</t>
  </si>
  <si>
    <t>REASIGNACION POR INTERES PERSONAL DE:CHUNGA QUISPE, SIXTA SEGUNDINA, Resolución N° 4013-16-UGELP</t>
  </si>
  <si>
    <t>WILVER JAVIER</t>
  </si>
  <si>
    <t>1001301651</t>
  </si>
  <si>
    <t>01301651</t>
  </si>
  <si>
    <t>LY152660</t>
  </si>
  <si>
    <t>IEP 70150 HUACCOCHULLO</t>
  </si>
  <si>
    <t>1117713612E2</t>
  </si>
  <si>
    <t>REASIGNACION DE PERSONAL DOCENTE : CABRERA CRUZ, ADOLFO, Resolución Nº 1473-04-UGELP</t>
  </si>
  <si>
    <t>NANCY DINA</t>
  </si>
  <si>
    <t>1001309572</t>
  </si>
  <si>
    <t>01309572</t>
  </si>
  <si>
    <t>1117713612E3</t>
  </si>
  <si>
    <t>REASIGNACION POR INTERES PERSONAL DE:PARRILLO ZUÑIGA, MARIA CLEOFE, Resolución N° 4642-15-UGELP</t>
  </si>
  <si>
    <t>1001531955</t>
  </si>
  <si>
    <t>01531955</t>
  </si>
  <si>
    <t>1117713612E4</t>
  </si>
  <si>
    <t>REASIGNACION DE PERSONAL DOCENTE : POMA MAMANI, LUDGERIO, Resolución Nº 1467-04-UGELP</t>
  </si>
  <si>
    <t>1001297826</t>
  </si>
  <si>
    <t>01297826</t>
  </si>
  <si>
    <t>1117713612E5</t>
  </si>
  <si>
    <t>REASIGNACION POR INTERES PERSONAL DE:YUCRA LLANQUI, HUGO FIDEL, Resolución N° 4502-15-UGELP</t>
  </si>
  <si>
    <t>MOLLISACA</t>
  </si>
  <si>
    <t>1001853770</t>
  </si>
  <si>
    <t>01853770</t>
  </si>
  <si>
    <t>1117713612E7</t>
  </si>
  <si>
    <t>1001322993</t>
  </si>
  <si>
    <t>01322993</t>
  </si>
  <si>
    <t>1117713612E8</t>
  </si>
  <si>
    <t>REUBICACION Y/O ADECUACION DE PLAZA VACANTE : Resolución Nº 988-08-UGELP</t>
  </si>
  <si>
    <t>MARITZA RUTH</t>
  </si>
  <si>
    <t>1001316096</t>
  </si>
  <si>
    <t>01316096</t>
  </si>
  <si>
    <t>21EV01810188</t>
  </si>
  <si>
    <t>ARIVILCA</t>
  </si>
  <si>
    <t>IVAN EFRAIN</t>
  </si>
  <si>
    <t>1043597755</t>
  </si>
  <si>
    <t>43597755</t>
  </si>
  <si>
    <t>1117713612E6</t>
  </si>
  <si>
    <t>ROTACION DE PERSONAL ADMINISTRATIVO DE:HUANCA PINEDA, JANET ELIZABETH, Resolución N° 609-16-UGELP</t>
  </si>
  <si>
    <t>1041193010</t>
  </si>
  <si>
    <t>41193010</t>
  </si>
  <si>
    <t>LY152662</t>
  </si>
  <si>
    <t>IEP 70151 TOLAMARCA</t>
  </si>
  <si>
    <t>1137713612E3</t>
  </si>
  <si>
    <t>PAULA ALEJANDRINA</t>
  </si>
  <si>
    <t>1001227761</t>
  </si>
  <si>
    <t>01227761</t>
  </si>
  <si>
    <t>1137713612E4</t>
  </si>
  <si>
    <t>HERMITANIA JESUS</t>
  </si>
  <si>
    <t>1001227200</t>
  </si>
  <si>
    <t>01227200</t>
  </si>
  <si>
    <t>LY152665</t>
  </si>
  <si>
    <t>IEP 70155 ÑUÑOMARCA</t>
  </si>
  <si>
    <t>1167713612E2</t>
  </si>
  <si>
    <t>ROBERTA AMELIA</t>
  </si>
  <si>
    <t>1001234118</t>
  </si>
  <si>
    <t>01234118</t>
  </si>
  <si>
    <t>1167713612E3</t>
  </si>
  <si>
    <t>REASIGNACION POR INTERES PERSONAL DE:PONCE MELENDEZ, JUANA ELEANA, Resolución N° 0626-2014-UGELP</t>
  </si>
  <si>
    <t>BETTY AURELIA</t>
  </si>
  <si>
    <t>1001317237</t>
  </si>
  <si>
    <t>01317237</t>
  </si>
  <si>
    <t>LY152712</t>
  </si>
  <si>
    <t>IEP 70622 ANCCACCA</t>
  </si>
  <si>
    <t>1132813612E3</t>
  </si>
  <si>
    <t>CESE A SOLICITUD DE: BERMEJO ESPEZUA, MARITZA ADELINA, Resolución Nº 766-12-UGELP</t>
  </si>
  <si>
    <t>MARITZA ADELINA</t>
  </si>
  <si>
    <t>1001769876</t>
  </si>
  <si>
    <t>01769876</t>
  </si>
  <si>
    <t>1132813612E4</t>
  </si>
  <si>
    <t>INOCENCIO ANDRES</t>
  </si>
  <si>
    <t>1029563840</t>
  </si>
  <si>
    <t>29563840</t>
  </si>
  <si>
    <t>1132813612E5</t>
  </si>
  <si>
    <t>CESE DE PERSONAL NOMBRADO : VARGAS AZA, VICTOR GREGORIO, Resolución Nº 871-07-UGELP</t>
  </si>
  <si>
    <t>ISIDRO JAVIER</t>
  </si>
  <si>
    <t>1001305624</t>
  </si>
  <si>
    <t>01305624</t>
  </si>
  <si>
    <t>1132813612E6</t>
  </si>
  <si>
    <t>RETIRO DEL SERVICIO POR LA 2da. DISPOSICION COMPLEMENTARIA TRANSITORIA Y FINAL LEY Nº 29944 DE: PONCE REJIS, LALO</t>
  </si>
  <si>
    <t>VICTORIANO</t>
  </si>
  <si>
    <t>1001201502</t>
  </si>
  <si>
    <t>01201502</t>
  </si>
  <si>
    <t>1163113811E2</t>
  </si>
  <si>
    <t>1001232736</t>
  </si>
  <si>
    <t>01232736</t>
  </si>
  <si>
    <t>21EV01810189</t>
  </si>
  <si>
    <t>FROILAN</t>
  </si>
  <si>
    <t>1001315450</t>
  </si>
  <si>
    <t>01315450</t>
  </si>
  <si>
    <t>1132813612E2</t>
  </si>
  <si>
    <t>ROTACION DE PERSONAL ADMINISTRATIVO DE:VARGAS COAQUIRA, ANASTACIO RUFINO, Resolución N° 3273-15-UGELP</t>
  </si>
  <si>
    <t>JANET ELIZABETH</t>
  </si>
  <si>
    <t>1001318408</t>
  </si>
  <si>
    <t>01318408</t>
  </si>
  <si>
    <t>LY152724</t>
  </si>
  <si>
    <t>IEP 70651 CATAHUI</t>
  </si>
  <si>
    <t>1153813612E2</t>
  </si>
  <si>
    <t>REASIGNACION DE PERSONAL DOCENTE : CONTRERAS RAMOS, GERVACIO, Resolución Nº 248-07-UGELP</t>
  </si>
  <si>
    <t>VICENTE LEONARDO</t>
  </si>
  <si>
    <t>1001308678</t>
  </si>
  <si>
    <t>01308678</t>
  </si>
  <si>
    <t>LY152732</t>
  </si>
  <si>
    <t>IEP 70698 TUNQUIPA</t>
  </si>
  <si>
    <t>1134813612E2</t>
  </si>
  <si>
    <t>FILIMON</t>
  </si>
  <si>
    <t>1001273654</t>
  </si>
  <si>
    <t>01273654</t>
  </si>
  <si>
    <t>1134813612E4</t>
  </si>
  <si>
    <t>REUBICACION Y/O ADECUACION DE PLAZA VACANTE : Resolución Nº 890-04-UGELP</t>
  </si>
  <si>
    <t>LUDGERIO</t>
  </si>
  <si>
    <t>1001334208</t>
  </si>
  <si>
    <t>01334208</t>
  </si>
  <si>
    <t>LY152735</t>
  </si>
  <si>
    <t>IEP 70721 LORIPONGO</t>
  </si>
  <si>
    <t>1164813612E2</t>
  </si>
  <si>
    <t>SUMERENTE</t>
  </si>
  <si>
    <t>1001218375</t>
  </si>
  <si>
    <t>01218375</t>
  </si>
  <si>
    <t>LY152736</t>
  </si>
  <si>
    <t>IEP 70722 CUTIMBO</t>
  </si>
  <si>
    <t>1174813612E2</t>
  </si>
  <si>
    <t>CESE A SOLICITUD DE: FLORES RIVERA, WILMA, Resolución Nº 3486-2017-UGELP</t>
  </si>
  <si>
    <t>CAZORLA</t>
  </si>
  <si>
    <t>CAROL MARITZA</t>
  </si>
  <si>
    <t>1045525745</t>
  </si>
  <si>
    <t>45525745</t>
  </si>
  <si>
    <t>1174813612E3</t>
  </si>
  <si>
    <t>DESIGNACION COMO JEFE DE GESTIÓN PEDAGÓGICA DE LA UGEL DE GOMEZ CHARAJA, ALINA</t>
  </si>
  <si>
    <t>ANDRES LINO</t>
  </si>
  <si>
    <t>1001205374</t>
  </si>
  <si>
    <t>01205374</t>
  </si>
  <si>
    <t>1174813612E4</t>
  </si>
  <si>
    <t>ELSA CONSTANCIA</t>
  </si>
  <si>
    <t>1001214369</t>
  </si>
  <si>
    <t>01214369</t>
  </si>
  <si>
    <t>LY152738</t>
  </si>
  <si>
    <t>IEP 70724 JATUCACHI</t>
  </si>
  <si>
    <t>1194813612E2</t>
  </si>
  <si>
    <t>SANDRA AGUSTINA</t>
  </si>
  <si>
    <t>1001214654</t>
  </si>
  <si>
    <t>01214654</t>
  </si>
  <si>
    <t>LY152739</t>
  </si>
  <si>
    <t>IEP 70727 VILUYO</t>
  </si>
  <si>
    <t>1104813612E2</t>
  </si>
  <si>
    <t>CESE POR FALLECIMIENTO DE: CRUZ FLORES, PEDRO PASCUAL, Resolución Nº 1774-12-UGELP</t>
  </si>
  <si>
    <t>1002413298</t>
  </si>
  <si>
    <t>02413298</t>
  </si>
  <si>
    <t>1104813612E3</t>
  </si>
  <si>
    <t>1029487041</t>
  </si>
  <si>
    <t>29487041</t>
  </si>
  <si>
    <t>LY152740</t>
  </si>
  <si>
    <t>IEP 70728 SAN JUAN DE DIOS PICHACANI</t>
  </si>
  <si>
    <t>1115813612E2</t>
  </si>
  <si>
    <t>JESUS FELIPE</t>
  </si>
  <si>
    <t>1001234930</t>
  </si>
  <si>
    <t>01234930</t>
  </si>
  <si>
    <t>LY162514</t>
  </si>
  <si>
    <t>IEP 70077 PLATERIA</t>
  </si>
  <si>
    <t>1152613712E2</t>
  </si>
  <si>
    <t>UBICACION DE PROFESORES (de Directivo a Profesor) DE:APAZA LLANQUE, TORIBIO TEOFILO</t>
  </si>
  <si>
    <t>VIDAL MOISES</t>
  </si>
  <si>
    <t>1001258944</t>
  </si>
  <si>
    <t>01258944</t>
  </si>
  <si>
    <t>1152613712E3</t>
  </si>
  <si>
    <t>DESIGNACION COMO DIRECTIVO DE I.E. (R.S.G. 1551-2014) DE APAZA LLANQUE, TORIBIO TEOFILO</t>
  </si>
  <si>
    <t>ROXANA OLIVA</t>
  </si>
  <si>
    <t>1041819092</t>
  </si>
  <si>
    <t>41819092</t>
  </si>
  <si>
    <t>1152613712E4</t>
  </si>
  <si>
    <t>EMMA</t>
  </si>
  <si>
    <t>1001204636</t>
  </si>
  <si>
    <t>01204636</t>
  </si>
  <si>
    <t>1152613712E5</t>
  </si>
  <si>
    <t>REASIGNACION POR UNIDAD FAMILIAR DE:CHOQUE NEYRA, MARLENI, Resolución N° 4418-15-UGELP</t>
  </si>
  <si>
    <t>1001279699</t>
  </si>
  <si>
    <t>01279699</t>
  </si>
  <si>
    <t>1152613722E1</t>
  </si>
  <si>
    <t>REASIGNACION DE HELAR AMADO ROJAS CHAIÑA</t>
  </si>
  <si>
    <t>ABALOS</t>
  </si>
  <si>
    <t>1001262682</t>
  </si>
  <si>
    <t>01262682</t>
  </si>
  <si>
    <t>1152613722E2</t>
  </si>
  <si>
    <t>CESE A SOLICITUD DE: SANIZO LARICO, FEBRONIA NELLY, Resolución Nº 1449-16-UGELP</t>
  </si>
  <si>
    <t>MIRIAM YOLANDA</t>
  </si>
  <si>
    <t>1001227749</t>
  </si>
  <si>
    <t>01227749</t>
  </si>
  <si>
    <t>1166113811E9</t>
  </si>
  <si>
    <t>REUBICACION DE PLAZA VACANTE: Resolución Nº 1506-16-UGELP</t>
  </si>
  <si>
    <t>1001287962</t>
  </si>
  <si>
    <t>01287962</t>
  </si>
  <si>
    <t>1152613712E7</t>
  </si>
  <si>
    <t>REASIGNACION POR INTERES PERSONAL DE: JIMENEZ PAREDES, SAYDA MARIA ANTONIETA, Resolución Nº 346-13-DREP</t>
  </si>
  <si>
    <t>MELCHOR</t>
  </si>
  <si>
    <t>1001279582</t>
  </si>
  <si>
    <t>01279582</t>
  </si>
  <si>
    <t>LY162534</t>
  </si>
  <si>
    <t>IEP 70088 LACONI</t>
  </si>
  <si>
    <t>1154613712E2</t>
  </si>
  <si>
    <t>CESE POR LIMITE DE EDAD DE: ARI BAILON, MARIO ISAAC, Resolución Nº 3362-15-UGELP</t>
  </si>
  <si>
    <t>PARRILLO</t>
  </si>
  <si>
    <t>MARIA CLEOFE</t>
  </si>
  <si>
    <t>1001308594</t>
  </si>
  <si>
    <t>01308594</t>
  </si>
  <si>
    <t>1154613712E4</t>
  </si>
  <si>
    <t>CESE POR FALLECIMIENTO DE: CHOQUE LEON, ROSENDA EUDOCIA, Resolución Nº 2246-15-UGELP</t>
  </si>
  <si>
    <t>1001240103</t>
  </si>
  <si>
    <t>01240103</t>
  </si>
  <si>
    <t>1154613712E5</t>
  </si>
  <si>
    <t>1001304542</t>
  </si>
  <si>
    <t>01304542</t>
  </si>
  <si>
    <t>1154613712E7</t>
  </si>
  <si>
    <t>RETIRO DEL SERVICIO POR LA 2da. DISPOSICION COMPLEMENTARIA TRANSITORIA Y FINAL LEY Nº 29944 DE: VALDEZ CRUZ, PRINCESA</t>
  </si>
  <si>
    <t>1001216780</t>
  </si>
  <si>
    <t>01216780</t>
  </si>
  <si>
    <t>1154613712E3</t>
  </si>
  <si>
    <t>MARIA PAULINA</t>
  </si>
  <si>
    <t>1001229979</t>
  </si>
  <si>
    <t>01229979</t>
  </si>
  <si>
    <t>LY162540</t>
  </si>
  <si>
    <t>IEP 70089 TITILACA</t>
  </si>
  <si>
    <t>1115613712E2</t>
  </si>
  <si>
    <t>UBICACION DE PROFESORES (de Directivo a Profesor) DE:CARRILLO CCARI, OCTAVIO MAXIMILIANO</t>
  </si>
  <si>
    <t>LUIS GONZAGO</t>
  </si>
  <si>
    <t>1001286145</t>
  </si>
  <si>
    <t>01286145</t>
  </si>
  <si>
    <t>1115613712E3</t>
  </si>
  <si>
    <t>1001242498</t>
  </si>
  <si>
    <t>01242498</t>
  </si>
  <si>
    <t>1115613712E6</t>
  </si>
  <si>
    <t>DESIGNACION COMO DIRECTIVO DE I.E. (R.S.G. 1551-2014) DE PINAZO BLAS, HUGO</t>
  </si>
  <si>
    <t>1080028140</t>
  </si>
  <si>
    <t>80028140</t>
  </si>
  <si>
    <t>1115613712E7</t>
  </si>
  <si>
    <t>VILAR</t>
  </si>
  <si>
    <t>CASAPIA</t>
  </si>
  <si>
    <t>REMY VICTORIA</t>
  </si>
  <si>
    <t>1001219102</t>
  </si>
  <si>
    <t>01219102</t>
  </si>
  <si>
    <t>1155113212E9</t>
  </si>
  <si>
    <t>REUBICACION DE PLAZA OCUPADA : Resolución Nº 1951-09-UGELP</t>
  </si>
  <si>
    <t>BEATRIZ LOURDES</t>
  </si>
  <si>
    <t>1001321135</t>
  </si>
  <si>
    <t>01321135</t>
  </si>
  <si>
    <t>21EV01810190</t>
  </si>
  <si>
    <t>JENRRY ALBERTO</t>
  </si>
  <si>
    <t>1001321303</t>
  </si>
  <si>
    <t>01321303</t>
  </si>
  <si>
    <t>1115613712E4</t>
  </si>
  <si>
    <t>OPTICIANO</t>
  </si>
  <si>
    <t>1001312048</t>
  </si>
  <si>
    <t>01312048</t>
  </si>
  <si>
    <t>LY162548</t>
  </si>
  <si>
    <t>IEP 70095 POTOJANI CHICO</t>
  </si>
  <si>
    <t>1195613712E2</t>
  </si>
  <si>
    <t>CESE A SOLICITUD DE: SANTOS TINTAYA, BLAS DEMETRIO, Resolución Nº 3851-14-UGELP</t>
  </si>
  <si>
    <t>ANA LELIS</t>
  </si>
  <si>
    <t>1001317859</t>
  </si>
  <si>
    <t>01317859</t>
  </si>
  <si>
    <t>1195613712E4</t>
  </si>
  <si>
    <t>1001226084</t>
  </si>
  <si>
    <t>01226084</t>
  </si>
  <si>
    <t>1195613712E6</t>
  </si>
  <si>
    <t>02045510</t>
  </si>
  <si>
    <t>LY162554</t>
  </si>
  <si>
    <t>IEP 70105 TOTOJIRA</t>
  </si>
  <si>
    <t>1156613712E3</t>
  </si>
  <si>
    <t>RUFINO</t>
  </si>
  <si>
    <t>1001201355</t>
  </si>
  <si>
    <t>01201355</t>
  </si>
  <si>
    <t>LY162558</t>
  </si>
  <si>
    <t>IEP 70108 AÑO CALLEJON</t>
  </si>
  <si>
    <t>1196613712E7</t>
  </si>
  <si>
    <t>UBICACION DE PROFESORES (de Directivo a Profesor) DE:URBINA MACHACA, ELMER DAVID</t>
  </si>
  <si>
    <t>1001308597</t>
  </si>
  <si>
    <t>01308597</t>
  </si>
  <si>
    <t>1196613712E3</t>
  </si>
  <si>
    <t>CCOPACATI</t>
  </si>
  <si>
    <t>1001233081</t>
  </si>
  <si>
    <t>01233081</t>
  </si>
  <si>
    <t>1196613712E4</t>
  </si>
  <si>
    <t>REASIGNACION POR INTERES PERSONAL DE:CUTIPA PHALA, GERARDO, Resolución N° 4393-15-UGELP</t>
  </si>
  <si>
    <t>HERMOGENES</t>
  </si>
  <si>
    <t>1001836002</t>
  </si>
  <si>
    <t>01836002</t>
  </si>
  <si>
    <t>LY162562</t>
  </si>
  <si>
    <t>IEP 70102 CARUCAYA</t>
  </si>
  <si>
    <t>1137613712E3</t>
  </si>
  <si>
    <t>NANCY FLORENCIA</t>
  </si>
  <si>
    <t>1001306214</t>
  </si>
  <si>
    <t>01306214</t>
  </si>
  <si>
    <t>1137613712E4</t>
  </si>
  <si>
    <t>CESE POR LIMITE DE EDAD DE: SOSA MAMANI, FORTUNATO, Resolución Nº 3367-15-UGELP</t>
  </si>
  <si>
    <t>ECHEGARAY</t>
  </si>
  <si>
    <t>MILAGROS BETSY</t>
  </si>
  <si>
    <t>1002430027</t>
  </si>
  <si>
    <t>02430027</t>
  </si>
  <si>
    <t>LY162576</t>
  </si>
  <si>
    <t>IEP 70109 CAMACANI</t>
  </si>
  <si>
    <t>1178613712E8</t>
  </si>
  <si>
    <t>UBICACION DE PROFESORES (de Directivo a Profesor) DE:CHURA CALJARO, ARTEMIO</t>
  </si>
  <si>
    <t>ELSA BLANCA</t>
  </si>
  <si>
    <t>1001820098</t>
  </si>
  <si>
    <t>01820098</t>
  </si>
  <si>
    <t>1178613712E2</t>
  </si>
  <si>
    <t>1001285868</t>
  </si>
  <si>
    <t>01285868</t>
  </si>
  <si>
    <t>1178613712E3</t>
  </si>
  <si>
    <t>ASCENSO A CARGOS DIRECTIVOS : FERNANDEZ CHOQUE, JULIO, Resolución Nº 1057-05-UGELP</t>
  </si>
  <si>
    <t>JUANA AGUSTINA</t>
  </si>
  <si>
    <t>1001305861</t>
  </si>
  <si>
    <t>01305861</t>
  </si>
  <si>
    <t>1178613712E7</t>
  </si>
  <si>
    <t>ENCARGATURA DE:NAVIA CANDIA, ELSA BLANCA, Resolución Nº -</t>
  </si>
  <si>
    <t>1042795130</t>
  </si>
  <si>
    <t>42795130</t>
  </si>
  <si>
    <t>CESE DE PERSONAL NOMBRADO : PALOMINO CHAHUARES, RAFAELA, Resolución Nº .</t>
  </si>
  <si>
    <t>1178613712E9</t>
  </si>
  <si>
    <t>1001217754</t>
  </si>
  <si>
    <t>01217754</t>
  </si>
  <si>
    <t>1178613712E6</t>
  </si>
  <si>
    <t>1001244291</t>
  </si>
  <si>
    <t>01244291</t>
  </si>
  <si>
    <t>LY162578</t>
  </si>
  <si>
    <t>IEP 70110 CAMATA</t>
  </si>
  <si>
    <t>1198613712E6</t>
  </si>
  <si>
    <t>UBICACION DE PROFESORES (de Directivo a Profesor) DE:GUEVARA MACHACA, WILBER</t>
  </si>
  <si>
    <t>1001307160</t>
  </si>
  <si>
    <t>01307160</t>
  </si>
  <si>
    <t>1198613712E2</t>
  </si>
  <si>
    <t>CESE POR FALLECIMIENTO DE: FLORES ORTEGA, NELLY, Resolución Nº 0016-2014-UGELP</t>
  </si>
  <si>
    <t>ENCARGATURA DE:ASENCIO RAMOS, NELLY, Resolución Nº -</t>
  </si>
  <si>
    <t>LAQUITICONA</t>
  </si>
  <si>
    <t>1041718048</t>
  </si>
  <si>
    <t>41718048</t>
  </si>
  <si>
    <t>1198613712E4</t>
  </si>
  <si>
    <t>PERMUTA CON MERMA MERMA MAXIMILIANA RD. 842-06-UGELP</t>
  </si>
  <si>
    <t>1001304768</t>
  </si>
  <si>
    <t>01304768</t>
  </si>
  <si>
    <t>1198613712E5</t>
  </si>
  <si>
    <t>1001204100</t>
  </si>
  <si>
    <t>01204100</t>
  </si>
  <si>
    <t>1198613712E3</t>
  </si>
  <si>
    <t>REASIGNACION POR INTERES PERSONAL DE:MAMANI MAMANI, EDELVIRA, Resolución N° 1914-14-UGELP</t>
  </si>
  <si>
    <t>1001232116</t>
  </si>
  <si>
    <t>01232116</t>
  </si>
  <si>
    <t>LY162586</t>
  </si>
  <si>
    <t>IEP 70114 VILLA DE CCOTA</t>
  </si>
  <si>
    <t>1179613712E6</t>
  </si>
  <si>
    <t>JUAN ERNESTO</t>
  </si>
  <si>
    <t>1001236869</t>
  </si>
  <si>
    <t>01236869</t>
  </si>
  <si>
    <t>1179613712E2</t>
  </si>
  <si>
    <t>1001291215</t>
  </si>
  <si>
    <t>01291215</t>
  </si>
  <si>
    <t>1179613712E4</t>
  </si>
  <si>
    <t>ASCENSO A CARGOS DIRECTIVOS : JAHUIRA CRUZ, ROGER CELSO, Resolución Nº 1877-06-UGELP</t>
  </si>
  <si>
    <t>1040438984</t>
  </si>
  <si>
    <t>40438984</t>
  </si>
  <si>
    <t>LICENCIA SIN GOCE DE HABER POR MOTIVOS PARTICULARES DE:ARPASI MAMANI, HERBERT, Resolución N° 4205-2018-UGELP</t>
  </si>
  <si>
    <t>1001263562</t>
  </si>
  <si>
    <t>01263562</t>
  </si>
  <si>
    <t>1179613712E5</t>
  </si>
  <si>
    <t>CLARA</t>
  </si>
  <si>
    <t>1001221161</t>
  </si>
  <si>
    <t>01221161</t>
  </si>
  <si>
    <t>1179613712E7</t>
  </si>
  <si>
    <t>1001300935</t>
  </si>
  <si>
    <t>01300935</t>
  </si>
  <si>
    <t>1179613712E8</t>
  </si>
  <si>
    <t>DESIGNACION COMO DIRECTIVO DE I.E. (R.S.G. 1551-2014) DE GODOY QUISPE, JAIME ASENCIO</t>
  </si>
  <si>
    <t>HAYDEE YOLANDA</t>
  </si>
  <si>
    <t>1001323059</t>
  </si>
  <si>
    <t>01323059</t>
  </si>
  <si>
    <t>21EV01810191</t>
  </si>
  <si>
    <t>NAIN</t>
  </si>
  <si>
    <t>1042836910</t>
  </si>
  <si>
    <t>42836910</t>
  </si>
  <si>
    <t>1179613712E3</t>
  </si>
  <si>
    <t>BUENAVENTURA</t>
  </si>
  <si>
    <t>1001276718</t>
  </si>
  <si>
    <t>01276718</t>
  </si>
  <si>
    <t>LY162588</t>
  </si>
  <si>
    <t>IEP 70115 MARIA ASUNCION GALINDO PALLALLA</t>
  </si>
  <si>
    <t>1199613712E7</t>
  </si>
  <si>
    <t>CESE DE : NAVARRO EQUISE, PEDRO DE VERONA, Resolución Nº 1895-07-UGELP</t>
  </si>
  <si>
    <t>ELEANA</t>
  </si>
  <si>
    <t>1001317050</t>
  </si>
  <si>
    <t>01317050</t>
  </si>
  <si>
    <t>1199613712E2</t>
  </si>
  <si>
    <t>SANTUSA CONCEPCION</t>
  </si>
  <si>
    <t>1001305724</t>
  </si>
  <si>
    <t>01305724</t>
  </si>
  <si>
    <t>1199613712E3</t>
  </si>
  <si>
    <t>IRINEO IDEL</t>
  </si>
  <si>
    <t>1001222900</t>
  </si>
  <si>
    <t>01222900</t>
  </si>
  <si>
    <t>1199613712E4</t>
  </si>
  <si>
    <t>1001211790</t>
  </si>
  <si>
    <t>01211790</t>
  </si>
  <si>
    <t>LICENCIA SIN GOCE DE HABER POR MOTIVOS PARTICULARES DE:CHOQUEMAMANI ARPASI, AGUSTIN, Resolución N° 4115-2018-UGELP</t>
  </si>
  <si>
    <t>LUCY ALVINA</t>
  </si>
  <si>
    <t>1030676729</t>
  </si>
  <si>
    <t>30676729</t>
  </si>
  <si>
    <t>1199613712E6</t>
  </si>
  <si>
    <t>ELISELDA BERNARDINA</t>
  </si>
  <si>
    <t>1001221907</t>
  </si>
  <si>
    <t>01221907</t>
  </si>
  <si>
    <t>1199613712E8</t>
  </si>
  <si>
    <t>REASIGNACION POR INTERES PERSONAL DE:PILCO CUTIPA, DAVID, Resolución N° 0592-2014-UGELP</t>
  </si>
  <si>
    <t>MARIA GRACIELA</t>
  </si>
  <si>
    <t>1001200874</t>
  </si>
  <si>
    <t>01200874</t>
  </si>
  <si>
    <t>1199613722E2</t>
  </si>
  <si>
    <t>REASIGNACION POR INTERES PERSONAL DE:CUTIPA LLANQUE, DELIA, Resolución N° 407-13-UGELP</t>
  </si>
  <si>
    <t>1001307188</t>
  </si>
  <si>
    <t>01307188</t>
  </si>
  <si>
    <t>1199613712E9</t>
  </si>
  <si>
    <t>ROTACION DE PERSONAL ADMINISTRATIVO DE:TERROBA MENDOZA, MELCHOR, Resolución N° 2316-13-UGELP</t>
  </si>
  <si>
    <t>1001232939</t>
  </si>
  <si>
    <t>01232939</t>
  </si>
  <si>
    <t>LY162608</t>
  </si>
  <si>
    <t>IEP 70124 PERKA AJARA</t>
  </si>
  <si>
    <t>1191713712E2</t>
  </si>
  <si>
    <t>CESE DE : APAZA APAZA, ROGER ARMANDO, Resolución Nº 2195-07-UGELP</t>
  </si>
  <si>
    <t>1001862759</t>
  </si>
  <si>
    <t>01862759</t>
  </si>
  <si>
    <t>1191713712E3</t>
  </si>
  <si>
    <t>DESIGNACION COMO DIRECTIVO DE I.E. (R.S.G. 1551-2014) DE COAQUIRA VERA, REINAN ANTONIO</t>
  </si>
  <si>
    <t>KATHERINE MINDY</t>
  </si>
  <si>
    <t>1045379311</t>
  </si>
  <si>
    <t>45379311</t>
  </si>
  <si>
    <t>1191713712E4</t>
  </si>
  <si>
    <t>1001278435</t>
  </si>
  <si>
    <t>01278435</t>
  </si>
  <si>
    <t>1191713712E6</t>
  </si>
  <si>
    <t>HUAQUIPACO</t>
  </si>
  <si>
    <t>1002398402</t>
  </si>
  <si>
    <t>02398402</t>
  </si>
  <si>
    <t>1191713712E7</t>
  </si>
  <si>
    <t>1001204693</t>
  </si>
  <si>
    <t>01204693</t>
  </si>
  <si>
    <t>1191713712E8</t>
  </si>
  <si>
    <t>1001276967</t>
  </si>
  <si>
    <t>01276967</t>
  </si>
  <si>
    <t>1191713712E9</t>
  </si>
  <si>
    <t>RETIRO DEL SERVICIO POR LA 2da. DISPOSICION COMPLEMENTARIA TRANSITORIA Y FINAL LEY Nº 29944 DE: VALDEZ GUTIERREZ, PEPE</t>
  </si>
  <si>
    <t>ELMER DAVID</t>
  </si>
  <si>
    <t>1002000653</t>
  </si>
  <si>
    <t>02000653</t>
  </si>
  <si>
    <t>21EV01810192</t>
  </si>
  <si>
    <t>1001308548</t>
  </si>
  <si>
    <t>01308548</t>
  </si>
  <si>
    <t>1191713712E5</t>
  </si>
  <si>
    <t>1001220883</t>
  </si>
  <si>
    <t>01220883</t>
  </si>
  <si>
    <t>LY162648</t>
  </si>
  <si>
    <t>IEP 70144 SIHUECCANI</t>
  </si>
  <si>
    <t>1195713712E3</t>
  </si>
  <si>
    <t>CESE DE : CRUZ PINAZO, CLORINDA, Resolución Nº 2517-08-UGELP</t>
  </si>
  <si>
    <t>REINAN ANTONIO</t>
  </si>
  <si>
    <t>1001287970</t>
  </si>
  <si>
    <t>01287970</t>
  </si>
  <si>
    <t>1195713712E6</t>
  </si>
  <si>
    <t>ROSA RAINILDA</t>
  </si>
  <si>
    <t>1001276633</t>
  </si>
  <si>
    <t>01276633</t>
  </si>
  <si>
    <t>1195713712E7</t>
  </si>
  <si>
    <t>1001279464</t>
  </si>
  <si>
    <t>01279464</t>
  </si>
  <si>
    <t>1195713712E8</t>
  </si>
  <si>
    <t>NICOLAZA</t>
  </si>
  <si>
    <t>1001215825</t>
  </si>
  <si>
    <t>01215825</t>
  </si>
  <si>
    <t>1195713712E4</t>
  </si>
  <si>
    <t>REASIGNACION POR INTERES PERSONAL DE:FLORES CRUZ, EULOGIO, Resolución N° 1913-14-UGELP</t>
  </si>
  <si>
    <t>YESID GENARO</t>
  </si>
  <si>
    <t>1001340145</t>
  </si>
  <si>
    <t>01340145</t>
  </si>
  <si>
    <t>LY162650</t>
  </si>
  <si>
    <t>IEP 70159 CHILATA</t>
  </si>
  <si>
    <t>1116713712E2</t>
  </si>
  <si>
    <t>ARTEAGA</t>
  </si>
  <si>
    <t>LUZ</t>
  </si>
  <si>
    <t>1001306216</t>
  </si>
  <si>
    <t>01306216</t>
  </si>
  <si>
    <t>LY162692</t>
  </si>
  <si>
    <t>IEP 70166 ANGOSTURA</t>
  </si>
  <si>
    <t>1130713712E2</t>
  </si>
  <si>
    <t>REASIGNACION POR INTERES PERSONAL DE:CHURA MAMANI, GLORIA ROZULA, Resolución N° 4406-15-UGELP</t>
  </si>
  <si>
    <t>ELISA DORIS</t>
  </si>
  <si>
    <t>1001306222</t>
  </si>
  <si>
    <t>01306222</t>
  </si>
  <si>
    <t>LY162694</t>
  </si>
  <si>
    <t>IEP 70725 RINCONADA PLATERIA</t>
  </si>
  <si>
    <t>1150713712E2</t>
  </si>
  <si>
    <t>UBICACION DE PROFESORES (de Directivo a Profesor) DE:ACHATA TITO, ELPIDIO RUFINO</t>
  </si>
  <si>
    <t>JOEL</t>
  </si>
  <si>
    <t>1001334820</t>
  </si>
  <si>
    <t>01334820</t>
  </si>
  <si>
    <t>1150713712E3</t>
  </si>
  <si>
    <t>1001203649</t>
  </si>
  <si>
    <t>01203649</t>
  </si>
  <si>
    <t>1150713712E4</t>
  </si>
  <si>
    <t>CESE POR FALLECIMIENTO DE: YUPANQUI AVALOS, RENE, Resolución Nº 3028-2018-UGELP</t>
  </si>
  <si>
    <t>1001235511</t>
  </si>
  <si>
    <t>01235511</t>
  </si>
  <si>
    <t>LY162696</t>
  </si>
  <si>
    <t>IEP 70757 JACHA TITILACA</t>
  </si>
  <si>
    <t>1170713712E2</t>
  </si>
  <si>
    <t>NORA BACILIA</t>
  </si>
  <si>
    <t>1001321025</t>
  </si>
  <si>
    <t>01321025</t>
  </si>
  <si>
    <t>1170713712E3</t>
  </si>
  <si>
    <t>REUBICACION Y/O ADECUACION DE PLAZA VACANTE : Resolución Nº 1082-04-UGELP</t>
  </si>
  <si>
    <t>1001246046</t>
  </si>
  <si>
    <t>01246046</t>
  </si>
  <si>
    <t>LY162700</t>
  </si>
  <si>
    <t>IEP FERNANDO A. STAHL</t>
  </si>
  <si>
    <t>1111813712E2</t>
  </si>
  <si>
    <t>NELY CELIA</t>
  </si>
  <si>
    <t>1001230361</t>
  </si>
  <si>
    <t>01230361</t>
  </si>
  <si>
    <t>LY162725</t>
  </si>
  <si>
    <t>IEP 70660 AQUECHIA</t>
  </si>
  <si>
    <t>1163813712E2</t>
  </si>
  <si>
    <t>1001207356</t>
  </si>
  <si>
    <t>01207356</t>
  </si>
  <si>
    <t>LY162727</t>
  </si>
  <si>
    <t>IEP 70684 NAZA PARCO</t>
  </si>
  <si>
    <t>1183813712E3</t>
  </si>
  <si>
    <t>1001267841</t>
  </si>
  <si>
    <t>01267841</t>
  </si>
  <si>
    <t>LY072750</t>
  </si>
  <si>
    <t>IEP 70756 AGUAS CALIENTES</t>
  </si>
  <si>
    <t>1116813811E2</t>
  </si>
  <si>
    <t>REASIGNACION POR INTERES PERSONAL DE:APAZA CALSIN, DARIO, Resolución N° 4392-15-UGELP</t>
  </si>
  <si>
    <t>1001317729</t>
  </si>
  <si>
    <t>01317729</t>
  </si>
  <si>
    <t>1116813811E3</t>
  </si>
  <si>
    <t>DESIGNACION COMO DIRECTIVO DE I.E. (R.S.G. 1551-2014) DE LIZARRAGA TUERO, FRECY</t>
  </si>
  <si>
    <t>1040540535</t>
  </si>
  <si>
    <t>40540535</t>
  </si>
  <si>
    <t>Código Plaza EXCEDENTE</t>
  </si>
  <si>
    <t>GRADO Y SECCIÓN</t>
  </si>
  <si>
    <t>REQUERIMIENTO</t>
  </si>
  <si>
    <t>ESC.</t>
  </si>
  <si>
    <t>Hrs. Clase</t>
  </si>
  <si>
    <t xml:space="preserve">ANEXO 01 </t>
  </si>
  <si>
    <t>PUNO, ……………………………………………………………………………</t>
  </si>
  <si>
    <t>UNIDAD DE GESTIÓN EDUCATIVA LOCAL PUNO                                                                                                                                                                       AREA DE GESTIÓN INSTITUCIONAL                                                                                                          SISTEMA DE RACIONALIZACIÓN</t>
  </si>
  <si>
    <t>)</t>
  </si>
  <si>
    <r>
      <t xml:space="preserve">PERSONAL DOCENTE Y ADMINISTRATIVO EXCEDENTE PARA EL AÑO LECTIVO 2019. </t>
    </r>
    <r>
      <rPr>
        <b/>
        <u/>
        <sz val="14"/>
        <color rgb="FFFF0000"/>
        <rFont val="Arial Narrow"/>
        <family val="2"/>
      </rPr>
      <t>(FOCALIZAR EN DICIEMBRE 2018 Y FORMALIZAR EN MARZO 2019- SIRA WEB)</t>
    </r>
  </si>
  <si>
    <t>VIGENCIA</t>
  </si>
  <si>
    <t>MES MARZO 2019</t>
  </si>
  <si>
    <t>AÑO ESCOLAR</t>
  </si>
  <si>
    <r>
      <t xml:space="preserve">REQUERIMIENTO DEL PERSONAL DOCENTE Y ADMINISTRATIVO PARA EL AÑO LECTIVO 2019 </t>
    </r>
    <r>
      <rPr>
        <b/>
        <u/>
        <sz val="14"/>
        <color rgb="FFFF0000"/>
        <rFont val="Arial Narrow"/>
        <family val="2"/>
      </rPr>
      <t>(PRIORIZAR EN DICIEMBRE 2018 Y FORMALIZAR EN MARZO 2019 - SIRA WEB)</t>
    </r>
  </si>
  <si>
    <r>
      <t xml:space="preserve">CUADRO DE DISTRIBUCIÓN DE GRADOS Y SECCIONES 2019 - EBR - NIVEL PRIMARIA   </t>
    </r>
    <r>
      <rPr>
        <b/>
        <u/>
        <sz val="16"/>
        <color rgb="FFFF0000"/>
        <rFont val="Arial Narrow"/>
        <family val="2"/>
      </rPr>
      <t>(LLENAR SOLO EN COLOR AMARILLO)</t>
    </r>
  </si>
  <si>
    <t>DIRECTOR DE LA II.EE.</t>
  </si>
  <si>
    <r>
      <t xml:space="preserve">(CAP DE LA INSTITUCIÓN EDUCATIVA 2018) </t>
    </r>
    <r>
      <rPr>
        <b/>
        <sz val="10"/>
        <color rgb="FFFF0000"/>
        <rFont val="Arial Narrow"/>
        <family val="2"/>
      </rPr>
      <t>(LLENAR EL CÓDIGO DE PLAZA)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</si>
</sst>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3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sz val="9"/>
      <name val="Arial Narrow"/>
      <family val="2"/>
    </font>
    <font>
      <b/>
      <u/>
      <sz val="14"/>
      <name val="Arial Narrow"/>
      <family val="2"/>
    </font>
    <font>
      <sz val="10"/>
      <name val="Arial"/>
      <family val="2"/>
    </font>
    <font>
      <b/>
      <sz val="12"/>
      <name val="Arial Narrow"/>
      <family val="2"/>
    </font>
    <font>
      <sz val="7"/>
      <color rgb="FF000000"/>
      <name val="Trebuchet MS"/>
    </font>
    <font>
      <sz val="11"/>
      <name val="Calibri"/>
    </font>
    <font>
      <b/>
      <sz val="7"/>
      <color theme="0"/>
      <name val="Trebuchet MS"/>
      <family val="2"/>
    </font>
    <font>
      <b/>
      <u/>
      <sz val="20"/>
      <name val="Arial Narrow"/>
      <family val="2"/>
    </font>
    <font>
      <b/>
      <sz val="14"/>
      <name val="Arial Narrow"/>
      <family val="2"/>
    </font>
    <font>
      <b/>
      <u/>
      <sz val="16"/>
      <name val="Arial Narrow"/>
      <family val="2"/>
    </font>
    <font>
      <b/>
      <u/>
      <sz val="16"/>
      <color rgb="FFFF0000"/>
      <name val="Arial Narrow"/>
      <family val="2"/>
    </font>
    <font>
      <sz val="6"/>
      <name val="Arial Narrow"/>
      <family val="2"/>
    </font>
    <font>
      <b/>
      <u/>
      <sz val="14"/>
      <color rgb="FFFF0000"/>
      <name val="Arial Narrow"/>
      <family val="2"/>
    </font>
    <font>
      <b/>
      <sz val="10"/>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s>
  <borders count="35">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A9A9A9"/>
      </left>
      <right/>
      <top style="thin">
        <color rgb="FFA9A9A9"/>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thin">
        <color indexed="64"/>
      </top>
      <bottom/>
      <diagonal/>
    </border>
  </borders>
  <cellStyleXfs count="4">
    <xf numFmtId="0" fontId="0" fillId="0" borderId="0"/>
    <xf numFmtId="0" fontId="1" fillId="0" borderId="0"/>
    <xf numFmtId="0" fontId="3" fillId="0" borderId="0"/>
    <xf numFmtId="0" fontId="19" fillId="0" borderId="0"/>
  </cellStyleXfs>
  <cellXfs count="151">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13" fillId="3" borderId="7" xfId="2" applyNumberFormat="1" applyFont="1" applyFill="1" applyBorder="1" applyAlignment="1">
      <alignment horizontal="center" vertical="center" wrapText="1" readingOrder="1"/>
    </xf>
    <xf numFmtId="0" fontId="14" fillId="0" borderId="0" xfId="1" applyFont="1" applyAlignment="1">
      <alignment horizontal="center"/>
    </xf>
    <xf numFmtId="164" fontId="10" fillId="4" borderId="0" xfId="1" applyNumberFormat="1" applyFont="1" applyFill="1" applyAlignment="1" applyProtection="1">
      <alignment horizontal="center"/>
      <protection locked="0"/>
    </xf>
    <xf numFmtId="49" fontId="15" fillId="4" borderId="21" xfId="1" applyNumberFormat="1" applyFont="1" applyFill="1" applyBorder="1" applyAlignment="1" applyProtection="1">
      <alignment horizont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8" fillId="0" borderId="0" xfId="1" applyFont="1" applyAlignment="1" applyProtection="1">
      <alignment horizont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11" fillId="0" borderId="0" xfId="1" applyFont="1" applyProtection="1"/>
    <xf numFmtId="0" fontId="7" fillId="6" borderId="21" xfId="1" applyFont="1" applyFill="1" applyBorder="1" applyAlignment="1" applyProtection="1">
      <alignment horizontal="center" vertical="center"/>
    </xf>
    <xf numFmtId="0" fontId="7" fillId="6" borderId="21" xfId="1" applyFont="1" applyFill="1" applyBorder="1" applyAlignment="1" applyProtection="1">
      <alignment horizontal="left" vertical="center"/>
    </xf>
    <xf numFmtId="0" fontId="7" fillId="0" borderId="17" xfId="1" applyFont="1" applyBorder="1" applyAlignment="1" applyProtection="1">
      <alignment horizontal="right" vertical="center"/>
    </xf>
    <xf numFmtId="0" fontId="7" fillId="0" borderId="19" xfId="1" applyFont="1" applyBorder="1" applyAlignment="1" applyProtection="1">
      <alignment vertical="center"/>
    </xf>
    <xf numFmtId="165" fontId="7" fillId="0" borderId="21" xfId="1" applyNumberFormat="1" applyFont="1" applyBorder="1" applyAlignment="1" applyProtection="1">
      <alignment horizontal="center" vertical="center"/>
    </xf>
    <xf numFmtId="0" fontId="7" fillId="0" borderId="21" xfId="1" applyFont="1" applyBorder="1" applyAlignment="1" applyProtection="1">
      <alignment horizontal="center" vertical="center"/>
    </xf>
    <xf numFmtId="0" fontId="16" fillId="7" borderId="21" xfId="1" applyFont="1" applyFill="1" applyBorder="1" applyAlignment="1" applyProtection="1">
      <alignment vertical="center"/>
    </xf>
    <xf numFmtId="0" fontId="17"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6" fillId="0" borderId="4" xfId="2" applyNumberFormat="1" applyFont="1" applyFill="1" applyBorder="1" applyAlignment="1">
      <alignment horizontal="center" vertical="center" wrapText="1" readingOrder="1"/>
    </xf>
    <xf numFmtId="14" fontId="0" fillId="0" borderId="0" xfId="0" applyNumberFormat="1"/>
    <xf numFmtId="0" fontId="5" fillId="3" borderId="1"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4" fillId="0" borderId="0" xfId="2" applyFont="1" applyFill="1" applyBorder="1"/>
    <xf numFmtId="0" fontId="7" fillId="4" borderId="19" xfId="1" applyFont="1" applyFill="1" applyBorder="1" applyAlignment="1" applyProtection="1">
      <alignment horizontal="center" vertical="center"/>
      <protection locked="0"/>
    </xf>
    <xf numFmtId="0" fontId="7" fillId="4" borderId="21" xfId="1" applyFont="1" applyFill="1" applyBorder="1" applyAlignment="1" applyProtection="1">
      <alignment horizontal="center" vertical="center"/>
      <protection locked="0"/>
    </xf>
    <xf numFmtId="0" fontId="12" fillId="8" borderId="16" xfId="1" applyFont="1" applyFill="1" applyBorder="1" applyAlignment="1" applyProtection="1">
      <alignment horizontal="center" vertical="center"/>
    </xf>
    <xf numFmtId="0" fontId="12" fillId="8" borderId="16" xfId="1" applyFont="1" applyFill="1" applyBorder="1" applyAlignment="1" applyProtection="1">
      <alignment horizontal="center" vertical="center" wrapText="1"/>
    </xf>
    <xf numFmtId="0" fontId="12" fillId="8" borderId="16" xfId="1" applyFont="1" applyFill="1" applyBorder="1" applyAlignment="1" applyProtection="1">
      <alignment vertical="center"/>
    </xf>
    <xf numFmtId="0" fontId="16" fillId="8" borderId="21" xfId="1" applyFont="1" applyFill="1" applyBorder="1" applyAlignment="1" applyProtection="1">
      <alignment horizontal="center" vertical="center"/>
    </xf>
    <xf numFmtId="0" fontId="16" fillId="8" borderId="21" xfId="1" applyFont="1" applyFill="1" applyBorder="1" applyAlignment="1" applyProtection="1">
      <alignment horizontal="center" vertical="center"/>
    </xf>
    <xf numFmtId="0" fontId="7" fillId="0" borderId="21" xfId="1" applyFont="1" applyBorder="1" applyAlignment="1" applyProtection="1">
      <alignment horizontal="left"/>
    </xf>
    <xf numFmtId="0" fontId="4" fillId="0" borderId="21" xfId="2" applyFont="1" applyFill="1" applyBorder="1"/>
    <xf numFmtId="0" fontId="21" fillId="0" borderId="6" xfId="0" applyNumberFormat="1" applyFont="1" applyFill="1" applyBorder="1" applyAlignment="1">
      <alignment horizontal="center" vertical="center" wrapText="1" readingOrder="1"/>
    </xf>
    <xf numFmtId="0" fontId="21" fillId="0" borderId="4" xfId="0" applyNumberFormat="1" applyFont="1" applyFill="1" applyBorder="1" applyAlignment="1">
      <alignment horizontal="center" vertical="center" wrapText="1" readingOrder="1"/>
    </xf>
    <xf numFmtId="0" fontId="21" fillId="0" borderId="4" xfId="0" applyNumberFormat="1" applyFont="1" applyFill="1" applyBorder="1" applyAlignment="1">
      <alignment horizontal="left" vertical="center" wrapText="1" readingOrder="1"/>
    </xf>
    <xf numFmtId="0" fontId="22" fillId="0" borderId="0" xfId="0" applyFont="1" applyFill="1" applyBorder="1"/>
    <xf numFmtId="0" fontId="5" fillId="3" borderId="8" xfId="2" applyNumberFormat="1" applyFont="1" applyFill="1" applyBorder="1" applyAlignment="1">
      <alignment horizontal="center" vertical="center" wrapText="1" readingOrder="1"/>
    </xf>
    <xf numFmtId="0" fontId="10" fillId="0" borderId="0" xfId="1" applyFont="1" applyBorder="1" applyAlignment="1" applyProtection="1">
      <alignment horizontal="left" vertical="center"/>
    </xf>
    <xf numFmtId="1" fontId="7" fillId="0" borderId="0" xfId="1" quotePrefix="1" applyNumberFormat="1" applyFont="1" applyBorder="1" applyAlignment="1" applyProtection="1">
      <alignment horizontal="center" vertical="center"/>
    </xf>
    <xf numFmtId="0" fontId="7" fillId="6" borderId="0" xfId="1" applyFont="1" applyFill="1" applyBorder="1" applyAlignment="1" applyProtection="1">
      <alignment horizontal="right" vertical="center"/>
    </xf>
    <xf numFmtId="0" fontId="18" fillId="0" borderId="0" xfId="1" applyFont="1" applyProtection="1"/>
    <xf numFmtId="0" fontId="12" fillId="8" borderId="16" xfId="1" applyFont="1" applyFill="1" applyBorder="1" applyAlignment="1" applyProtection="1">
      <alignment vertical="justify"/>
    </xf>
    <xf numFmtId="0" fontId="7" fillId="4" borderId="21" xfId="1" applyFont="1" applyFill="1" applyBorder="1" applyAlignment="1" applyProtection="1">
      <alignment horizontal="left" vertical="center"/>
      <protection locked="0"/>
    </xf>
    <xf numFmtId="0" fontId="12" fillId="8" borderId="21" xfId="1" applyFont="1" applyFill="1" applyBorder="1" applyAlignment="1" applyProtection="1">
      <alignment horizontal="center" vertical="center"/>
    </xf>
    <xf numFmtId="0" fontId="17" fillId="8" borderId="0" xfId="1" applyFont="1" applyFill="1" applyAlignment="1" applyProtection="1">
      <alignment horizontal="center" vertical="center"/>
    </xf>
    <xf numFmtId="0" fontId="7" fillId="8" borderId="0" xfId="1" applyFont="1" applyFill="1" applyAlignment="1" applyProtection="1">
      <alignment horizontal="center" vertical="center"/>
    </xf>
    <xf numFmtId="0" fontId="10" fillId="6" borderId="0" xfId="1" applyFont="1" applyFill="1" applyBorder="1" applyAlignment="1" applyProtection="1">
      <alignment vertical="center"/>
    </xf>
    <xf numFmtId="0" fontId="10" fillId="0" borderId="21" xfId="1" applyFont="1" applyBorder="1" applyAlignment="1" applyProtection="1">
      <alignment vertical="center"/>
    </xf>
    <xf numFmtId="0" fontId="12" fillId="8" borderId="25" xfId="1" applyFont="1" applyFill="1" applyBorder="1" applyAlignment="1" applyProtection="1">
      <alignment horizontal="center" vertical="center"/>
    </xf>
    <xf numFmtId="0" fontId="1" fillId="6" borderId="0" xfId="1" applyFill="1" applyBorder="1" applyAlignment="1" applyProtection="1">
      <alignment horizontal="center" vertical="center"/>
    </xf>
    <xf numFmtId="0" fontId="10" fillId="6" borderId="0" xfId="1" applyFont="1" applyFill="1" applyBorder="1" applyAlignment="1" applyProtection="1">
      <alignment horizontal="center" vertical="center"/>
    </xf>
    <xf numFmtId="0" fontId="12" fillId="8" borderId="20" xfId="1" applyFont="1" applyFill="1" applyBorder="1" applyAlignment="1" applyProtection="1">
      <alignment horizontal="center" vertical="center"/>
    </xf>
    <xf numFmtId="0" fontId="12" fillId="8" borderId="26" xfId="1" applyFont="1" applyFill="1" applyBorder="1" applyAlignment="1" applyProtection="1">
      <alignment horizontal="center" vertical="center"/>
    </xf>
    <xf numFmtId="0" fontId="8" fillId="0" borderId="21" xfId="1" applyFont="1" applyBorder="1" applyAlignment="1" applyProtection="1"/>
    <xf numFmtId="0" fontId="25" fillId="0" borderId="0" xfId="1" applyFont="1" applyBorder="1" applyAlignment="1" applyProtection="1"/>
    <xf numFmtId="0" fontId="7" fillId="0" borderId="25" xfId="1" applyFont="1" applyBorder="1" applyAlignment="1" applyProtection="1"/>
    <xf numFmtId="0" fontId="7" fillId="0" borderId="26" xfId="1" applyFont="1" applyBorder="1" applyAlignment="1" applyProtection="1"/>
    <xf numFmtId="0" fontId="1" fillId="0" borderId="21" xfId="1" applyFill="1" applyBorder="1" applyAlignment="1" applyProtection="1">
      <alignment vertical="center"/>
    </xf>
    <xf numFmtId="0" fontId="1" fillId="6" borderId="0" xfId="1" applyFill="1" applyBorder="1" applyAlignment="1" applyProtection="1">
      <alignment vertical="center"/>
    </xf>
    <xf numFmtId="0" fontId="7" fillId="4" borderId="25" xfId="1" applyFont="1" applyFill="1" applyBorder="1" applyAlignment="1" applyProtection="1">
      <protection locked="0"/>
    </xf>
    <xf numFmtId="0" fontId="7" fillId="4" borderId="22" xfId="1" applyFont="1" applyFill="1" applyBorder="1" applyAlignment="1" applyProtection="1">
      <alignment vertical="center"/>
      <protection locked="0"/>
    </xf>
    <xf numFmtId="0" fontId="7" fillId="4" borderId="23" xfId="1" applyFont="1" applyFill="1" applyBorder="1" applyAlignment="1" applyProtection="1">
      <alignment vertical="center"/>
      <protection locked="0"/>
    </xf>
    <xf numFmtId="0" fontId="7" fillId="4" borderId="29" xfId="1" applyFont="1" applyFill="1" applyBorder="1" applyAlignment="1" applyProtection="1">
      <alignment vertical="center"/>
      <protection locked="0"/>
    </xf>
    <xf numFmtId="0" fontId="7" fillId="0" borderId="15" xfId="1" quotePrefix="1" applyFont="1" applyBorder="1" applyAlignment="1" applyProtection="1">
      <alignment vertical="center"/>
    </xf>
    <xf numFmtId="1" fontId="7" fillId="0" borderId="15" xfId="1" quotePrefix="1" applyNumberFormat="1" applyFont="1" applyBorder="1" applyAlignment="1" applyProtection="1">
      <alignment vertical="center"/>
    </xf>
    <xf numFmtId="1" fontId="7" fillId="0" borderId="32" xfId="1" quotePrefix="1" applyNumberFormat="1" applyFont="1" applyBorder="1" applyAlignment="1" applyProtection="1">
      <alignment vertical="center"/>
    </xf>
    <xf numFmtId="0" fontId="7" fillId="5" borderId="21" xfId="1" applyFont="1" applyFill="1" applyBorder="1" applyAlignment="1" applyProtection="1">
      <alignment vertical="center"/>
    </xf>
    <xf numFmtId="0" fontId="7" fillId="6" borderId="0" xfId="1" applyFont="1" applyFill="1" applyBorder="1" applyAlignment="1" applyProtection="1">
      <alignment vertical="center"/>
    </xf>
    <xf numFmtId="0" fontId="12" fillId="8" borderId="16" xfId="1" applyFont="1" applyFill="1" applyBorder="1" applyAlignment="1" applyProtection="1">
      <alignment horizontal="center" vertical="justify"/>
    </xf>
    <xf numFmtId="0" fontId="7" fillId="4" borderId="0" xfId="1" applyFont="1" applyFill="1" applyProtection="1">
      <protection locked="0"/>
    </xf>
    <xf numFmtId="0" fontId="7" fillId="4" borderId="0" xfId="1" applyFont="1" applyFill="1" applyAlignment="1" applyProtection="1">
      <alignment horizontal="center"/>
      <protection locked="0"/>
    </xf>
    <xf numFmtId="0" fontId="7" fillId="0" borderId="0" xfId="1" applyFont="1" applyBorder="1" applyProtection="1"/>
    <xf numFmtId="0" fontId="7" fillId="0" borderId="24" xfId="1" applyFont="1" applyBorder="1" applyProtection="1"/>
    <xf numFmtId="0" fontId="21" fillId="0" borderId="4" xfId="0" applyNumberFormat="1" applyFont="1" applyFill="1" applyBorder="1" applyAlignment="1">
      <alignment horizontal="center" vertical="center" wrapText="1" readingOrder="1"/>
    </xf>
    <xf numFmtId="0" fontId="22" fillId="0" borderId="6" xfId="0" applyNumberFormat="1" applyFont="1" applyFill="1" applyBorder="1" applyAlignment="1">
      <alignment vertical="top" wrapText="1"/>
    </xf>
    <xf numFmtId="0" fontId="22" fillId="0" borderId="5" xfId="0" applyNumberFormat="1" applyFont="1" applyFill="1" applyBorder="1" applyAlignment="1">
      <alignment vertical="top" wrapText="1"/>
    </xf>
    <xf numFmtId="0" fontId="5" fillId="3" borderId="28" xfId="2" applyNumberFormat="1" applyFont="1" applyFill="1" applyBorder="1" applyAlignment="1">
      <alignment horizontal="center" vertical="center" wrapText="1" readingOrder="1"/>
    </xf>
    <xf numFmtId="0" fontId="5" fillId="3" borderId="3" xfId="2" applyNumberFormat="1" applyFont="1" applyFill="1" applyBorder="1" applyAlignment="1">
      <alignment horizontal="center" vertical="center" wrapText="1" readingOrder="1"/>
    </xf>
    <xf numFmtId="0" fontId="23" fillId="3" borderId="2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4" fillId="0" borderId="2" xfId="2" applyNumberFormat="1" applyFont="1" applyFill="1" applyBorder="1" applyAlignment="1">
      <alignment vertical="top" wrapText="1"/>
    </xf>
    <xf numFmtId="0" fontId="4" fillId="0" borderId="3"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5" xfId="2" applyNumberFormat="1" applyFont="1" applyFill="1" applyBorder="1" applyAlignment="1">
      <alignment vertical="top" wrapText="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5" fillId="3" borderId="1" xfId="2" applyNumberFormat="1" applyFont="1" applyFill="1" applyBorder="1" applyAlignment="1">
      <alignment horizontal="center" wrapText="1" readingOrder="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4" fillId="0" borderId="6" xfId="2" applyNumberFormat="1" applyFont="1" applyFill="1" applyBorder="1" applyAlignment="1">
      <alignment vertical="top" wrapText="1"/>
    </xf>
    <xf numFmtId="0" fontId="10" fillId="0" borderId="34" xfId="1" applyFont="1" applyBorder="1" applyAlignment="1" applyProtection="1">
      <alignment horizontal="center"/>
    </xf>
    <xf numFmtId="0" fontId="7" fillId="4" borderId="17" xfId="1" applyFont="1" applyFill="1" applyBorder="1" applyAlignment="1" applyProtection="1">
      <alignment horizontal="center" vertical="center"/>
      <protection locked="0"/>
    </xf>
    <xf numFmtId="0" fontId="7" fillId="4" borderId="18"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protection locked="0"/>
    </xf>
    <xf numFmtId="0" fontId="7" fillId="6" borderId="17" xfId="1" applyFont="1" applyFill="1" applyBorder="1" applyAlignment="1" applyProtection="1">
      <alignment horizontal="left" vertical="center"/>
    </xf>
    <xf numFmtId="0" fontId="7" fillId="6" borderId="19" xfId="1" applyFont="1" applyFill="1" applyBorder="1" applyAlignment="1" applyProtection="1">
      <alignment horizontal="left" vertical="center"/>
    </xf>
    <xf numFmtId="0" fontId="16" fillId="8" borderId="21" xfId="1" applyFont="1" applyFill="1" applyBorder="1" applyAlignment="1" applyProtection="1">
      <alignment horizontal="center" vertical="center"/>
    </xf>
    <xf numFmtId="0" fontId="7" fillId="4" borderId="17" xfId="1" applyFont="1" applyFill="1" applyBorder="1" applyAlignment="1" applyProtection="1">
      <alignment horizontal="left" vertical="center"/>
      <protection locked="0"/>
    </xf>
    <xf numFmtId="0" fontId="7" fillId="4" borderId="19" xfId="1" applyFont="1" applyFill="1" applyBorder="1" applyAlignment="1" applyProtection="1">
      <alignment horizontal="left" vertical="center"/>
      <protection locked="0"/>
    </xf>
    <xf numFmtId="17" fontId="7" fillId="4" borderId="17" xfId="1" applyNumberFormat="1" applyFont="1" applyFill="1" applyBorder="1" applyAlignment="1" applyProtection="1">
      <alignment horizontal="center" vertical="center"/>
      <protection locked="0"/>
    </xf>
    <xf numFmtId="0" fontId="12" fillId="8" borderId="17" xfId="1" applyFont="1" applyFill="1" applyBorder="1" applyAlignment="1" applyProtection="1">
      <alignment horizontal="center" vertical="center"/>
    </xf>
    <xf numFmtId="0" fontId="12" fillId="8" borderId="19" xfId="1" applyFont="1" applyFill="1" applyBorder="1" applyAlignment="1" applyProtection="1">
      <alignment horizontal="center" vertical="center"/>
    </xf>
    <xf numFmtId="0" fontId="12" fillId="8" borderId="18" xfId="1" applyFont="1" applyFill="1" applyBorder="1" applyAlignment="1" applyProtection="1">
      <alignment horizontal="center" vertical="center"/>
    </xf>
    <xf numFmtId="0" fontId="24" fillId="0" borderId="0" xfId="1" applyFont="1" applyAlignment="1" applyProtection="1">
      <alignment horizontal="center"/>
    </xf>
    <xf numFmtId="0" fontId="26" fillId="0" borderId="0" xfId="1" applyFont="1" applyAlignment="1" applyProtection="1">
      <alignment horizontal="center"/>
    </xf>
    <xf numFmtId="0" fontId="12" fillId="8" borderId="21" xfId="1" applyFont="1" applyFill="1" applyBorder="1" applyAlignment="1" applyProtection="1">
      <alignment horizontal="center" vertical="center"/>
    </xf>
    <xf numFmtId="0" fontId="25" fillId="0" borderId="14" xfId="1" applyFont="1" applyBorder="1" applyAlignment="1" applyProtection="1">
      <alignment horizontal="center"/>
    </xf>
    <xf numFmtId="0" fontId="25" fillId="0" borderId="0" xfId="1" applyFont="1" applyBorder="1" applyAlignment="1" applyProtection="1">
      <alignment horizontal="center"/>
    </xf>
    <xf numFmtId="0" fontId="12" fillId="6" borderId="0" xfId="1" applyFont="1" applyFill="1" applyBorder="1" applyAlignment="1" applyProtection="1">
      <alignment horizontal="center" vertical="center"/>
    </xf>
    <xf numFmtId="0" fontId="10" fillId="6" borderId="12" xfId="1" applyFont="1" applyFill="1" applyBorder="1" applyAlignment="1" applyProtection="1">
      <alignment horizontal="right" vertical="center"/>
    </xf>
    <xf numFmtId="0" fontId="10" fillId="6" borderId="13" xfId="1" applyFont="1" applyFill="1" applyBorder="1" applyAlignment="1" applyProtection="1">
      <alignment horizontal="right" vertical="center"/>
    </xf>
    <xf numFmtId="0" fontId="10" fillId="6" borderId="30" xfId="1" applyFont="1" applyFill="1" applyBorder="1" applyAlignment="1" applyProtection="1">
      <alignment horizontal="right" vertical="center"/>
    </xf>
    <xf numFmtId="0" fontId="10" fillId="6" borderId="33" xfId="1" applyFont="1" applyFill="1" applyBorder="1" applyAlignment="1" applyProtection="1">
      <alignment horizontal="left" vertical="center"/>
    </xf>
    <xf numFmtId="0" fontId="10" fillId="6" borderId="24" xfId="1" applyFont="1" applyFill="1" applyBorder="1" applyAlignment="1" applyProtection="1">
      <alignment horizontal="left" vertical="center"/>
    </xf>
    <xf numFmtId="0" fontId="10" fillId="6" borderId="27" xfId="1" applyFont="1" applyFill="1" applyBorder="1" applyAlignment="1" applyProtection="1">
      <alignment horizontal="left" vertical="center"/>
    </xf>
    <xf numFmtId="0" fontId="10" fillId="0" borderId="17" xfId="1" applyFont="1" applyBorder="1" applyAlignment="1" applyProtection="1">
      <alignment horizontal="left" vertical="center"/>
    </xf>
    <xf numFmtId="0" fontId="10" fillId="0" borderId="18" xfId="1" applyFont="1" applyBorder="1" applyAlignment="1" applyProtection="1">
      <alignment horizontal="left" vertical="center"/>
    </xf>
    <xf numFmtId="0" fontId="10" fillId="0" borderId="19" xfId="1" applyFont="1" applyBorder="1" applyAlignment="1" applyProtection="1">
      <alignment horizontal="left" vertical="center"/>
    </xf>
    <xf numFmtId="0" fontId="20" fillId="0" borderId="24" xfId="1" applyFont="1" applyBorder="1" applyAlignment="1" applyProtection="1">
      <alignment horizontal="center"/>
    </xf>
    <xf numFmtId="0" fontId="16" fillId="8" borderId="17" xfId="1" applyFont="1" applyFill="1" applyBorder="1" applyAlignment="1" applyProtection="1">
      <alignment horizontal="center" vertical="center"/>
    </xf>
    <xf numFmtId="0" fontId="16" fillId="8" borderId="18" xfId="1" applyFont="1" applyFill="1" applyBorder="1" applyAlignment="1" applyProtection="1">
      <alignment horizontal="center" vertical="center"/>
    </xf>
    <xf numFmtId="0" fontId="16" fillId="8" borderId="19" xfId="1" applyFont="1" applyFill="1" applyBorder="1" applyAlignment="1" applyProtection="1">
      <alignment horizontal="center" vertical="center"/>
    </xf>
    <xf numFmtId="0" fontId="12" fillId="8" borderId="16" xfId="1" applyFont="1" applyFill="1" applyBorder="1" applyAlignment="1" applyProtection="1">
      <alignment horizontal="center" vertical="center"/>
    </xf>
    <xf numFmtId="0" fontId="12" fillId="8" borderId="25" xfId="1" applyFont="1" applyFill="1" applyBorder="1" applyAlignment="1" applyProtection="1">
      <alignment horizontal="center" vertical="center"/>
    </xf>
    <xf numFmtId="0" fontId="28" fillId="0" borderId="0" xfId="1" applyFont="1" applyAlignment="1" applyProtection="1">
      <alignment horizontal="center" vertical="justify"/>
    </xf>
    <xf numFmtId="0" fontId="1" fillId="4" borderId="31" xfId="1" applyFill="1" applyBorder="1" applyAlignment="1" applyProtection="1">
      <alignment vertical="center"/>
      <protection locked="0"/>
    </xf>
  </cellXfs>
  <cellStyles count="4">
    <cellStyle name="Normal" xfId="0" builtinId="0"/>
    <cellStyle name="Normal 2" xfId="1"/>
    <cellStyle name="Normal 2 2" xfId="3"/>
    <cellStyle name="Normal 3" xfId="2"/>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50"/>
  <sheetViews>
    <sheetView topLeftCell="F1" zoomScale="90" zoomScaleNormal="90" workbookViewId="0">
      <selection activeCell="I14" sqref="I14"/>
    </sheetView>
  </sheetViews>
  <sheetFormatPr baseColWidth="10" defaultColWidth="11.42578125" defaultRowHeight="12.75"/>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24.8554687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c r="A1" s="14">
        <v>1</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4">
        <v>21</v>
      </c>
      <c r="V1" s="14">
        <v>22</v>
      </c>
      <c r="W1" s="14">
        <v>23</v>
      </c>
      <c r="X1" s="14">
        <v>24</v>
      </c>
      <c r="Y1" s="14">
        <v>25</v>
      </c>
      <c r="Z1" s="14">
        <v>26</v>
      </c>
      <c r="AA1" s="14">
        <v>27</v>
      </c>
      <c r="AB1" s="14">
        <v>28</v>
      </c>
      <c r="AC1" s="14">
        <v>29</v>
      </c>
      <c r="AD1" s="14">
        <v>30</v>
      </c>
    </row>
    <row r="2" spans="1:31" ht="15">
      <c r="A2" s="2" t="s">
        <v>1116</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1115</v>
      </c>
      <c r="T2" s="2" t="s">
        <v>17</v>
      </c>
      <c r="U2" s="2" t="s">
        <v>18</v>
      </c>
      <c r="V2" s="2" t="s">
        <v>19</v>
      </c>
      <c r="W2" s="2" t="s">
        <v>20</v>
      </c>
      <c r="X2" s="2" t="s">
        <v>21</v>
      </c>
      <c r="Y2" s="2" t="s">
        <v>22</v>
      </c>
      <c r="Z2" s="2" t="s">
        <v>23</v>
      </c>
      <c r="AA2" s="2" t="s">
        <v>24</v>
      </c>
      <c r="AB2" s="2" t="s">
        <v>25</v>
      </c>
      <c r="AC2" s="2" t="s">
        <v>26</v>
      </c>
      <c r="AD2" s="2" t="s">
        <v>27</v>
      </c>
    </row>
    <row r="3" spans="1:31" ht="15">
      <c r="A3" s="1" t="str">
        <f t="shared" ref="A3:A66" si="0">J3</f>
        <v>1132113321E0</v>
      </c>
      <c r="B3" t="s">
        <v>28</v>
      </c>
      <c r="C3" t="s">
        <v>29</v>
      </c>
      <c r="D3" t="s">
        <v>30</v>
      </c>
      <c r="E3" t="s">
        <v>31</v>
      </c>
      <c r="F3" t="s">
        <v>1203</v>
      </c>
      <c r="G3" t="s">
        <v>1773</v>
      </c>
      <c r="H3" t="s">
        <v>1774</v>
      </c>
      <c r="I3" t="s">
        <v>1775</v>
      </c>
      <c r="J3" t="s">
        <v>1776</v>
      </c>
      <c r="K3" t="s">
        <v>32</v>
      </c>
      <c r="L3" t="s">
        <v>33</v>
      </c>
      <c r="M3" t="s">
        <v>34</v>
      </c>
      <c r="N3" t="s">
        <v>593</v>
      </c>
      <c r="O3" t="s">
        <v>1777</v>
      </c>
      <c r="P3" t="s">
        <v>273</v>
      </c>
      <c r="Q3" t="s">
        <v>229</v>
      </c>
      <c r="R3" t="s">
        <v>1778</v>
      </c>
      <c r="S3" s="1" t="str">
        <f>CONCATENATE(P3," ",Q3,", ",R3)</f>
        <v>RODRIGUEZ SALAS, RENE FELICITAS</v>
      </c>
      <c r="T3" t="s">
        <v>37</v>
      </c>
      <c r="U3" t="s">
        <v>38</v>
      </c>
      <c r="V3" t="s">
        <v>50</v>
      </c>
      <c r="W3" t="s">
        <v>1779</v>
      </c>
      <c r="X3" s="40">
        <v>23904</v>
      </c>
      <c r="Y3" t="s">
        <v>1780</v>
      </c>
      <c r="Z3" s="40">
        <v>43101</v>
      </c>
      <c r="AA3" s="40">
        <v>43465</v>
      </c>
      <c r="AB3" t="s">
        <v>39</v>
      </c>
      <c r="AC3" t="s">
        <v>40</v>
      </c>
      <c r="AD3" t="s">
        <v>41</v>
      </c>
      <c r="AE3"/>
    </row>
    <row r="4" spans="1:31" ht="15">
      <c r="A4" s="1" t="str">
        <f t="shared" si="0"/>
        <v>1132113311E0</v>
      </c>
      <c r="B4" t="s">
        <v>28</v>
      </c>
      <c r="C4" t="s">
        <v>29</v>
      </c>
      <c r="D4" t="s">
        <v>30</v>
      </c>
      <c r="E4" t="s">
        <v>31</v>
      </c>
      <c r="F4" t="s">
        <v>1203</v>
      </c>
      <c r="G4" t="s">
        <v>1773</v>
      </c>
      <c r="H4" t="s">
        <v>1774</v>
      </c>
      <c r="I4" t="s">
        <v>1775</v>
      </c>
      <c r="J4" t="s">
        <v>1781</v>
      </c>
      <c r="K4" t="s">
        <v>32</v>
      </c>
      <c r="L4" t="s">
        <v>32</v>
      </c>
      <c r="M4" t="s">
        <v>43</v>
      </c>
      <c r="N4" t="s">
        <v>44</v>
      </c>
      <c r="O4" t="s">
        <v>1782</v>
      </c>
      <c r="P4" t="s">
        <v>118</v>
      </c>
      <c r="Q4" t="s">
        <v>283</v>
      </c>
      <c r="R4" t="s">
        <v>594</v>
      </c>
      <c r="S4" s="1" t="str">
        <f t="shared" ref="S4:S67" si="1">CONCATENATE(P4," ",Q4,", ",R4)</f>
        <v>FLORES CALISAYA, ANASTACIO</v>
      </c>
      <c r="T4" t="s">
        <v>65</v>
      </c>
      <c r="U4" t="s">
        <v>49</v>
      </c>
      <c r="V4" t="s">
        <v>50</v>
      </c>
      <c r="W4" t="s">
        <v>1783</v>
      </c>
      <c r="X4" s="40">
        <v>24955</v>
      </c>
      <c r="Y4" t="s">
        <v>1784</v>
      </c>
      <c r="Z4" s="40">
        <v>42795</v>
      </c>
      <c r="AA4"/>
      <c r="AB4" t="s">
        <v>39</v>
      </c>
      <c r="AC4" t="s">
        <v>40</v>
      </c>
      <c r="AD4" t="s">
        <v>41</v>
      </c>
      <c r="AE4"/>
    </row>
    <row r="5" spans="1:31" ht="15">
      <c r="A5" s="1" t="str">
        <f t="shared" si="0"/>
        <v>1132113311E3</v>
      </c>
      <c r="B5" t="s">
        <v>28</v>
      </c>
      <c r="C5" t="s">
        <v>29</v>
      </c>
      <c r="D5" t="s">
        <v>30</v>
      </c>
      <c r="E5" t="s">
        <v>31</v>
      </c>
      <c r="F5" t="s">
        <v>1203</v>
      </c>
      <c r="G5" t="s">
        <v>1773</v>
      </c>
      <c r="H5" t="s">
        <v>1774</v>
      </c>
      <c r="I5" t="s">
        <v>1775</v>
      </c>
      <c r="J5" t="s">
        <v>1785</v>
      </c>
      <c r="K5" t="s">
        <v>32</v>
      </c>
      <c r="L5" t="s">
        <v>32</v>
      </c>
      <c r="M5" t="s">
        <v>43</v>
      </c>
      <c r="N5" t="s">
        <v>44</v>
      </c>
      <c r="O5" t="s">
        <v>1786</v>
      </c>
      <c r="P5" t="s">
        <v>102</v>
      </c>
      <c r="Q5" t="s">
        <v>256</v>
      </c>
      <c r="R5" t="s">
        <v>1787</v>
      </c>
      <c r="S5" s="1" t="str">
        <f t="shared" si="1"/>
        <v>MAMANI ALVAREZ, JHOVANA</v>
      </c>
      <c r="T5" t="s">
        <v>65</v>
      </c>
      <c r="U5" t="s">
        <v>49</v>
      </c>
      <c r="V5" t="s">
        <v>50</v>
      </c>
      <c r="W5" t="s">
        <v>1788</v>
      </c>
      <c r="X5" s="40">
        <v>30415</v>
      </c>
      <c r="Y5" t="s">
        <v>1789</v>
      </c>
      <c r="Z5" s="40">
        <v>43160</v>
      </c>
      <c r="AA5" s="40">
        <v>43465</v>
      </c>
      <c r="AB5" t="s">
        <v>39</v>
      </c>
      <c r="AC5" t="s">
        <v>40</v>
      </c>
      <c r="AD5" t="s">
        <v>41</v>
      </c>
      <c r="AE5"/>
    </row>
    <row r="6" spans="1:31" ht="15">
      <c r="A6" s="1" t="str">
        <f t="shared" si="0"/>
        <v>1132113311E5</v>
      </c>
      <c r="B6" t="s">
        <v>28</v>
      </c>
      <c r="C6" t="s">
        <v>29</v>
      </c>
      <c r="D6" t="s">
        <v>30</v>
      </c>
      <c r="E6" t="s">
        <v>31</v>
      </c>
      <c r="F6" t="s">
        <v>1203</v>
      </c>
      <c r="G6" t="s">
        <v>1773</v>
      </c>
      <c r="H6" t="s">
        <v>1774</v>
      </c>
      <c r="I6" t="s">
        <v>1775</v>
      </c>
      <c r="J6" t="s">
        <v>1790</v>
      </c>
      <c r="K6" t="s">
        <v>32</v>
      </c>
      <c r="L6" t="s">
        <v>32</v>
      </c>
      <c r="M6" t="s">
        <v>43</v>
      </c>
      <c r="N6" t="s">
        <v>44</v>
      </c>
      <c r="O6" t="s">
        <v>1791</v>
      </c>
      <c r="P6" t="s">
        <v>76</v>
      </c>
      <c r="Q6" t="s">
        <v>531</v>
      </c>
      <c r="R6" t="s">
        <v>474</v>
      </c>
      <c r="S6" s="1" t="str">
        <f t="shared" si="1"/>
        <v>QUISPE CHARCA, BEATRIZ</v>
      </c>
      <c r="T6" t="s">
        <v>65</v>
      </c>
      <c r="U6" t="s">
        <v>49</v>
      </c>
      <c r="V6" t="s">
        <v>50</v>
      </c>
      <c r="W6" t="s">
        <v>1792</v>
      </c>
      <c r="X6" s="40">
        <v>24415</v>
      </c>
      <c r="Y6" t="s">
        <v>1793</v>
      </c>
      <c r="Z6"/>
      <c r="AA6"/>
      <c r="AB6" t="s">
        <v>39</v>
      </c>
      <c r="AC6" t="s">
        <v>40</v>
      </c>
      <c r="AD6" t="s">
        <v>41</v>
      </c>
      <c r="AE6"/>
    </row>
    <row r="7" spans="1:31" ht="15">
      <c r="A7" s="1" t="str">
        <f t="shared" si="0"/>
        <v>1132113311E7</v>
      </c>
      <c r="B7" t="s">
        <v>28</v>
      </c>
      <c r="C7" t="s">
        <v>29</v>
      </c>
      <c r="D7" t="s">
        <v>30</v>
      </c>
      <c r="E7" t="s">
        <v>31</v>
      </c>
      <c r="F7" t="s">
        <v>1203</v>
      </c>
      <c r="G7" t="s">
        <v>1773</v>
      </c>
      <c r="H7" t="s">
        <v>1774</v>
      </c>
      <c r="I7" t="s">
        <v>1775</v>
      </c>
      <c r="J7" t="s">
        <v>1794</v>
      </c>
      <c r="K7" t="s">
        <v>32</v>
      </c>
      <c r="L7" t="s">
        <v>32</v>
      </c>
      <c r="M7" t="s">
        <v>43</v>
      </c>
      <c r="N7" t="s">
        <v>44</v>
      </c>
      <c r="O7" t="s">
        <v>54</v>
      </c>
      <c r="P7" t="s">
        <v>133</v>
      </c>
      <c r="Q7" t="s">
        <v>69</v>
      </c>
      <c r="R7" t="s">
        <v>1795</v>
      </c>
      <c r="S7" s="1" t="str">
        <f t="shared" si="1"/>
        <v>DUEÑAS CHOQUE, SATURNINA</v>
      </c>
      <c r="T7" t="s">
        <v>48</v>
      </c>
      <c r="U7" t="s">
        <v>49</v>
      </c>
      <c r="V7" t="s">
        <v>50</v>
      </c>
      <c r="W7" t="s">
        <v>1796</v>
      </c>
      <c r="X7" s="40">
        <v>21008</v>
      </c>
      <c r="Y7" t="s">
        <v>1797</v>
      </c>
      <c r="Z7"/>
      <c r="AA7"/>
      <c r="AB7" t="s">
        <v>39</v>
      </c>
      <c r="AC7" t="s">
        <v>40</v>
      </c>
      <c r="AD7" t="s">
        <v>41</v>
      </c>
      <c r="AE7"/>
    </row>
    <row r="8" spans="1:31" ht="15">
      <c r="A8" s="1" t="str">
        <f t="shared" si="0"/>
        <v>1132113321E4</v>
      </c>
      <c r="B8" t="s">
        <v>28</v>
      </c>
      <c r="C8" t="s">
        <v>29</v>
      </c>
      <c r="D8" t="s">
        <v>30</v>
      </c>
      <c r="E8" t="s">
        <v>31</v>
      </c>
      <c r="F8" t="s">
        <v>1203</v>
      </c>
      <c r="G8" t="s">
        <v>1773</v>
      </c>
      <c r="H8" t="s">
        <v>1774</v>
      </c>
      <c r="I8" t="s">
        <v>1775</v>
      </c>
      <c r="J8" t="s">
        <v>1798</v>
      </c>
      <c r="K8" t="s">
        <v>32</v>
      </c>
      <c r="L8" t="s">
        <v>32</v>
      </c>
      <c r="M8" t="s">
        <v>1139</v>
      </c>
      <c r="N8" t="s">
        <v>44</v>
      </c>
      <c r="O8" t="s">
        <v>1799</v>
      </c>
      <c r="P8" t="s">
        <v>141</v>
      </c>
      <c r="Q8" t="s">
        <v>773</v>
      </c>
      <c r="R8" t="s">
        <v>1800</v>
      </c>
      <c r="S8" s="1" t="str">
        <f t="shared" si="1"/>
        <v>RAMOS HUARSAYA, LEONIDAS</v>
      </c>
      <c r="T8" t="s">
        <v>53</v>
      </c>
      <c r="U8" t="s">
        <v>49</v>
      </c>
      <c r="V8" t="s">
        <v>50</v>
      </c>
      <c r="W8" t="s">
        <v>1801</v>
      </c>
      <c r="X8" s="40">
        <v>25934</v>
      </c>
      <c r="Y8" t="s">
        <v>1802</v>
      </c>
      <c r="Z8" s="40">
        <v>43160</v>
      </c>
      <c r="AA8"/>
      <c r="AB8" t="s">
        <v>39</v>
      </c>
      <c r="AC8" t="s">
        <v>40</v>
      </c>
      <c r="AD8" t="s">
        <v>41</v>
      </c>
      <c r="AE8"/>
    </row>
    <row r="9" spans="1:31" ht="15">
      <c r="A9" s="1" t="str">
        <f t="shared" si="0"/>
        <v>1132113321E7</v>
      </c>
      <c r="B9" t="s">
        <v>28</v>
      </c>
      <c r="C9" t="s">
        <v>29</v>
      </c>
      <c r="D9" t="s">
        <v>30</v>
      </c>
      <c r="E9" t="s">
        <v>31</v>
      </c>
      <c r="F9" t="s">
        <v>1203</v>
      </c>
      <c r="G9" t="s">
        <v>1773</v>
      </c>
      <c r="H9" t="s">
        <v>1774</v>
      </c>
      <c r="I9" t="s">
        <v>1775</v>
      </c>
      <c r="J9" t="s">
        <v>1803</v>
      </c>
      <c r="K9" t="s">
        <v>32</v>
      </c>
      <c r="L9" t="s">
        <v>32</v>
      </c>
      <c r="M9" t="s">
        <v>43</v>
      </c>
      <c r="N9" t="s">
        <v>62</v>
      </c>
      <c r="O9" t="s">
        <v>1804</v>
      </c>
      <c r="P9" t="s">
        <v>973</v>
      </c>
      <c r="Q9" t="s">
        <v>460</v>
      </c>
      <c r="R9" t="s">
        <v>1805</v>
      </c>
      <c r="S9" s="1" t="str">
        <f t="shared" si="1"/>
        <v>OCHOCHOQUE CARCAUSTO, NEDDA ELIANA</v>
      </c>
      <c r="T9" t="s">
        <v>65</v>
      </c>
      <c r="U9" t="s">
        <v>49</v>
      </c>
      <c r="V9" t="s">
        <v>50</v>
      </c>
      <c r="W9" t="s">
        <v>1806</v>
      </c>
      <c r="X9" s="40">
        <v>32560</v>
      </c>
      <c r="Y9" t="s">
        <v>1807</v>
      </c>
      <c r="Z9" s="40">
        <v>43160</v>
      </c>
      <c r="AA9" s="40">
        <v>43465</v>
      </c>
      <c r="AB9" t="s">
        <v>270</v>
      </c>
      <c r="AC9" t="s">
        <v>67</v>
      </c>
      <c r="AD9" t="s">
        <v>41</v>
      </c>
      <c r="AE9"/>
    </row>
    <row r="10" spans="1:31" ht="15">
      <c r="A10" s="1" t="str">
        <f t="shared" si="0"/>
        <v>1132113321E7</v>
      </c>
      <c r="B10" t="s">
        <v>28</v>
      </c>
      <c r="C10" t="s">
        <v>29</v>
      </c>
      <c r="D10" t="s">
        <v>30</v>
      </c>
      <c r="E10" t="s">
        <v>31</v>
      </c>
      <c r="F10" t="s">
        <v>1203</v>
      </c>
      <c r="G10" t="s">
        <v>1773</v>
      </c>
      <c r="H10" t="s">
        <v>1774</v>
      </c>
      <c r="I10" t="s">
        <v>1775</v>
      </c>
      <c r="J10" t="s">
        <v>1803</v>
      </c>
      <c r="K10" t="s">
        <v>32</v>
      </c>
      <c r="L10" t="s">
        <v>32</v>
      </c>
      <c r="M10" t="s">
        <v>43</v>
      </c>
      <c r="N10" t="s">
        <v>44</v>
      </c>
      <c r="O10" t="s">
        <v>54</v>
      </c>
      <c r="P10" t="s">
        <v>273</v>
      </c>
      <c r="Q10" t="s">
        <v>229</v>
      </c>
      <c r="R10" t="s">
        <v>1778</v>
      </c>
      <c r="S10" s="1" t="str">
        <f t="shared" si="1"/>
        <v>RODRIGUEZ SALAS, RENE FELICITAS</v>
      </c>
      <c r="T10" t="s">
        <v>37</v>
      </c>
      <c r="U10" t="s">
        <v>49</v>
      </c>
      <c r="V10" t="s">
        <v>705</v>
      </c>
      <c r="W10" t="s">
        <v>1779</v>
      </c>
      <c r="X10" s="40">
        <v>23904</v>
      </c>
      <c r="Y10" t="s">
        <v>1780</v>
      </c>
      <c r="Z10" s="40">
        <v>43101</v>
      </c>
      <c r="AA10" s="40">
        <v>43465</v>
      </c>
      <c r="AB10" t="s">
        <v>39</v>
      </c>
      <c r="AC10" t="s">
        <v>40</v>
      </c>
      <c r="AD10" t="s">
        <v>41</v>
      </c>
      <c r="AE10"/>
    </row>
    <row r="11" spans="1:31" ht="15">
      <c r="A11" s="1" t="str">
        <f t="shared" si="0"/>
        <v>1132113311E6</v>
      </c>
      <c r="B11" t="s">
        <v>28</v>
      </c>
      <c r="C11" t="s">
        <v>29</v>
      </c>
      <c r="D11" t="s">
        <v>30</v>
      </c>
      <c r="E11" t="s">
        <v>31</v>
      </c>
      <c r="F11" t="s">
        <v>1203</v>
      </c>
      <c r="G11" t="s">
        <v>1773</v>
      </c>
      <c r="H11" t="s">
        <v>1774</v>
      </c>
      <c r="I11" t="s">
        <v>1775</v>
      </c>
      <c r="J11" t="s">
        <v>1808</v>
      </c>
      <c r="K11" t="s">
        <v>87</v>
      </c>
      <c r="L11" t="s">
        <v>88</v>
      </c>
      <c r="M11" t="s">
        <v>89</v>
      </c>
      <c r="N11" t="s">
        <v>44</v>
      </c>
      <c r="O11" t="s">
        <v>54</v>
      </c>
      <c r="P11" t="s">
        <v>133</v>
      </c>
      <c r="Q11" t="s">
        <v>69</v>
      </c>
      <c r="R11" t="s">
        <v>595</v>
      </c>
      <c r="S11" s="1" t="str">
        <f t="shared" si="1"/>
        <v>DUEÑAS CHOQUE, JUAN</v>
      </c>
      <c r="T11" t="s">
        <v>96</v>
      </c>
      <c r="U11" t="s">
        <v>38</v>
      </c>
      <c r="V11" t="s">
        <v>50</v>
      </c>
      <c r="W11" t="s">
        <v>1809</v>
      </c>
      <c r="X11" s="40">
        <v>17829</v>
      </c>
      <c r="Y11" t="s">
        <v>1810</v>
      </c>
      <c r="Z11"/>
      <c r="AA11"/>
      <c r="AB11" t="s">
        <v>39</v>
      </c>
      <c r="AC11" t="s">
        <v>92</v>
      </c>
      <c r="AD11" t="s">
        <v>41</v>
      </c>
      <c r="AE11"/>
    </row>
    <row r="12" spans="1:31" ht="15">
      <c r="A12" s="1" t="str">
        <f t="shared" si="0"/>
        <v>1132113311E9</v>
      </c>
      <c r="B12" t="s">
        <v>28</v>
      </c>
      <c r="C12" t="s">
        <v>29</v>
      </c>
      <c r="D12" t="s">
        <v>30</v>
      </c>
      <c r="E12" t="s">
        <v>31</v>
      </c>
      <c r="F12" t="s">
        <v>1203</v>
      </c>
      <c r="G12" t="s">
        <v>1773</v>
      </c>
      <c r="H12" t="s">
        <v>1774</v>
      </c>
      <c r="I12" t="s">
        <v>1775</v>
      </c>
      <c r="J12" t="s">
        <v>1811</v>
      </c>
      <c r="K12" t="s">
        <v>87</v>
      </c>
      <c r="L12" t="s">
        <v>88</v>
      </c>
      <c r="M12" t="s">
        <v>89</v>
      </c>
      <c r="N12" t="s">
        <v>44</v>
      </c>
      <c r="O12" t="s">
        <v>54</v>
      </c>
      <c r="P12" t="s">
        <v>435</v>
      </c>
      <c r="Q12" t="s">
        <v>123</v>
      </c>
      <c r="R12" t="s">
        <v>517</v>
      </c>
      <c r="S12" s="1" t="str">
        <f t="shared" si="1"/>
        <v>HOLGUIN VELASQUEZ, DOMITILA</v>
      </c>
      <c r="T12" t="s">
        <v>91</v>
      </c>
      <c r="U12" t="s">
        <v>38</v>
      </c>
      <c r="V12" t="s">
        <v>1812</v>
      </c>
      <c r="W12" t="s">
        <v>1813</v>
      </c>
      <c r="X12" s="40">
        <v>22165</v>
      </c>
      <c r="Y12" t="s">
        <v>1814</v>
      </c>
      <c r="Z12" s="40">
        <v>43294</v>
      </c>
      <c r="AA12" s="40">
        <v>43382</v>
      </c>
      <c r="AB12" t="s">
        <v>39</v>
      </c>
      <c r="AC12" t="s">
        <v>92</v>
      </c>
      <c r="AD12" t="s">
        <v>41</v>
      </c>
      <c r="AE12"/>
    </row>
    <row r="13" spans="1:31" ht="15">
      <c r="A13" s="1" t="str">
        <f t="shared" si="0"/>
        <v>1132113311E9</v>
      </c>
      <c r="B13" t="s">
        <v>28</v>
      </c>
      <c r="C13" t="s">
        <v>29</v>
      </c>
      <c r="D13" t="s">
        <v>30</v>
      </c>
      <c r="E13" t="s">
        <v>31</v>
      </c>
      <c r="F13" t="s">
        <v>1203</v>
      </c>
      <c r="G13" t="s">
        <v>1773</v>
      </c>
      <c r="H13" t="s">
        <v>1774</v>
      </c>
      <c r="I13" t="s">
        <v>1775</v>
      </c>
      <c r="J13" t="s">
        <v>1811</v>
      </c>
      <c r="K13" t="s">
        <v>87</v>
      </c>
      <c r="L13" t="s">
        <v>88</v>
      </c>
      <c r="M13" t="s">
        <v>89</v>
      </c>
      <c r="N13" t="s">
        <v>62</v>
      </c>
      <c r="O13" t="s">
        <v>1815</v>
      </c>
      <c r="P13" t="s">
        <v>76</v>
      </c>
      <c r="Q13" t="s">
        <v>307</v>
      </c>
      <c r="R13" t="s">
        <v>981</v>
      </c>
      <c r="S13" s="1" t="str">
        <f t="shared" si="1"/>
        <v>QUISPE GUEVARA, ALEXANDER</v>
      </c>
      <c r="T13" t="s">
        <v>98</v>
      </c>
      <c r="U13" t="s">
        <v>38</v>
      </c>
      <c r="V13" t="s">
        <v>50</v>
      </c>
      <c r="W13" t="s">
        <v>1816</v>
      </c>
      <c r="X13" s="40">
        <v>29912</v>
      </c>
      <c r="Y13" t="s">
        <v>1817</v>
      </c>
      <c r="Z13" s="40">
        <v>43322</v>
      </c>
      <c r="AA13" s="40">
        <v>43382</v>
      </c>
      <c r="AB13" t="s">
        <v>270</v>
      </c>
      <c r="AC13" t="s">
        <v>92</v>
      </c>
      <c r="AD13" t="s">
        <v>41</v>
      </c>
      <c r="AE13"/>
    </row>
    <row r="14" spans="1:31" ht="15">
      <c r="A14" s="1" t="str">
        <f t="shared" si="0"/>
        <v>1115113311E7</v>
      </c>
      <c r="B14" t="s">
        <v>28</v>
      </c>
      <c r="C14" t="s">
        <v>29</v>
      </c>
      <c r="D14" t="s">
        <v>30</v>
      </c>
      <c r="E14" t="s">
        <v>31</v>
      </c>
      <c r="F14" t="s">
        <v>1628</v>
      </c>
      <c r="G14" t="s">
        <v>1818</v>
      </c>
      <c r="H14" t="s">
        <v>1774</v>
      </c>
      <c r="I14" t="s">
        <v>1819</v>
      </c>
      <c r="J14" t="s">
        <v>1820</v>
      </c>
      <c r="K14" t="s">
        <v>32</v>
      </c>
      <c r="L14" t="s">
        <v>33</v>
      </c>
      <c r="M14" t="s">
        <v>34</v>
      </c>
      <c r="N14" t="s">
        <v>35</v>
      </c>
      <c r="O14" t="s">
        <v>1821</v>
      </c>
      <c r="P14" t="s">
        <v>292</v>
      </c>
      <c r="Q14" t="s">
        <v>596</v>
      </c>
      <c r="R14" t="s">
        <v>597</v>
      </c>
      <c r="S14" s="1" t="str">
        <f t="shared" si="1"/>
        <v>VILCANQUI CAPAQUIRA, LEONOR</v>
      </c>
      <c r="T14" t="s">
        <v>37</v>
      </c>
      <c r="U14" t="s">
        <v>38</v>
      </c>
      <c r="V14" t="s">
        <v>100</v>
      </c>
      <c r="W14" t="s">
        <v>1822</v>
      </c>
      <c r="X14" s="40">
        <v>26042</v>
      </c>
      <c r="Y14" t="s">
        <v>1823</v>
      </c>
      <c r="Z14" s="40">
        <v>42064</v>
      </c>
      <c r="AA14" s="40">
        <v>43159</v>
      </c>
      <c r="AB14" t="s">
        <v>39</v>
      </c>
      <c r="AC14" t="s">
        <v>40</v>
      </c>
      <c r="AD14" t="s">
        <v>41</v>
      </c>
      <c r="AE14"/>
    </row>
    <row r="15" spans="1:31" ht="15">
      <c r="A15" s="1" t="str">
        <f t="shared" si="0"/>
        <v>1115113311E0</v>
      </c>
      <c r="B15" t="s">
        <v>28</v>
      </c>
      <c r="C15" t="s">
        <v>29</v>
      </c>
      <c r="D15" t="s">
        <v>30</v>
      </c>
      <c r="E15" t="s">
        <v>31</v>
      </c>
      <c r="F15" t="s">
        <v>1628</v>
      </c>
      <c r="G15" t="s">
        <v>1818</v>
      </c>
      <c r="H15" t="s">
        <v>1774</v>
      </c>
      <c r="I15" t="s">
        <v>1819</v>
      </c>
      <c r="J15" t="s">
        <v>1824</v>
      </c>
      <c r="K15" t="s">
        <v>32</v>
      </c>
      <c r="L15" t="s">
        <v>32</v>
      </c>
      <c r="M15" t="s">
        <v>43</v>
      </c>
      <c r="N15" t="s">
        <v>44</v>
      </c>
      <c r="O15" t="s">
        <v>1825</v>
      </c>
      <c r="P15" t="s">
        <v>431</v>
      </c>
      <c r="Q15" t="s">
        <v>168</v>
      </c>
      <c r="R15" t="s">
        <v>598</v>
      </c>
      <c r="S15" s="1" t="str">
        <f t="shared" si="1"/>
        <v>CALSIN ORDOÑEZ, EUGENIA</v>
      </c>
      <c r="T15" t="s">
        <v>282</v>
      </c>
      <c r="U15" t="s">
        <v>49</v>
      </c>
      <c r="V15" t="s">
        <v>50</v>
      </c>
      <c r="W15" t="s">
        <v>1826</v>
      </c>
      <c r="X15" s="40">
        <v>24061</v>
      </c>
      <c r="Y15" t="s">
        <v>1827</v>
      </c>
      <c r="Z15"/>
      <c r="AA15"/>
      <c r="AB15" t="s">
        <v>39</v>
      </c>
      <c r="AC15" t="s">
        <v>40</v>
      </c>
      <c r="AD15" t="s">
        <v>41</v>
      </c>
      <c r="AE15"/>
    </row>
    <row r="16" spans="1:31" ht="15">
      <c r="A16" s="1" t="str">
        <f t="shared" si="0"/>
        <v>1115113311E2</v>
      </c>
      <c r="B16" t="s">
        <v>28</v>
      </c>
      <c r="C16" t="s">
        <v>29</v>
      </c>
      <c r="D16" t="s">
        <v>30</v>
      </c>
      <c r="E16" t="s">
        <v>31</v>
      </c>
      <c r="F16" t="s">
        <v>1628</v>
      </c>
      <c r="G16" t="s">
        <v>1818</v>
      </c>
      <c r="H16" t="s">
        <v>1774</v>
      </c>
      <c r="I16" t="s">
        <v>1819</v>
      </c>
      <c r="J16" t="s">
        <v>1828</v>
      </c>
      <c r="K16" t="s">
        <v>32</v>
      </c>
      <c r="L16" t="s">
        <v>32</v>
      </c>
      <c r="M16" t="s">
        <v>43</v>
      </c>
      <c r="N16" t="s">
        <v>44</v>
      </c>
      <c r="O16" t="s">
        <v>54</v>
      </c>
      <c r="P16" t="s">
        <v>266</v>
      </c>
      <c r="Q16" t="s">
        <v>1829</v>
      </c>
      <c r="R16" t="s">
        <v>599</v>
      </c>
      <c r="S16" s="1" t="str">
        <f t="shared" si="1"/>
        <v>AGUILAR ZABALA, ROSARIO</v>
      </c>
      <c r="T16" t="s">
        <v>48</v>
      </c>
      <c r="U16" t="s">
        <v>49</v>
      </c>
      <c r="V16" t="s">
        <v>50</v>
      </c>
      <c r="W16" t="s">
        <v>1830</v>
      </c>
      <c r="X16" s="40">
        <v>22974</v>
      </c>
      <c r="Y16" t="s">
        <v>1831</v>
      </c>
      <c r="Z16"/>
      <c r="AA16"/>
      <c r="AB16" t="s">
        <v>39</v>
      </c>
      <c r="AC16" t="s">
        <v>40</v>
      </c>
      <c r="AD16" t="s">
        <v>41</v>
      </c>
      <c r="AE16"/>
    </row>
    <row r="17" spans="1:31" ht="15">
      <c r="A17" s="1" t="str">
        <f t="shared" si="0"/>
        <v>1115113311E3</v>
      </c>
      <c r="B17" t="s">
        <v>28</v>
      </c>
      <c r="C17" t="s">
        <v>29</v>
      </c>
      <c r="D17" t="s">
        <v>30</v>
      </c>
      <c r="E17" t="s">
        <v>31</v>
      </c>
      <c r="F17" t="s">
        <v>1628</v>
      </c>
      <c r="G17" t="s">
        <v>1818</v>
      </c>
      <c r="H17" t="s">
        <v>1774</v>
      </c>
      <c r="I17" t="s">
        <v>1819</v>
      </c>
      <c r="J17" t="s">
        <v>1832</v>
      </c>
      <c r="K17" t="s">
        <v>32</v>
      </c>
      <c r="L17" t="s">
        <v>32</v>
      </c>
      <c r="M17" t="s">
        <v>43</v>
      </c>
      <c r="N17" t="s">
        <v>44</v>
      </c>
      <c r="O17" t="s">
        <v>54</v>
      </c>
      <c r="P17" t="s">
        <v>126</v>
      </c>
      <c r="Q17" t="s">
        <v>76</v>
      </c>
      <c r="R17" t="s">
        <v>1833</v>
      </c>
      <c r="S17" s="1" t="str">
        <f t="shared" si="1"/>
        <v>COILA QUISPE, MARGARITA ESTERH</v>
      </c>
      <c r="T17" t="s">
        <v>48</v>
      </c>
      <c r="U17" t="s">
        <v>49</v>
      </c>
      <c r="V17" t="s">
        <v>50</v>
      </c>
      <c r="W17" t="s">
        <v>1834</v>
      </c>
      <c r="X17" s="40">
        <v>21346</v>
      </c>
      <c r="Y17" t="s">
        <v>1835</v>
      </c>
      <c r="Z17"/>
      <c r="AA17"/>
      <c r="AB17" t="s">
        <v>39</v>
      </c>
      <c r="AC17" t="s">
        <v>40</v>
      </c>
      <c r="AD17" t="s">
        <v>41</v>
      </c>
      <c r="AE17"/>
    </row>
    <row r="18" spans="1:31" ht="15">
      <c r="A18" s="1" t="str">
        <f t="shared" si="0"/>
        <v>1115113311E4</v>
      </c>
      <c r="B18" t="s">
        <v>28</v>
      </c>
      <c r="C18" t="s">
        <v>29</v>
      </c>
      <c r="D18" t="s">
        <v>30</v>
      </c>
      <c r="E18" t="s">
        <v>31</v>
      </c>
      <c r="F18" t="s">
        <v>1628</v>
      </c>
      <c r="G18" t="s">
        <v>1818</v>
      </c>
      <c r="H18" t="s">
        <v>1774</v>
      </c>
      <c r="I18" t="s">
        <v>1819</v>
      </c>
      <c r="J18" t="s">
        <v>1836</v>
      </c>
      <c r="K18" t="s">
        <v>32</v>
      </c>
      <c r="L18" t="s">
        <v>32</v>
      </c>
      <c r="M18" t="s">
        <v>1837</v>
      </c>
      <c r="N18" t="s">
        <v>44</v>
      </c>
      <c r="O18" t="s">
        <v>54</v>
      </c>
      <c r="P18" t="s">
        <v>77</v>
      </c>
      <c r="Q18" t="s">
        <v>600</v>
      </c>
      <c r="R18" t="s">
        <v>1838</v>
      </c>
      <c r="S18" s="1" t="str">
        <f t="shared" si="1"/>
        <v>CONDORI ARGANDOÑA, RICARDINA SOLEDAD</v>
      </c>
      <c r="T18" t="s">
        <v>53</v>
      </c>
      <c r="U18" t="s">
        <v>49</v>
      </c>
      <c r="V18" t="s">
        <v>50</v>
      </c>
      <c r="W18" t="s">
        <v>1839</v>
      </c>
      <c r="X18" s="40">
        <v>22009</v>
      </c>
      <c r="Y18" t="s">
        <v>1840</v>
      </c>
      <c r="Z18"/>
      <c r="AA18"/>
      <c r="AB18" t="s">
        <v>39</v>
      </c>
      <c r="AC18" t="s">
        <v>40</v>
      </c>
      <c r="AD18" t="s">
        <v>41</v>
      </c>
      <c r="AE18"/>
    </row>
    <row r="19" spans="1:31" ht="15">
      <c r="A19" s="1" t="str">
        <f t="shared" si="0"/>
        <v>1115113311E5</v>
      </c>
      <c r="B19" t="s">
        <v>28</v>
      </c>
      <c r="C19" t="s">
        <v>29</v>
      </c>
      <c r="D19" t="s">
        <v>30</v>
      </c>
      <c r="E19" t="s">
        <v>31</v>
      </c>
      <c r="F19" t="s">
        <v>1628</v>
      </c>
      <c r="G19" t="s">
        <v>1818</v>
      </c>
      <c r="H19" t="s">
        <v>1774</v>
      </c>
      <c r="I19" t="s">
        <v>1819</v>
      </c>
      <c r="J19" t="s">
        <v>1841</v>
      </c>
      <c r="K19" t="s">
        <v>32</v>
      </c>
      <c r="L19" t="s">
        <v>32</v>
      </c>
      <c r="M19" t="s">
        <v>1139</v>
      </c>
      <c r="N19" t="s">
        <v>44</v>
      </c>
      <c r="O19" t="s">
        <v>54</v>
      </c>
      <c r="P19" t="s">
        <v>133</v>
      </c>
      <c r="Q19" t="s">
        <v>174</v>
      </c>
      <c r="R19" t="s">
        <v>1842</v>
      </c>
      <c r="S19" s="1" t="str">
        <f t="shared" si="1"/>
        <v>DUEÑAS APAZA, RAUL PRIMITIVO</v>
      </c>
      <c r="T19" t="s">
        <v>60</v>
      </c>
      <c r="U19" t="s">
        <v>49</v>
      </c>
      <c r="V19" t="s">
        <v>50</v>
      </c>
      <c r="W19" t="s">
        <v>1843</v>
      </c>
      <c r="X19" s="40">
        <v>27500</v>
      </c>
      <c r="Y19" t="s">
        <v>1844</v>
      </c>
      <c r="Z19"/>
      <c r="AA19"/>
      <c r="AB19" t="s">
        <v>39</v>
      </c>
      <c r="AC19" t="s">
        <v>40</v>
      </c>
      <c r="AD19" t="s">
        <v>41</v>
      </c>
      <c r="AE19"/>
    </row>
    <row r="20" spans="1:31" ht="15">
      <c r="A20" s="1" t="str">
        <f t="shared" si="0"/>
        <v>1115113311E8</v>
      </c>
      <c r="B20" t="s">
        <v>28</v>
      </c>
      <c r="C20" t="s">
        <v>29</v>
      </c>
      <c r="D20" t="s">
        <v>30</v>
      </c>
      <c r="E20" t="s">
        <v>31</v>
      </c>
      <c r="F20" t="s">
        <v>1628</v>
      </c>
      <c r="G20" t="s">
        <v>1818</v>
      </c>
      <c r="H20" t="s">
        <v>1774</v>
      </c>
      <c r="I20" t="s">
        <v>1819</v>
      </c>
      <c r="J20" t="s">
        <v>1845</v>
      </c>
      <c r="K20" t="s">
        <v>32</v>
      </c>
      <c r="L20" t="s">
        <v>32</v>
      </c>
      <c r="M20" t="s">
        <v>43</v>
      </c>
      <c r="N20" t="s">
        <v>44</v>
      </c>
      <c r="O20" t="s">
        <v>54</v>
      </c>
      <c r="P20" t="s">
        <v>76</v>
      </c>
      <c r="Q20" t="s">
        <v>133</v>
      </c>
      <c r="R20" t="s">
        <v>201</v>
      </c>
      <c r="S20" s="1" t="str">
        <f t="shared" si="1"/>
        <v>QUISPE DUEÑAS, JUANA</v>
      </c>
      <c r="T20" t="s">
        <v>48</v>
      </c>
      <c r="U20" t="s">
        <v>49</v>
      </c>
      <c r="V20" t="s">
        <v>50</v>
      </c>
      <c r="W20" t="s">
        <v>1846</v>
      </c>
      <c r="X20" s="40">
        <v>22309</v>
      </c>
      <c r="Y20" t="s">
        <v>1847</v>
      </c>
      <c r="Z20"/>
      <c r="AA20"/>
      <c r="AB20" t="s">
        <v>39</v>
      </c>
      <c r="AC20" t="s">
        <v>40</v>
      </c>
      <c r="AD20" t="s">
        <v>41</v>
      </c>
      <c r="AE20"/>
    </row>
    <row r="21" spans="1:31" ht="15">
      <c r="A21" s="1" t="str">
        <f t="shared" si="0"/>
        <v>1115113311E9</v>
      </c>
      <c r="B21" t="s">
        <v>28</v>
      </c>
      <c r="C21" t="s">
        <v>29</v>
      </c>
      <c r="D21" t="s">
        <v>30</v>
      </c>
      <c r="E21" t="s">
        <v>31</v>
      </c>
      <c r="F21" t="s">
        <v>1628</v>
      </c>
      <c r="G21" t="s">
        <v>1818</v>
      </c>
      <c r="H21" t="s">
        <v>1774</v>
      </c>
      <c r="I21" t="s">
        <v>1819</v>
      </c>
      <c r="J21" t="s">
        <v>1848</v>
      </c>
      <c r="K21" t="s">
        <v>32</v>
      </c>
      <c r="L21" t="s">
        <v>32</v>
      </c>
      <c r="M21" t="s">
        <v>43</v>
      </c>
      <c r="N21" t="s">
        <v>44</v>
      </c>
      <c r="O21" t="s">
        <v>54</v>
      </c>
      <c r="P21" t="s">
        <v>76</v>
      </c>
      <c r="Q21" t="s">
        <v>59</v>
      </c>
      <c r="R21" t="s">
        <v>1849</v>
      </c>
      <c r="S21" s="1" t="str">
        <f t="shared" si="1"/>
        <v>QUISPE VILCA, CELIA INOCENCIA</v>
      </c>
      <c r="T21" t="s">
        <v>53</v>
      </c>
      <c r="U21" t="s">
        <v>49</v>
      </c>
      <c r="V21" t="s">
        <v>50</v>
      </c>
      <c r="W21" t="s">
        <v>1850</v>
      </c>
      <c r="X21" s="40">
        <v>21029</v>
      </c>
      <c r="Y21" t="s">
        <v>1851</v>
      </c>
      <c r="Z21"/>
      <c r="AA21"/>
      <c r="AB21" t="s">
        <v>39</v>
      </c>
      <c r="AC21" t="s">
        <v>40</v>
      </c>
      <c r="AD21" t="s">
        <v>41</v>
      </c>
      <c r="AE21"/>
    </row>
    <row r="22" spans="1:31" ht="15">
      <c r="A22" s="1" t="str">
        <f t="shared" si="0"/>
        <v>1115113321E3</v>
      </c>
      <c r="B22" t="s">
        <v>28</v>
      </c>
      <c r="C22" t="s">
        <v>29</v>
      </c>
      <c r="D22" t="s">
        <v>30</v>
      </c>
      <c r="E22" t="s">
        <v>31</v>
      </c>
      <c r="F22" t="s">
        <v>1628</v>
      </c>
      <c r="G22" t="s">
        <v>1818</v>
      </c>
      <c r="H22" t="s">
        <v>1774</v>
      </c>
      <c r="I22" t="s">
        <v>1819</v>
      </c>
      <c r="J22" t="s">
        <v>1852</v>
      </c>
      <c r="K22" t="s">
        <v>32</v>
      </c>
      <c r="L22" t="s">
        <v>32</v>
      </c>
      <c r="M22" t="s">
        <v>43</v>
      </c>
      <c r="N22" t="s">
        <v>44</v>
      </c>
      <c r="O22" t="s">
        <v>1853</v>
      </c>
      <c r="P22" t="s">
        <v>122</v>
      </c>
      <c r="Q22" t="s">
        <v>1854</v>
      </c>
      <c r="R22" t="s">
        <v>300</v>
      </c>
      <c r="S22" s="1" t="str">
        <f t="shared" si="1"/>
        <v>MACHACA ILAQUITA, ROSA</v>
      </c>
      <c r="T22" t="s">
        <v>65</v>
      </c>
      <c r="U22" t="s">
        <v>49</v>
      </c>
      <c r="V22" t="s">
        <v>50</v>
      </c>
      <c r="W22" t="s">
        <v>1855</v>
      </c>
      <c r="X22" s="40">
        <v>25641</v>
      </c>
      <c r="Y22" t="s">
        <v>1856</v>
      </c>
      <c r="Z22"/>
      <c r="AA22"/>
      <c r="AB22" t="s">
        <v>39</v>
      </c>
      <c r="AC22" t="s">
        <v>40</v>
      </c>
      <c r="AD22" t="s">
        <v>41</v>
      </c>
      <c r="AE22"/>
    </row>
    <row r="23" spans="1:31" ht="15">
      <c r="A23" s="1" t="str">
        <f t="shared" si="0"/>
        <v>1115113311E6</v>
      </c>
      <c r="B23" t="s">
        <v>28</v>
      </c>
      <c r="C23" t="s">
        <v>29</v>
      </c>
      <c r="D23" t="s">
        <v>30</v>
      </c>
      <c r="E23" t="s">
        <v>31</v>
      </c>
      <c r="F23" t="s">
        <v>1628</v>
      </c>
      <c r="G23" t="s">
        <v>1818</v>
      </c>
      <c r="H23" t="s">
        <v>1774</v>
      </c>
      <c r="I23" t="s">
        <v>1819</v>
      </c>
      <c r="J23" t="s">
        <v>1857</v>
      </c>
      <c r="K23" t="s">
        <v>87</v>
      </c>
      <c r="L23" t="s">
        <v>88</v>
      </c>
      <c r="M23" t="s">
        <v>89</v>
      </c>
      <c r="N23" t="s">
        <v>44</v>
      </c>
      <c r="O23" t="s">
        <v>54</v>
      </c>
      <c r="P23" t="s">
        <v>118</v>
      </c>
      <c r="Q23" t="s">
        <v>101</v>
      </c>
      <c r="R23" t="s">
        <v>601</v>
      </c>
      <c r="S23" s="1" t="str">
        <f t="shared" si="1"/>
        <v>FLORES CHAMBI, BERNABE</v>
      </c>
      <c r="T23" t="s">
        <v>91</v>
      </c>
      <c r="U23" t="s">
        <v>38</v>
      </c>
      <c r="V23" t="s">
        <v>50</v>
      </c>
      <c r="W23" t="s">
        <v>1858</v>
      </c>
      <c r="X23" s="40">
        <v>19520</v>
      </c>
      <c r="Y23" t="s">
        <v>1859</v>
      </c>
      <c r="Z23"/>
      <c r="AA23"/>
      <c r="AB23" t="s">
        <v>39</v>
      </c>
      <c r="AC23" t="s">
        <v>92</v>
      </c>
      <c r="AD23" t="s">
        <v>41</v>
      </c>
      <c r="AE23"/>
    </row>
    <row r="24" spans="1:31" ht="15">
      <c r="A24" s="1" t="str">
        <f t="shared" si="0"/>
        <v>1156113311E2</v>
      </c>
      <c r="B24" t="s">
        <v>28</v>
      </c>
      <c r="C24" t="s">
        <v>29</v>
      </c>
      <c r="D24" t="s">
        <v>30</v>
      </c>
      <c r="E24" t="s">
        <v>31</v>
      </c>
      <c r="F24" t="s">
        <v>1630</v>
      </c>
      <c r="G24" t="s">
        <v>1860</v>
      </c>
      <c r="H24" t="s">
        <v>1774</v>
      </c>
      <c r="I24" t="s">
        <v>1861</v>
      </c>
      <c r="J24" t="s">
        <v>1862</v>
      </c>
      <c r="K24" t="s">
        <v>32</v>
      </c>
      <c r="L24" t="s">
        <v>33</v>
      </c>
      <c r="M24" t="s">
        <v>34</v>
      </c>
      <c r="N24" t="s">
        <v>35</v>
      </c>
      <c r="O24" t="s">
        <v>1863</v>
      </c>
      <c r="P24" t="s">
        <v>129</v>
      </c>
      <c r="Q24" t="s">
        <v>141</v>
      </c>
      <c r="R24" t="s">
        <v>1864</v>
      </c>
      <c r="S24" s="1" t="str">
        <f t="shared" si="1"/>
        <v>GONZALES RAMOS, SANDRO</v>
      </c>
      <c r="T24" t="s">
        <v>37</v>
      </c>
      <c r="U24" t="s">
        <v>38</v>
      </c>
      <c r="V24" t="s">
        <v>100</v>
      </c>
      <c r="W24" t="s">
        <v>1865</v>
      </c>
      <c r="X24" s="40">
        <v>27219</v>
      </c>
      <c r="Y24" t="s">
        <v>1866</v>
      </c>
      <c r="Z24" s="40">
        <v>42064</v>
      </c>
      <c r="AA24" s="40">
        <v>43159</v>
      </c>
      <c r="AB24" t="s">
        <v>39</v>
      </c>
      <c r="AC24" t="s">
        <v>40</v>
      </c>
      <c r="AD24" t="s">
        <v>41</v>
      </c>
      <c r="AE24"/>
    </row>
    <row r="25" spans="1:31" ht="15">
      <c r="A25" s="1" t="str">
        <f t="shared" si="0"/>
        <v>1156113321E5</v>
      </c>
      <c r="B25" t="s">
        <v>28</v>
      </c>
      <c r="C25" t="s">
        <v>29</v>
      </c>
      <c r="D25" t="s">
        <v>30</v>
      </c>
      <c r="E25" t="s">
        <v>31</v>
      </c>
      <c r="F25" t="s">
        <v>1630</v>
      </c>
      <c r="G25" t="s">
        <v>1860</v>
      </c>
      <c r="H25" t="s">
        <v>1774</v>
      </c>
      <c r="I25" t="s">
        <v>1861</v>
      </c>
      <c r="J25" t="s">
        <v>1867</v>
      </c>
      <c r="K25" t="s">
        <v>32</v>
      </c>
      <c r="L25" t="s">
        <v>33</v>
      </c>
      <c r="M25" t="s">
        <v>602</v>
      </c>
      <c r="N25" t="s">
        <v>35</v>
      </c>
      <c r="O25" t="s">
        <v>1868</v>
      </c>
      <c r="P25" t="s">
        <v>1869</v>
      </c>
      <c r="Q25" t="s">
        <v>118</v>
      </c>
      <c r="R25" t="s">
        <v>1870</v>
      </c>
      <c r="S25" s="1" t="str">
        <f t="shared" si="1"/>
        <v>CALABE FLORES, RAUL VICENTE</v>
      </c>
      <c r="T25" t="s">
        <v>60</v>
      </c>
      <c r="U25" t="s">
        <v>38</v>
      </c>
      <c r="V25" t="s">
        <v>100</v>
      </c>
      <c r="W25" t="s">
        <v>1871</v>
      </c>
      <c r="X25" s="40">
        <v>25664</v>
      </c>
      <c r="Y25" t="s">
        <v>1872</v>
      </c>
      <c r="Z25" s="40">
        <v>42064</v>
      </c>
      <c r="AA25" s="40">
        <v>43159</v>
      </c>
      <c r="AB25" t="s">
        <v>39</v>
      </c>
      <c r="AC25" t="s">
        <v>40</v>
      </c>
      <c r="AD25" t="s">
        <v>41</v>
      </c>
      <c r="AE25"/>
    </row>
    <row r="26" spans="1:31" ht="15">
      <c r="A26" s="1" t="str">
        <f t="shared" si="0"/>
        <v>1156113311E0</v>
      </c>
      <c r="B26" t="s">
        <v>28</v>
      </c>
      <c r="C26" t="s">
        <v>29</v>
      </c>
      <c r="D26" t="s">
        <v>30</v>
      </c>
      <c r="E26" t="s">
        <v>31</v>
      </c>
      <c r="F26" t="s">
        <v>1630</v>
      </c>
      <c r="G26" t="s">
        <v>1860</v>
      </c>
      <c r="H26" t="s">
        <v>1774</v>
      </c>
      <c r="I26" t="s">
        <v>1861</v>
      </c>
      <c r="J26" t="s">
        <v>1873</v>
      </c>
      <c r="K26" t="s">
        <v>32</v>
      </c>
      <c r="L26" t="s">
        <v>32</v>
      </c>
      <c r="M26" t="s">
        <v>43</v>
      </c>
      <c r="N26" t="s">
        <v>44</v>
      </c>
      <c r="O26" t="s">
        <v>54</v>
      </c>
      <c r="P26" t="s">
        <v>603</v>
      </c>
      <c r="Q26" t="s">
        <v>546</v>
      </c>
      <c r="R26" t="s">
        <v>1874</v>
      </c>
      <c r="S26" s="1" t="str">
        <f t="shared" si="1"/>
        <v>CHOQUEHUAYTA CCAMA, CLAUDIA VICTORIA</v>
      </c>
      <c r="T26" t="s">
        <v>60</v>
      </c>
      <c r="U26" t="s">
        <v>49</v>
      </c>
      <c r="V26" t="s">
        <v>50</v>
      </c>
      <c r="W26" t="s">
        <v>1875</v>
      </c>
      <c r="X26" s="40">
        <v>27187</v>
      </c>
      <c r="Y26" t="s">
        <v>1876</v>
      </c>
      <c r="Z26"/>
      <c r="AA26"/>
      <c r="AB26" t="s">
        <v>39</v>
      </c>
      <c r="AC26" t="s">
        <v>40</v>
      </c>
      <c r="AD26" t="s">
        <v>41</v>
      </c>
      <c r="AE26"/>
    </row>
    <row r="27" spans="1:31" ht="15">
      <c r="A27" s="1" t="str">
        <f t="shared" si="0"/>
        <v>1156113311E3</v>
      </c>
      <c r="B27" t="s">
        <v>28</v>
      </c>
      <c r="C27" t="s">
        <v>29</v>
      </c>
      <c r="D27" t="s">
        <v>30</v>
      </c>
      <c r="E27" t="s">
        <v>31</v>
      </c>
      <c r="F27" t="s">
        <v>1630</v>
      </c>
      <c r="G27" t="s">
        <v>1860</v>
      </c>
      <c r="H27" t="s">
        <v>1774</v>
      </c>
      <c r="I27" t="s">
        <v>1861</v>
      </c>
      <c r="J27" t="s">
        <v>1877</v>
      </c>
      <c r="K27" t="s">
        <v>32</v>
      </c>
      <c r="L27" t="s">
        <v>32</v>
      </c>
      <c r="M27" t="s">
        <v>43</v>
      </c>
      <c r="N27" t="s">
        <v>44</v>
      </c>
      <c r="O27" t="s">
        <v>1878</v>
      </c>
      <c r="P27" t="s">
        <v>129</v>
      </c>
      <c r="Q27" t="s">
        <v>197</v>
      </c>
      <c r="R27" t="s">
        <v>1879</v>
      </c>
      <c r="S27" s="1" t="str">
        <f t="shared" si="1"/>
        <v>GONZALES CASTILLO, ANA ANTIA</v>
      </c>
      <c r="T27" t="s">
        <v>65</v>
      </c>
      <c r="U27" t="s">
        <v>49</v>
      </c>
      <c r="V27" t="s">
        <v>50</v>
      </c>
      <c r="W27" t="s">
        <v>1880</v>
      </c>
      <c r="X27" s="40">
        <v>23850</v>
      </c>
      <c r="Y27" t="s">
        <v>1881</v>
      </c>
      <c r="Z27"/>
      <c r="AA27"/>
      <c r="AB27" t="s">
        <v>39</v>
      </c>
      <c r="AC27" t="s">
        <v>40</v>
      </c>
      <c r="AD27" t="s">
        <v>41</v>
      </c>
      <c r="AE27"/>
    </row>
    <row r="28" spans="1:31" ht="15">
      <c r="A28" s="1" t="str">
        <f t="shared" si="0"/>
        <v>1156113311E5</v>
      </c>
      <c r="B28" t="s">
        <v>28</v>
      </c>
      <c r="C28" t="s">
        <v>29</v>
      </c>
      <c r="D28" t="s">
        <v>30</v>
      </c>
      <c r="E28" t="s">
        <v>31</v>
      </c>
      <c r="F28" t="s">
        <v>1630</v>
      </c>
      <c r="G28" t="s">
        <v>1860</v>
      </c>
      <c r="H28" t="s">
        <v>1774</v>
      </c>
      <c r="I28" t="s">
        <v>1861</v>
      </c>
      <c r="J28" t="s">
        <v>1882</v>
      </c>
      <c r="K28" t="s">
        <v>32</v>
      </c>
      <c r="L28" t="s">
        <v>32</v>
      </c>
      <c r="M28" t="s">
        <v>43</v>
      </c>
      <c r="N28" t="s">
        <v>44</v>
      </c>
      <c r="O28" t="s">
        <v>54</v>
      </c>
      <c r="P28" t="s">
        <v>112</v>
      </c>
      <c r="Q28" t="s">
        <v>141</v>
      </c>
      <c r="R28" t="s">
        <v>604</v>
      </c>
      <c r="S28" s="1" t="str">
        <f t="shared" si="1"/>
        <v>BELTRAN RAMOS, LUIS ENRIQUE</v>
      </c>
      <c r="T28" t="s">
        <v>48</v>
      </c>
      <c r="U28" t="s">
        <v>49</v>
      </c>
      <c r="V28" t="s">
        <v>50</v>
      </c>
      <c r="W28" t="s">
        <v>1883</v>
      </c>
      <c r="X28" s="40">
        <v>19657</v>
      </c>
      <c r="Y28" t="s">
        <v>1884</v>
      </c>
      <c r="Z28"/>
      <c r="AA28"/>
      <c r="AB28" t="s">
        <v>39</v>
      </c>
      <c r="AC28" t="s">
        <v>40</v>
      </c>
      <c r="AD28" t="s">
        <v>41</v>
      </c>
      <c r="AE28"/>
    </row>
    <row r="29" spans="1:31" ht="15">
      <c r="A29" s="1" t="str">
        <f t="shared" si="0"/>
        <v>1156113311E6</v>
      </c>
      <c r="B29" t="s">
        <v>28</v>
      </c>
      <c r="C29" t="s">
        <v>29</v>
      </c>
      <c r="D29" t="s">
        <v>30</v>
      </c>
      <c r="E29" t="s">
        <v>31</v>
      </c>
      <c r="F29" t="s">
        <v>1630</v>
      </c>
      <c r="G29" t="s">
        <v>1860</v>
      </c>
      <c r="H29" t="s">
        <v>1774</v>
      </c>
      <c r="I29" t="s">
        <v>1861</v>
      </c>
      <c r="J29" t="s">
        <v>1885</v>
      </c>
      <c r="K29" t="s">
        <v>32</v>
      </c>
      <c r="L29" t="s">
        <v>32</v>
      </c>
      <c r="M29" t="s">
        <v>43</v>
      </c>
      <c r="N29" t="s">
        <v>44</v>
      </c>
      <c r="O29" t="s">
        <v>54</v>
      </c>
      <c r="P29" t="s">
        <v>82</v>
      </c>
      <c r="Q29" t="s">
        <v>360</v>
      </c>
      <c r="R29" t="s">
        <v>1886</v>
      </c>
      <c r="S29" s="1" t="str">
        <f t="shared" si="1"/>
        <v>CACERES TUCO, HERMENEGILDA</v>
      </c>
      <c r="T29" t="s">
        <v>48</v>
      </c>
      <c r="U29" t="s">
        <v>49</v>
      </c>
      <c r="V29" t="s">
        <v>50</v>
      </c>
      <c r="W29" t="s">
        <v>1887</v>
      </c>
      <c r="X29" s="40">
        <v>25243</v>
      </c>
      <c r="Y29" t="s">
        <v>1888</v>
      </c>
      <c r="Z29"/>
      <c r="AA29"/>
      <c r="AB29" t="s">
        <v>39</v>
      </c>
      <c r="AC29" t="s">
        <v>40</v>
      </c>
      <c r="AD29" t="s">
        <v>41</v>
      </c>
      <c r="AE29"/>
    </row>
    <row r="30" spans="1:31" ht="15">
      <c r="A30" s="1" t="str">
        <f t="shared" si="0"/>
        <v>1156113311E7</v>
      </c>
      <c r="B30" t="s">
        <v>28</v>
      </c>
      <c r="C30" t="s">
        <v>29</v>
      </c>
      <c r="D30" t="s">
        <v>30</v>
      </c>
      <c r="E30" t="s">
        <v>31</v>
      </c>
      <c r="F30" t="s">
        <v>1630</v>
      </c>
      <c r="G30" t="s">
        <v>1860</v>
      </c>
      <c r="H30" t="s">
        <v>1774</v>
      </c>
      <c r="I30" t="s">
        <v>1861</v>
      </c>
      <c r="J30" t="s">
        <v>1889</v>
      </c>
      <c r="K30" t="s">
        <v>32</v>
      </c>
      <c r="L30" t="s">
        <v>32</v>
      </c>
      <c r="M30" t="s">
        <v>43</v>
      </c>
      <c r="N30" t="s">
        <v>44</v>
      </c>
      <c r="O30" t="s">
        <v>54</v>
      </c>
      <c r="P30" t="s">
        <v>605</v>
      </c>
      <c r="Q30" t="s">
        <v>307</v>
      </c>
      <c r="R30" t="s">
        <v>1890</v>
      </c>
      <c r="S30" s="1" t="str">
        <f t="shared" si="1"/>
        <v>CAMACHO GUEVARA, ALIDA JUANA</v>
      </c>
      <c r="T30" t="s">
        <v>65</v>
      </c>
      <c r="U30" t="s">
        <v>49</v>
      </c>
      <c r="V30" t="s">
        <v>50</v>
      </c>
      <c r="W30" t="s">
        <v>1891</v>
      </c>
      <c r="X30" s="40">
        <v>24389</v>
      </c>
      <c r="Y30" t="s">
        <v>1892</v>
      </c>
      <c r="Z30"/>
      <c r="AA30"/>
      <c r="AB30" t="s">
        <v>39</v>
      </c>
      <c r="AC30" t="s">
        <v>40</v>
      </c>
      <c r="AD30" t="s">
        <v>41</v>
      </c>
      <c r="AE30"/>
    </row>
    <row r="31" spans="1:31" ht="15">
      <c r="A31" s="1" t="str">
        <f t="shared" si="0"/>
        <v>1156113311E8</v>
      </c>
      <c r="B31" t="s">
        <v>28</v>
      </c>
      <c r="C31" t="s">
        <v>29</v>
      </c>
      <c r="D31" t="s">
        <v>30</v>
      </c>
      <c r="E31" t="s">
        <v>31</v>
      </c>
      <c r="F31" t="s">
        <v>1630</v>
      </c>
      <c r="G31" t="s">
        <v>1860</v>
      </c>
      <c r="H31" t="s">
        <v>1774</v>
      </c>
      <c r="I31" t="s">
        <v>1861</v>
      </c>
      <c r="J31" t="s">
        <v>1893</v>
      </c>
      <c r="K31" t="s">
        <v>32</v>
      </c>
      <c r="L31" t="s">
        <v>32</v>
      </c>
      <c r="M31" t="s">
        <v>43</v>
      </c>
      <c r="N31" t="s">
        <v>44</v>
      </c>
      <c r="O31" t="s">
        <v>54</v>
      </c>
      <c r="P31" t="s">
        <v>185</v>
      </c>
      <c r="Q31" t="s">
        <v>606</v>
      </c>
      <c r="R31" t="s">
        <v>607</v>
      </c>
      <c r="S31" s="1" t="str">
        <f t="shared" si="1"/>
        <v>CANO CCOA, BRIGIDA</v>
      </c>
      <c r="T31" t="s">
        <v>48</v>
      </c>
      <c r="U31" t="s">
        <v>49</v>
      </c>
      <c r="V31" t="s">
        <v>50</v>
      </c>
      <c r="W31" t="s">
        <v>1894</v>
      </c>
      <c r="X31" s="40">
        <v>22197</v>
      </c>
      <c r="Y31" t="s">
        <v>1895</v>
      </c>
      <c r="Z31"/>
      <c r="AA31"/>
      <c r="AB31" t="s">
        <v>39</v>
      </c>
      <c r="AC31" t="s">
        <v>40</v>
      </c>
      <c r="AD31" t="s">
        <v>41</v>
      </c>
      <c r="AE31"/>
    </row>
    <row r="32" spans="1:31" ht="15">
      <c r="A32" s="1" t="str">
        <f t="shared" si="0"/>
        <v>1156113311E9</v>
      </c>
      <c r="B32" t="s">
        <v>28</v>
      </c>
      <c r="C32" t="s">
        <v>29</v>
      </c>
      <c r="D32" t="s">
        <v>30</v>
      </c>
      <c r="E32" t="s">
        <v>31</v>
      </c>
      <c r="F32" t="s">
        <v>1630</v>
      </c>
      <c r="G32" t="s">
        <v>1860</v>
      </c>
      <c r="H32" t="s">
        <v>1774</v>
      </c>
      <c r="I32" t="s">
        <v>1861</v>
      </c>
      <c r="J32" t="s">
        <v>1896</v>
      </c>
      <c r="K32" t="s">
        <v>32</v>
      </c>
      <c r="L32" t="s">
        <v>32</v>
      </c>
      <c r="M32" t="s">
        <v>43</v>
      </c>
      <c r="N32" t="s">
        <v>44</v>
      </c>
      <c r="O32" t="s">
        <v>1897</v>
      </c>
      <c r="P32" t="s">
        <v>231</v>
      </c>
      <c r="Q32" t="s">
        <v>115</v>
      </c>
      <c r="R32" t="s">
        <v>1898</v>
      </c>
      <c r="S32" s="1" t="str">
        <f t="shared" si="1"/>
        <v>SANCHEZ TORRES, VILMA NOEMI</v>
      </c>
      <c r="T32" t="s">
        <v>48</v>
      </c>
      <c r="U32" t="s">
        <v>49</v>
      </c>
      <c r="V32" t="s">
        <v>50</v>
      </c>
      <c r="W32" t="s">
        <v>1899</v>
      </c>
      <c r="X32" s="40">
        <v>25852</v>
      </c>
      <c r="Y32" t="s">
        <v>1900</v>
      </c>
      <c r="Z32" s="40">
        <v>41699</v>
      </c>
      <c r="AA32"/>
      <c r="AB32" t="s">
        <v>39</v>
      </c>
      <c r="AC32" t="s">
        <v>40</v>
      </c>
      <c r="AD32" t="s">
        <v>41</v>
      </c>
      <c r="AE32"/>
    </row>
    <row r="33" spans="1:31" ht="15">
      <c r="A33" s="1" t="str">
        <f t="shared" si="0"/>
        <v>1156113321E1</v>
      </c>
      <c r="B33" t="s">
        <v>28</v>
      </c>
      <c r="C33" t="s">
        <v>29</v>
      </c>
      <c r="D33" t="s">
        <v>30</v>
      </c>
      <c r="E33" t="s">
        <v>31</v>
      </c>
      <c r="F33" t="s">
        <v>1630</v>
      </c>
      <c r="G33" t="s">
        <v>1860</v>
      </c>
      <c r="H33" t="s">
        <v>1774</v>
      </c>
      <c r="I33" t="s">
        <v>1861</v>
      </c>
      <c r="J33" t="s">
        <v>1901</v>
      </c>
      <c r="K33" t="s">
        <v>32</v>
      </c>
      <c r="L33" t="s">
        <v>32</v>
      </c>
      <c r="M33" t="s">
        <v>43</v>
      </c>
      <c r="N33" t="s">
        <v>44</v>
      </c>
      <c r="O33" t="s">
        <v>54</v>
      </c>
      <c r="P33" t="s">
        <v>1902</v>
      </c>
      <c r="Q33" t="s">
        <v>284</v>
      </c>
      <c r="R33" t="s">
        <v>1903</v>
      </c>
      <c r="S33" s="1" t="str">
        <f t="shared" si="1"/>
        <v>COACALLA VARGAS, ULIA MERIDA</v>
      </c>
      <c r="T33" t="s">
        <v>48</v>
      </c>
      <c r="U33" t="s">
        <v>49</v>
      </c>
      <c r="V33" t="s">
        <v>50</v>
      </c>
      <c r="W33" t="s">
        <v>1904</v>
      </c>
      <c r="X33" s="40">
        <v>23142</v>
      </c>
      <c r="Y33" t="s">
        <v>1905</v>
      </c>
      <c r="Z33"/>
      <c r="AA33"/>
      <c r="AB33" t="s">
        <v>39</v>
      </c>
      <c r="AC33" t="s">
        <v>40</v>
      </c>
      <c r="AD33" t="s">
        <v>41</v>
      </c>
      <c r="AE33"/>
    </row>
    <row r="34" spans="1:31" ht="15">
      <c r="A34" s="1" t="str">
        <f t="shared" si="0"/>
        <v>1156113321E3</v>
      </c>
      <c r="B34" t="s">
        <v>28</v>
      </c>
      <c r="C34" t="s">
        <v>29</v>
      </c>
      <c r="D34" t="s">
        <v>30</v>
      </c>
      <c r="E34" t="s">
        <v>31</v>
      </c>
      <c r="F34" t="s">
        <v>1630</v>
      </c>
      <c r="G34" t="s">
        <v>1860</v>
      </c>
      <c r="H34" t="s">
        <v>1774</v>
      </c>
      <c r="I34" t="s">
        <v>1861</v>
      </c>
      <c r="J34" t="s">
        <v>1906</v>
      </c>
      <c r="K34" t="s">
        <v>32</v>
      </c>
      <c r="L34" t="s">
        <v>32</v>
      </c>
      <c r="M34" t="s">
        <v>43</v>
      </c>
      <c r="N34" t="s">
        <v>44</v>
      </c>
      <c r="O34" t="s">
        <v>54</v>
      </c>
      <c r="P34" t="s">
        <v>124</v>
      </c>
      <c r="Q34" t="s">
        <v>318</v>
      </c>
      <c r="R34" t="s">
        <v>1907</v>
      </c>
      <c r="S34" s="1" t="str">
        <f t="shared" si="1"/>
        <v>CRUZ TIQUILLOCA, ISABEL NORMA</v>
      </c>
      <c r="T34" t="s">
        <v>48</v>
      </c>
      <c r="U34" t="s">
        <v>49</v>
      </c>
      <c r="V34" t="s">
        <v>50</v>
      </c>
      <c r="W34" t="s">
        <v>1908</v>
      </c>
      <c r="X34" s="40">
        <v>21873</v>
      </c>
      <c r="Y34" t="s">
        <v>1909</v>
      </c>
      <c r="Z34"/>
      <c r="AA34"/>
      <c r="AB34" t="s">
        <v>39</v>
      </c>
      <c r="AC34" t="s">
        <v>40</v>
      </c>
      <c r="AD34" t="s">
        <v>41</v>
      </c>
      <c r="AE34"/>
    </row>
    <row r="35" spans="1:31" ht="15">
      <c r="A35" s="1" t="str">
        <f t="shared" si="0"/>
        <v>1156113321E4</v>
      </c>
      <c r="B35" t="s">
        <v>28</v>
      </c>
      <c r="C35" t="s">
        <v>29</v>
      </c>
      <c r="D35" t="s">
        <v>30</v>
      </c>
      <c r="E35" t="s">
        <v>31</v>
      </c>
      <c r="F35" t="s">
        <v>1630</v>
      </c>
      <c r="G35" t="s">
        <v>1860</v>
      </c>
      <c r="H35" t="s">
        <v>1774</v>
      </c>
      <c r="I35" t="s">
        <v>1861</v>
      </c>
      <c r="J35" t="s">
        <v>1910</v>
      </c>
      <c r="K35" t="s">
        <v>32</v>
      </c>
      <c r="L35" t="s">
        <v>32</v>
      </c>
      <c r="M35" t="s">
        <v>1139</v>
      </c>
      <c r="N35" t="s">
        <v>44</v>
      </c>
      <c r="O35" t="s">
        <v>54</v>
      </c>
      <c r="P35" t="s">
        <v>172</v>
      </c>
      <c r="Q35" t="s">
        <v>161</v>
      </c>
      <c r="R35" t="s">
        <v>163</v>
      </c>
      <c r="S35" s="1" t="str">
        <f t="shared" si="1"/>
        <v>DELGADO TITO, HUGO</v>
      </c>
      <c r="T35" t="s">
        <v>60</v>
      </c>
      <c r="U35" t="s">
        <v>49</v>
      </c>
      <c r="V35" t="s">
        <v>50</v>
      </c>
      <c r="W35" t="s">
        <v>1911</v>
      </c>
      <c r="X35" s="40">
        <v>24120</v>
      </c>
      <c r="Y35" t="s">
        <v>1912</v>
      </c>
      <c r="Z35"/>
      <c r="AA35"/>
      <c r="AB35" t="s">
        <v>39</v>
      </c>
      <c r="AC35" t="s">
        <v>40</v>
      </c>
      <c r="AD35" t="s">
        <v>41</v>
      </c>
      <c r="AE35"/>
    </row>
    <row r="36" spans="1:31" ht="15">
      <c r="A36" s="1" t="str">
        <f t="shared" si="0"/>
        <v>1156113321E6</v>
      </c>
      <c r="B36" t="s">
        <v>28</v>
      </c>
      <c r="C36" t="s">
        <v>29</v>
      </c>
      <c r="D36" t="s">
        <v>30</v>
      </c>
      <c r="E36" t="s">
        <v>31</v>
      </c>
      <c r="F36" t="s">
        <v>1630</v>
      </c>
      <c r="G36" t="s">
        <v>1860</v>
      </c>
      <c r="H36" t="s">
        <v>1774</v>
      </c>
      <c r="I36" t="s">
        <v>1861</v>
      </c>
      <c r="J36" t="s">
        <v>1913</v>
      </c>
      <c r="K36" t="s">
        <v>32</v>
      </c>
      <c r="L36" t="s">
        <v>32</v>
      </c>
      <c r="M36" t="s">
        <v>43</v>
      </c>
      <c r="N36" t="s">
        <v>44</v>
      </c>
      <c r="O36" t="s">
        <v>1914</v>
      </c>
      <c r="P36" t="s">
        <v>151</v>
      </c>
      <c r="Q36" t="s">
        <v>76</v>
      </c>
      <c r="R36" t="s">
        <v>530</v>
      </c>
      <c r="S36" s="1" t="str">
        <f t="shared" si="1"/>
        <v>YUCRA QUISPE, ROGELIO</v>
      </c>
      <c r="T36" t="s">
        <v>53</v>
      </c>
      <c r="U36" t="s">
        <v>49</v>
      </c>
      <c r="V36" t="s">
        <v>50</v>
      </c>
      <c r="W36" t="s">
        <v>1915</v>
      </c>
      <c r="X36" s="40">
        <v>19983</v>
      </c>
      <c r="Y36" t="s">
        <v>1916</v>
      </c>
      <c r="Z36" s="40">
        <v>42065</v>
      </c>
      <c r="AA36"/>
      <c r="AB36" t="s">
        <v>39</v>
      </c>
      <c r="AC36" t="s">
        <v>40</v>
      </c>
      <c r="AD36" t="s">
        <v>41</v>
      </c>
      <c r="AE36"/>
    </row>
    <row r="37" spans="1:31" ht="15">
      <c r="A37" s="1" t="str">
        <f t="shared" si="0"/>
        <v>1156113321E7</v>
      </c>
      <c r="B37" t="s">
        <v>28</v>
      </c>
      <c r="C37" t="s">
        <v>29</v>
      </c>
      <c r="D37" t="s">
        <v>30</v>
      </c>
      <c r="E37" t="s">
        <v>31</v>
      </c>
      <c r="F37" t="s">
        <v>1630</v>
      </c>
      <c r="G37" t="s">
        <v>1860</v>
      </c>
      <c r="H37" t="s">
        <v>1774</v>
      </c>
      <c r="I37" t="s">
        <v>1861</v>
      </c>
      <c r="J37" t="s">
        <v>1917</v>
      </c>
      <c r="K37" t="s">
        <v>32</v>
      </c>
      <c r="L37" t="s">
        <v>32</v>
      </c>
      <c r="M37" t="s">
        <v>43</v>
      </c>
      <c r="N37" t="s">
        <v>44</v>
      </c>
      <c r="O37" t="s">
        <v>1918</v>
      </c>
      <c r="P37" t="s">
        <v>109</v>
      </c>
      <c r="Q37" t="s">
        <v>118</v>
      </c>
      <c r="R37" t="s">
        <v>1919</v>
      </c>
      <c r="S37" s="1" t="str">
        <f t="shared" si="1"/>
        <v>PAREDES FLORES, JAVIER ANTONIO</v>
      </c>
      <c r="T37" t="s">
        <v>48</v>
      </c>
      <c r="U37" t="s">
        <v>49</v>
      </c>
      <c r="V37" t="s">
        <v>50</v>
      </c>
      <c r="W37" t="s">
        <v>1920</v>
      </c>
      <c r="X37" s="40">
        <v>25001</v>
      </c>
      <c r="Y37" t="s">
        <v>1921</v>
      </c>
      <c r="Z37" s="40">
        <v>42219</v>
      </c>
      <c r="AA37"/>
      <c r="AB37" t="s">
        <v>39</v>
      </c>
      <c r="AC37" t="s">
        <v>40</v>
      </c>
      <c r="AD37" t="s">
        <v>41</v>
      </c>
      <c r="AE37"/>
    </row>
    <row r="38" spans="1:31" ht="15">
      <c r="A38" s="1" t="str">
        <f t="shared" si="0"/>
        <v>1156113321E8</v>
      </c>
      <c r="B38" t="s">
        <v>28</v>
      </c>
      <c r="C38" t="s">
        <v>29</v>
      </c>
      <c r="D38" t="s">
        <v>30</v>
      </c>
      <c r="E38" t="s">
        <v>31</v>
      </c>
      <c r="F38" t="s">
        <v>1630</v>
      </c>
      <c r="G38" t="s">
        <v>1860</v>
      </c>
      <c r="H38" t="s">
        <v>1774</v>
      </c>
      <c r="I38" t="s">
        <v>1861</v>
      </c>
      <c r="J38" t="s">
        <v>1922</v>
      </c>
      <c r="K38" t="s">
        <v>32</v>
      </c>
      <c r="L38" t="s">
        <v>32</v>
      </c>
      <c r="M38" t="s">
        <v>43</v>
      </c>
      <c r="N38" t="s">
        <v>44</v>
      </c>
      <c r="O38" t="s">
        <v>54</v>
      </c>
      <c r="P38" t="s">
        <v>111</v>
      </c>
      <c r="Q38" t="s">
        <v>315</v>
      </c>
      <c r="R38" t="s">
        <v>1923</v>
      </c>
      <c r="S38" s="1" t="str">
        <f t="shared" si="1"/>
        <v>PACORI FERNANDEZ, BETY CRISTINA</v>
      </c>
      <c r="T38" t="s">
        <v>48</v>
      </c>
      <c r="U38" t="s">
        <v>49</v>
      </c>
      <c r="V38" t="s">
        <v>50</v>
      </c>
      <c r="W38" t="s">
        <v>1924</v>
      </c>
      <c r="X38" s="40">
        <v>21234</v>
      </c>
      <c r="Y38" t="s">
        <v>1925</v>
      </c>
      <c r="Z38"/>
      <c r="AA38"/>
      <c r="AB38" t="s">
        <v>39</v>
      </c>
      <c r="AC38" t="s">
        <v>40</v>
      </c>
      <c r="AD38" t="s">
        <v>41</v>
      </c>
      <c r="AE38"/>
    </row>
    <row r="39" spans="1:31" ht="15">
      <c r="A39" s="1" t="str">
        <f t="shared" si="0"/>
        <v>1156113321E9</v>
      </c>
      <c r="B39" t="s">
        <v>28</v>
      </c>
      <c r="C39" t="s">
        <v>29</v>
      </c>
      <c r="D39" t="s">
        <v>30</v>
      </c>
      <c r="E39" t="s">
        <v>31</v>
      </c>
      <c r="F39" t="s">
        <v>1630</v>
      </c>
      <c r="G39" t="s">
        <v>1860</v>
      </c>
      <c r="H39" t="s">
        <v>1774</v>
      </c>
      <c r="I39" t="s">
        <v>1861</v>
      </c>
      <c r="J39" t="s">
        <v>1926</v>
      </c>
      <c r="K39" t="s">
        <v>32</v>
      </c>
      <c r="L39" t="s">
        <v>32</v>
      </c>
      <c r="M39" t="s">
        <v>43</v>
      </c>
      <c r="N39" t="s">
        <v>44</v>
      </c>
      <c r="O39" t="s">
        <v>54</v>
      </c>
      <c r="P39" t="s">
        <v>1927</v>
      </c>
      <c r="Q39" t="s">
        <v>174</v>
      </c>
      <c r="R39" t="s">
        <v>1928</v>
      </c>
      <c r="S39" s="1" t="str">
        <f t="shared" si="1"/>
        <v>PADILLA APAZA, PERCY JORGE</v>
      </c>
      <c r="T39" t="s">
        <v>48</v>
      </c>
      <c r="U39" t="s">
        <v>49</v>
      </c>
      <c r="V39" t="s">
        <v>50</v>
      </c>
      <c r="W39" t="s">
        <v>1929</v>
      </c>
      <c r="X39" s="40">
        <v>23586</v>
      </c>
      <c r="Y39" t="s">
        <v>1930</v>
      </c>
      <c r="Z39"/>
      <c r="AA39"/>
      <c r="AB39" t="s">
        <v>39</v>
      </c>
      <c r="AC39" t="s">
        <v>40</v>
      </c>
      <c r="AD39" t="s">
        <v>41</v>
      </c>
      <c r="AE39"/>
    </row>
    <row r="40" spans="1:31" ht="15">
      <c r="A40" s="1" t="str">
        <f t="shared" si="0"/>
        <v>1156113331E1</v>
      </c>
      <c r="B40" t="s">
        <v>28</v>
      </c>
      <c r="C40" t="s">
        <v>29</v>
      </c>
      <c r="D40" t="s">
        <v>30</v>
      </c>
      <c r="E40" t="s">
        <v>31</v>
      </c>
      <c r="F40" t="s">
        <v>1630</v>
      </c>
      <c r="G40" t="s">
        <v>1860</v>
      </c>
      <c r="H40" t="s">
        <v>1774</v>
      </c>
      <c r="I40" t="s">
        <v>1861</v>
      </c>
      <c r="J40" t="s">
        <v>1931</v>
      </c>
      <c r="K40" t="s">
        <v>32</v>
      </c>
      <c r="L40" t="s">
        <v>32</v>
      </c>
      <c r="M40" t="s">
        <v>1837</v>
      </c>
      <c r="N40" t="s">
        <v>44</v>
      </c>
      <c r="O40" t="s">
        <v>54</v>
      </c>
      <c r="P40" t="s">
        <v>1932</v>
      </c>
      <c r="Q40" t="s">
        <v>331</v>
      </c>
      <c r="R40" t="s">
        <v>1933</v>
      </c>
      <c r="S40" s="1" t="str">
        <f t="shared" si="1"/>
        <v>YEPEZ RAMIREZ, TERESA MARLENE</v>
      </c>
      <c r="T40" t="s">
        <v>37</v>
      </c>
      <c r="U40" t="s">
        <v>49</v>
      </c>
      <c r="V40" t="s">
        <v>50</v>
      </c>
      <c r="W40" t="s">
        <v>1934</v>
      </c>
      <c r="X40" s="40">
        <v>21331</v>
      </c>
      <c r="Y40" t="s">
        <v>1935</v>
      </c>
      <c r="Z40"/>
      <c r="AA40"/>
      <c r="AB40" t="s">
        <v>39</v>
      </c>
      <c r="AC40" t="s">
        <v>40</v>
      </c>
      <c r="AD40" t="s">
        <v>41</v>
      </c>
      <c r="AE40"/>
    </row>
    <row r="41" spans="1:31" ht="15">
      <c r="A41" s="1" t="str">
        <f t="shared" si="0"/>
        <v>1156113331E2</v>
      </c>
      <c r="B41" t="s">
        <v>28</v>
      </c>
      <c r="C41" t="s">
        <v>29</v>
      </c>
      <c r="D41" t="s">
        <v>30</v>
      </c>
      <c r="E41" t="s">
        <v>31</v>
      </c>
      <c r="F41" t="s">
        <v>1630</v>
      </c>
      <c r="G41" t="s">
        <v>1860</v>
      </c>
      <c r="H41" t="s">
        <v>1774</v>
      </c>
      <c r="I41" t="s">
        <v>1861</v>
      </c>
      <c r="J41" t="s">
        <v>1936</v>
      </c>
      <c r="K41" t="s">
        <v>32</v>
      </c>
      <c r="L41" t="s">
        <v>32</v>
      </c>
      <c r="M41" t="s">
        <v>43</v>
      </c>
      <c r="N41" t="s">
        <v>44</v>
      </c>
      <c r="O41" t="s">
        <v>1937</v>
      </c>
      <c r="P41" t="s">
        <v>424</v>
      </c>
      <c r="Q41" t="s">
        <v>59</v>
      </c>
      <c r="R41" t="s">
        <v>201</v>
      </c>
      <c r="S41" s="1" t="str">
        <f t="shared" si="1"/>
        <v>CONTRERAS VILCA, JUANA</v>
      </c>
      <c r="T41" t="s">
        <v>60</v>
      </c>
      <c r="U41" t="s">
        <v>49</v>
      </c>
      <c r="V41" t="s">
        <v>50</v>
      </c>
      <c r="W41" t="s">
        <v>1938</v>
      </c>
      <c r="X41" s="40">
        <v>20256</v>
      </c>
      <c r="Y41" t="s">
        <v>1939</v>
      </c>
      <c r="Z41"/>
      <c r="AA41"/>
      <c r="AB41" t="s">
        <v>39</v>
      </c>
      <c r="AC41" t="s">
        <v>40</v>
      </c>
      <c r="AD41" t="s">
        <v>41</v>
      </c>
      <c r="AE41"/>
    </row>
    <row r="42" spans="1:31" ht="15">
      <c r="A42" s="1" t="str">
        <f t="shared" si="0"/>
        <v>1156113331E3</v>
      </c>
      <c r="B42" t="s">
        <v>28</v>
      </c>
      <c r="C42" t="s">
        <v>29</v>
      </c>
      <c r="D42" t="s">
        <v>30</v>
      </c>
      <c r="E42" t="s">
        <v>31</v>
      </c>
      <c r="F42" t="s">
        <v>1630</v>
      </c>
      <c r="G42" t="s">
        <v>1860</v>
      </c>
      <c r="H42" t="s">
        <v>1774</v>
      </c>
      <c r="I42" t="s">
        <v>1861</v>
      </c>
      <c r="J42" t="s">
        <v>1940</v>
      </c>
      <c r="K42" t="s">
        <v>32</v>
      </c>
      <c r="L42" t="s">
        <v>32</v>
      </c>
      <c r="M42" t="s">
        <v>43</v>
      </c>
      <c r="N42" t="s">
        <v>44</v>
      </c>
      <c r="O42" t="s">
        <v>54</v>
      </c>
      <c r="P42" t="s">
        <v>141</v>
      </c>
      <c r="Q42" t="s">
        <v>222</v>
      </c>
      <c r="R42" t="s">
        <v>1941</v>
      </c>
      <c r="S42" s="1" t="str">
        <f t="shared" si="1"/>
        <v>RAMOS ALATA, MIRIAM DINA</v>
      </c>
      <c r="T42" t="s">
        <v>60</v>
      </c>
      <c r="U42" t="s">
        <v>49</v>
      </c>
      <c r="V42" t="s">
        <v>50</v>
      </c>
      <c r="W42" t="s">
        <v>1942</v>
      </c>
      <c r="X42" s="40">
        <v>25178</v>
      </c>
      <c r="Y42" t="s">
        <v>1943</v>
      </c>
      <c r="Z42"/>
      <c r="AA42"/>
      <c r="AB42" t="s">
        <v>39</v>
      </c>
      <c r="AC42" t="s">
        <v>40</v>
      </c>
      <c r="AD42" t="s">
        <v>41</v>
      </c>
      <c r="AE42"/>
    </row>
    <row r="43" spans="1:31" ht="15">
      <c r="A43" s="1" t="str">
        <f t="shared" si="0"/>
        <v>1156113331E4</v>
      </c>
      <c r="B43" t="s">
        <v>28</v>
      </c>
      <c r="C43" t="s">
        <v>29</v>
      </c>
      <c r="D43" t="s">
        <v>30</v>
      </c>
      <c r="E43" t="s">
        <v>31</v>
      </c>
      <c r="F43" t="s">
        <v>1630</v>
      </c>
      <c r="G43" t="s">
        <v>1860</v>
      </c>
      <c r="H43" t="s">
        <v>1774</v>
      </c>
      <c r="I43" t="s">
        <v>1861</v>
      </c>
      <c r="J43" t="s">
        <v>1944</v>
      </c>
      <c r="K43" t="s">
        <v>32</v>
      </c>
      <c r="L43" t="s">
        <v>32</v>
      </c>
      <c r="M43" t="s">
        <v>43</v>
      </c>
      <c r="N43" t="s">
        <v>44</v>
      </c>
      <c r="O43" t="s">
        <v>1945</v>
      </c>
      <c r="P43" t="s">
        <v>129</v>
      </c>
      <c r="Q43" t="s">
        <v>246</v>
      </c>
      <c r="R43" t="s">
        <v>1946</v>
      </c>
      <c r="S43" s="1" t="str">
        <f t="shared" si="1"/>
        <v>GONZALES CUTIPA, ELIANA ELIZABETH</v>
      </c>
      <c r="T43" t="s">
        <v>48</v>
      </c>
      <c r="U43" t="s">
        <v>49</v>
      </c>
      <c r="V43" t="s">
        <v>50</v>
      </c>
      <c r="W43" t="s">
        <v>1947</v>
      </c>
      <c r="X43" s="40">
        <v>25091</v>
      </c>
      <c r="Y43" t="s">
        <v>1948</v>
      </c>
      <c r="Z43"/>
      <c r="AA43"/>
      <c r="AB43" t="s">
        <v>39</v>
      </c>
      <c r="AC43" t="s">
        <v>40</v>
      </c>
      <c r="AD43" t="s">
        <v>41</v>
      </c>
      <c r="AE43"/>
    </row>
    <row r="44" spans="1:31" ht="15">
      <c r="A44" s="1" t="str">
        <f t="shared" si="0"/>
        <v>1156113331E5</v>
      </c>
      <c r="B44" t="s">
        <v>28</v>
      </c>
      <c r="C44" t="s">
        <v>29</v>
      </c>
      <c r="D44" t="s">
        <v>30</v>
      </c>
      <c r="E44" t="s">
        <v>31</v>
      </c>
      <c r="F44" t="s">
        <v>1630</v>
      </c>
      <c r="G44" t="s">
        <v>1860</v>
      </c>
      <c r="H44" t="s">
        <v>1774</v>
      </c>
      <c r="I44" t="s">
        <v>1861</v>
      </c>
      <c r="J44" t="s">
        <v>1949</v>
      </c>
      <c r="K44" t="s">
        <v>32</v>
      </c>
      <c r="L44" t="s">
        <v>32</v>
      </c>
      <c r="M44" t="s">
        <v>43</v>
      </c>
      <c r="N44" t="s">
        <v>44</v>
      </c>
      <c r="O44" t="s">
        <v>54</v>
      </c>
      <c r="P44" t="s">
        <v>507</v>
      </c>
      <c r="Q44" t="s">
        <v>76</v>
      </c>
      <c r="R44" t="s">
        <v>1950</v>
      </c>
      <c r="S44" s="1" t="str">
        <f t="shared" si="1"/>
        <v>SONCCO QUISPE, NANCY ELENA ESPERANZA</v>
      </c>
      <c r="T44" t="s">
        <v>37</v>
      </c>
      <c r="U44" t="s">
        <v>49</v>
      </c>
      <c r="V44" t="s">
        <v>50</v>
      </c>
      <c r="W44" t="s">
        <v>1951</v>
      </c>
      <c r="X44" s="40">
        <v>24435</v>
      </c>
      <c r="Y44" t="s">
        <v>1952</v>
      </c>
      <c r="Z44"/>
      <c r="AA44"/>
      <c r="AB44" t="s">
        <v>39</v>
      </c>
      <c r="AC44" t="s">
        <v>40</v>
      </c>
      <c r="AD44" t="s">
        <v>41</v>
      </c>
      <c r="AE44"/>
    </row>
    <row r="45" spans="1:31" ht="15">
      <c r="A45" s="1" t="str">
        <f t="shared" si="0"/>
        <v>1156113331E6</v>
      </c>
      <c r="B45" t="s">
        <v>28</v>
      </c>
      <c r="C45" t="s">
        <v>29</v>
      </c>
      <c r="D45" t="s">
        <v>30</v>
      </c>
      <c r="E45" t="s">
        <v>31</v>
      </c>
      <c r="F45" t="s">
        <v>1630</v>
      </c>
      <c r="G45" t="s">
        <v>1860</v>
      </c>
      <c r="H45" t="s">
        <v>1774</v>
      </c>
      <c r="I45" t="s">
        <v>1861</v>
      </c>
      <c r="J45" t="s">
        <v>1953</v>
      </c>
      <c r="K45" t="s">
        <v>32</v>
      </c>
      <c r="L45" t="s">
        <v>32</v>
      </c>
      <c r="M45" t="s">
        <v>43</v>
      </c>
      <c r="N45" t="s">
        <v>44</v>
      </c>
      <c r="O45" t="s">
        <v>54</v>
      </c>
      <c r="P45" t="s">
        <v>207</v>
      </c>
      <c r="Q45" t="s">
        <v>59</v>
      </c>
      <c r="R45" t="s">
        <v>1954</v>
      </c>
      <c r="S45" s="1" t="str">
        <f t="shared" si="1"/>
        <v>TICONA VILCA, AGAPITO</v>
      </c>
      <c r="T45" t="s">
        <v>60</v>
      </c>
      <c r="U45" t="s">
        <v>49</v>
      </c>
      <c r="V45" t="s">
        <v>50</v>
      </c>
      <c r="W45" t="s">
        <v>1955</v>
      </c>
      <c r="X45" s="40">
        <v>23607</v>
      </c>
      <c r="Y45" t="s">
        <v>1956</v>
      </c>
      <c r="Z45"/>
      <c r="AA45"/>
      <c r="AB45" t="s">
        <v>39</v>
      </c>
      <c r="AC45" t="s">
        <v>40</v>
      </c>
      <c r="AD45" t="s">
        <v>41</v>
      </c>
      <c r="AE45"/>
    </row>
    <row r="46" spans="1:31" ht="15">
      <c r="A46" s="1" t="str">
        <f t="shared" si="0"/>
        <v>1156113331E7</v>
      </c>
      <c r="B46" t="s">
        <v>28</v>
      </c>
      <c r="C46" t="s">
        <v>29</v>
      </c>
      <c r="D46" t="s">
        <v>30</v>
      </c>
      <c r="E46" t="s">
        <v>31</v>
      </c>
      <c r="F46" t="s">
        <v>1630</v>
      </c>
      <c r="G46" t="s">
        <v>1860</v>
      </c>
      <c r="H46" t="s">
        <v>1774</v>
      </c>
      <c r="I46" t="s">
        <v>1861</v>
      </c>
      <c r="J46" t="s">
        <v>1957</v>
      </c>
      <c r="K46" t="s">
        <v>32</v>
      </c>
      <c r="L46" t="s">
        <v>32</v>
      </c>
      <c r="M46" t="s">
        <v>1139</v>
      </c>
      <c r="N46" t="s">
        <v>44</v>
      </c>
      <c r="O46" t="s">
        <v>54</v>
      </c>
      <c r="P46" t="s">
        <v>59</v>
      </c>
      <c r="Q46" t="s">
        <v>286</v>
      </c>
      <c r="R46" t="s">
        <v>1958</v>
      </c>
      <c r="S46" s="1" t="str">
        <f t="shared" si="1"/>
        <v>VILCA HUAMAN, JULIO NESTOR</v>
      </c>
      <c r="T46" t="s">
        <v>53</v>
      </c>
      <c r="U46" t="s">
        <v>49</v>
      </c>
      <c r="V46" t="s">
        <v>50</v>
      </c>
      <c r="W46" t="s">
        <v>1959</v>
      </c>
      <c r="X46" s="40">
        <v>26664</v>
      </c>
      <c r="Y46" t="s">
        <v>1960</v>
      </c>
      <c r="Z46"/>
      <c r="AA46"/>
      <c r="AB46" t="s">
        <v>39</v>
      </c>
      <c r="AC46" t="s">
        <v>40</v>
      </c>
      <c r="AD46" t="s">
        <v>41</v>
      </c>
      <c r="AE46"/>
    </row>
    <row r="47" spans="1:31" ht="15">
      <c r="A47" s="1" t="str">
        <f t="shared" si="0"/>
        <v>1156113331E8</v>
      </c>
      <c r="B47" t="s">
        <v>28</v>
      </c>
      <c r="C47" t="s">
        <v>29</v>
      </c>
      <c r="D47" t="s">
        <v>30</v>
      </c>
      <c r="E47" t="s">
        <v>31</v>
      </c>
      <c r="F47" t="s">
        <v>1630</v>
      </c>
      <c r="G47" t="s">
        <v>1860</v>
      </c>
      <c r="H47" t="s">
        <v>1774</v>
      </c>
      <c r="I47" t="s">
        <v>1861</v>
      </c>
      <c r="J47" t="s">
        <v>1961</v>
      </c>
      <c r="K47" t="s">
        <v>32</v>
      </c>
      <c r="L47" t="s">
        <v>32</v>
      </c>
      <c r="M47" t="s">
        <v>43</v>
      </c>
      <c r="N47" t="s">
        <v>44</v>
      </c>
      <c r="O47" t="s">
        <v>54</v>
      </c>
      <c r="P47" t="s">
        <v>59</v>
      </c>
      <c r="Q47" t="s">
        <v>253</v>
      </c>
      <c r="R47" t="s">
        <v>1962</v>
      </c>
      <c r="S47" s="1" t="str">
        <f t="shared" si="1"/>
        <v>VILCA SOSA, LUZMILA MERCEDES</v>
      </c>
      <c r="T47" t="s">
        <v>48</v>
      </c>
      <c r="U47" t="s">
        <v>49</v>
      </c>
      <c r="V47" t="s">
        <v>50</v>
      </c>
      <c r="W47" t="s">
        <v>1963</v>
      </c>
      <c r="X47" s="40">
        <v>23227</v>
      </c>
      <c r="Y47" t="s">
        <v>1964</v>
      </c>
      <c r="Z47"/>
      <c r="AA47"/>
      <c r="AB47" t="s">
        <v>39</v>
      </c>
      <c r="AC47" t="s">
        <v>40</v>
      </c>
      <c r="AD47" t="s">
        <v>41</v>
      </c>
      <c r="AE47"/>
    </row>
    <row r="48" spans="1:31" ht="15">
      <c r="A48" s="1" t="str">
        <f t="shared" si="0"/>
        <v>1156113331E9</v>
      </c>
      <c r="B48" t="s">
        <v>28</v>
      </c>
      <c r="C48" t="s">
        <v>29</v>
      </c>
      <c r="D48" t="s">
        <v>30</v>
      </c>
      <c r="E48" t="s">
        <v>31</v>
      </c>
      <c r="F48" t="s">
        <v>1630</v>
      </c>
      <c r="G48" t="s">
        <v>1860</v>
      </c>
      <c r="H48" t="s">
        <v>1774</v>
      </c>
      <c r="I48" t="s">
        <v>1861</v>
      </c>
      <c r="J48" t="s">
        <v>1965</v>
      </c>
      <c r="K48" t="s">
        <v>32</v>
      </c>
      <c r="L48" t="s">
        <v>32</v>
      </c>
      <c r="M48" t="s">
        <v>43</v>
      </c>
      <c r="N48" t="s">
        <v>44</v>
      </c>
      <c r="O48" t="s">
        <v>1966</v>
      </c>
      <c r="P48" t="s">
        <v>1967</v>
      </c>
      <c r="Q48" t="s">
        <v>608</v>
      </c>
      <c r="R48" t="s">
        <v>1968</v>
      </c>
      <c r="S48" s="1" t="str">
        <f t="shared" si="1"/>
        <v>MONTEAGUDO BERRIOS, OCTAVIO</v>
      </c>
      <c r="T48" t="s">
        <v>53</v>
      </c>
      <c r="U48" t="s">
        <v>49</v>
      </c>
      <c r="V48" t="s">
        <v>50</v>
      </c>
      <c r="W48" t="s">
        <v>1969</v>
      </c>
      <c r="X48" s="40">
        <v>21186</v>
      </c>
      <c r="Y48" t="s">
        <v>1970</v>
      </c>
      <c r="Z48"/>
      <c r="AA48"/>
      <c r="AB48" t="s">
        <v>39</v>
      </c>
      <c r="AC48" t="s">
        <v>40</v>
      </c>
      <c r="AD48" t="s">
        <v>41</v>
      </c>
      <c r="AE48"/>
    </row>
    <row r="49" spans="1:31" ht="15">
      <c r="A49" s="1" t="str">
        <f t="shared" si="0"/>
        <v>1156113341E2</v>
      </c>
      <c r="B49" t="s">
        <v>28</v>
      </c>
      <c r="C49" t="s">
        <v>29</v>
      </c>
      <c r="D49" t="s">
        <v>30</v>
      </c>
      <c r="E49" t="s">
        <v>31</v>
      </c>
      <c r="F49" t="s">
        <v>1630</v>
      </c>
      <c r="G49" t="s">
        <v>1860</v>
      </c>
      <c r="H49" t="s">
        <v>1774</v>
      </c>
      <c r="I49" t="s">
        <v>1861</v>
      </c>
      <c r="J49" t="s">
        <v>1971</v>
      </c>
      <c r="K49" t="s">
        <v>32</v>
      </c>
      <c r="L49" t="s">
        <v>32</v>
      </c>
      <c r="M49" t="s">
        <v>43</v>
      </c>
      <c r="N49" t="s">
        <v>44</v>
      </c>
      <c r="O49" t="s">
        <v>1972</v>
      </c>
      <c r="P49" t="s">
        <v>1123</v>
      </c>
      <c r="Q49" t="s">
        <v>118</v>
      </c>
      <c r="R49" t="s">
        <v>1973</v>
      </c>
      <c r="S49" s="1" t="str">
        <f t="shared" si="1"/>
        <v>MANRIQUE FLORES, RAQUEL</v>
      </c>
      <c r="T49" t="s">
        <v>53</v>
      </c>
      <c r="U49" t="s">
        <v>49</v>
      </c>
      <c r="V49" t="s">
        <v>50</v>
      </c>
      <c r="W49" t="s">
        <v>1974</v>
      </c>
      <c r="X49" s="40">
        <v>23130</v>
      </c>
      <c r="Y49" t="s">
        <v>1975</v>
      </c>
      <c r="Z49"/>
      <c r="AA49"/>
      <c r="AB49" t="s">
        <v>39</v>
      </c>
      <c r="AC49" t="s">
        <v>40</v>
      </c>
      <c r="AD49" t="s">
        <v>41</v>
      </c>
      <c r="AE49"/>
    </row>
    <row r="50" spans="1:31" ht="15">
      <c r="A50" s="1" t="str">
        <f t="shared" si="0"/>
        <v>1156113341E3</v>
      </c>
      <c r="B50" t="s">
        <v>28</v>
      </c>
      <c r="C50" t="s">
        <v>29</v>
      </c>
      <c r="D50" t="s">
        <v>30</v>
      </c>
      <c r="E50" t="s">
        <v>31</v>
      </c>
      <c r="F50" t="s">
        <v>1630</v>
      </c>
      <c r="G50" t="s">
        <v>1860</v>
      </c>
      <c r="H50" t="s">
        <v>1774</v>
      </c>
      <c r="I50" t="s">
        <v>1861</v>
      </c>
      <c r="J50" t="s">
        <v>1976</v>
      </c>
      <c r="K50" t="s">
        <v>32</v>
      </c>
      <c r="L50" t="s">
        <v>32</v>
      </c>
      <c r="M50" t="s">
        <v>43</v>
      </c>
      <c r="N50" t="s">
        <v>44</v>
      </c>
      <c r="O50" t="s">
        <v>1977</v>
      </c>
      <c r="P50" t="s">
        <v>609</v>
      </c>
      <c r="Q50" t="s">
        <v>135</v>
      </c>
      <c r="R50" t="s">
        <v>1978</v>
      </c>
      <c r="S50" s="1" t="str">
        <f t="shared" si="1"/>
        <v>BLANCO BUTRON, ANA LUZ</v>
      </c>
      <c r="T50" t="s">
        <v>60</v>
      </c>
      <c r="U50" t="s">
        <v>49</v>
      </c>
      <c r="V50" t="s">
        <v>50</v>
      </c>
      <c r="W50" t="s">
        <v>1979</v>
      </c>
      <c r="X50" s="40">
        <v>25410</v>
      </c>
      <c r="Y50" t="s">
        <v>1980</v>
      </c>
      <c r="Z50"/>
      <c r="AA50"/>
      <c r="AB50" t="s">
        <v>39</v>
      </c>
      <c r="AC50" t="s">
        <v>40</v>
      </c>
      <c r="AD50" t="s">
        <v>41</v>
      </c>
      <c r="AE50"/>
    </row>
    <row r="51" spans="1:31" ht="15">
      <c r="A51" s="1" t="str">
        <f t="shared" si="0"/>
        <v>1156113341E4</v>
      </c>
      <c r="B51" t="s">
        <v>28</v>
      </c>
      <c r="C51" t="s">
        <v>29</v>
      </c>
      <c r="D51" t="s">
        <v>30</v>
      </c>
      <c r="E51" t="s">
        <v>31</v>
      </c>
      <c r="F51" t="s">
        <v>1630</v>
      </c>
      <c r="G51" t="s">
        <v>1860</v>
      </c>
      <c r="H51" t="s">
        <v>1774</v>
      </c>
      <c r="I51" t="s">
        <v>1861</v>
      </c>
      <c r="J51" t="s">
        <v>1981</v>
      </c>
      <c r="K51" t="s">
        <v>32</v>
      </c>
      <c r="L51" t="s">
        <v>32</v>
      </c>
      <c r="M51" t="s">
        <v>43</v>
      </c>
      <c r="N51" t="s">
        <v>44</v>
      </c>
      <c r="O51" t="s">
        <v>1853</v>
      </c>
      <c r="P51" t="s">
        <v>590</v>
      </c>
      <c r="Q51" t="s">
        <v>610</v>
      </c>
      <c r="R51" t="s">
        <v>1982</v>
      </c>
      <c r="S51" s="1" t="str">
        <f t="shared" si="1"/>
        <v>MULLISACA CALATAYUD, FERMIN</v>
      </c>
      <c r="T51" t="s">
        <v>48</v>
      </c>
      <c r="U51" t="s">
        <v>49</v>
      </c>
      <c r="V51" t="s">
        <v>50</v>
      </c>
      <c r="W51" t="s">
        <v>1983</v>
      </c>
      <c r="X51" s="40">
        <v>20708</v>
      </c>
      <c r="Y51" t="s">
        <v>1984</v>
      </c>
      <c r="Z51"/>
      <c r="AA51"/>
      <c r="AB51" t="s">
        <v>39</v>
      </c>
      <c r="AC51" t="s">
        <v>40</v>
      </c>
      <c r="AD51" t="s">
        <v>41</v>
      </c>
      <c r="AE51"/>
    </row>
    <row r="52" spans="1:31" ht="15">
      <c r="A52" s="1" t="str">
        <f t="shared" si="0"/>
        <v>1156113341E6</v>
      </c>
      <c r="B52" t="s">
        <v>28</v>
      </c>
      <c r="C52" t="s">
        <v>29</v>
      </c>
      <c r="D52" t="s">
        <v>30</v>
      </c>
      <c r="E52" t="s">
        <v>31</v>
      </c>
      <c r="F52" t="s">
        <v>1630</v>
      </c>
      <c r="G52" t="s">
        <v>1860</v>
      </c>
      <c r="H52" t="s">
        <v>1774</v>
      </c>
      <c r="I52" t="s">
        <v>1861</v>
      </c>
      <c r="J52" t="s">
        <v>1985</v>
      </c>
      <c r="K52" t="s">
        <v>32</v>
      </c>
      <c r="L52" t="s">
        <v>32</v>
      </c>
      <c r="M52" t="s">
        <v>1837</v>
      </c>
      <c r="N52" t="s">
        <v>44</v>
      </c>
      <c r="O52" t="s">
        <v>1986</v>
      </c>
      <c r="P52" t="s">
        <v>161</v>
      </c>
      <c r="Q52" t="s">
        <v>76</v>
      </c>
      <c r="R52" t="s">
        <v>611</v>
      </c>
      <c r="S52" s="1" t="str">
        <f t="shared" si="1"/>
        <v>TITO QUISPE, FLORENTINO</v>
      </c>
      <c r="T52" t="s">
        <v>48</v>
      </c>
      <c r="U52" t="s">
        <v>49</v>
      </c>
      <c r="V52" t="s">
        <v>50</v>
      </c>
      <c r="W52" t="s">
        <v>1987</v>
      </c>
      <c r="X52" s="40">
        <v>24070</v>
      </c>
      <c r="Y52" t="s">
        <v>1988</v>
      </c>
      <c r="Z52"/>
      <c r="AA52"/>
      <c r="AB52" t="s">
        <v>39</v>
      </c>
      <c r="AC52" t="s">
        <v>40</v>
      </c>
      <c r="AD52" t="s">
        <v>41</v>
      </c>
      <c r="AE52"/>
    </row>
    <row r="53" spans="1:31" ht="15">
      <c r="A53" s="1" t="str">
        <f t="shared" si="0"/>
        <v>21EV01805208</v>
      </c>
      <c r="B53" t="s">
        <v>28</v>
      </c>
      <c r="C53" t="s">
        <v>29</v>
      </c>
      <c r="D53" t="s">
        <v>30</v>
      </c>
      <c r="E53" t="s">
        <v>31</v>
      </c>
      <c r="F53" t="s">
        <v>1630</v>
      </c>
      <c r="G53" t="s">
        <v>1860</v>
      </c>
      <c r="H53" t="s">
        <v>1774</v>
      </c>
      <c r="I53" t="s">
        <v>1861</v>
      </c>
      <c r="J53" t="s">
        <v>1989</v>
      </c>
      <c r="K53" t="s">
        <v>32</v>
      </c>
      <c r="L53" t="s">
        <v>32</v>
      </c>
      <c r="M53" t="s">
        <v>1139</v>
      </c>
      <c r="N53" t="s">
        <v>62</v>
      </c>
      <c r="O53" t="s">
        <v>1990</v>
      </c>
      <c r="P53" t="s">
        <v>374</v>
      </c>
      <c r="Q53" t="s">
        <v>76</v>
      </c>
      <c r="R53" t="s">
        <v>1991</v>
      </c>
      <c r="S53" s="1" t="str">
        <f t="shared" si="1"/>
        <v>AROAPAZA QUISPE, REGIS NIELS</v>
      </c>
      <c r="T53" t="s">
        <v>65</v>
      </c>
      <c r="U53" t="s">
        <v>613</v>
      </c>
      <c r="V53" t="s">
        <v>50</v>
      </c>
      <c r="W53" t="s">
        <v>1992</v>
      </c>
      <c r="X53" s="40">
        <v>26854</v>
      </c>
      <c r="Y53" t="s">
        <v>1993</v>
      </c>
      <c r="Z53" s="40">
        <v>43160</v>
      </c>
      <c r="AA53" s="40">
        <v>43465</v>
      </c>
      <c r="AB53" t="s">
        <v>113</v>
      </c>
      <c r="AC53" t="s">
        <v>67</v>
      </c>
      <c r="AD53" t="s">
        <v>41</v>
      </c>
      <c r="AE53"/>
    </row>
    <row r="54" spans="1:31" ht="15">
      <c r="A54" s="1" t="str">
        <f t="shared" si="0"/>
        <v>1156113321E0</v>
      </c>
      <c r="B54" t="s">
        <v>28</v>
      </c>
      <c r="C54" t="s">
        <v>29</v>
      </c>
      <c r="D54" t="s">
        <v>30</v>
      </c>
      <c r="E54" t="s">
        <v>31</v>
      </c>
      <c r="F54" t="s">
        <v>1630</v>
      </c>
      <c r="G54" t="s">
        <v>1860</v>
      </c>
      <c r="H54" t="s">
        <v>1774</v>
      </c>
      <c r="I54" t="s">
        <v>1861</v>
      </c>
      <c r="J54" t="s">
        <v>1994</v>
      </c>
      <c r="K54" t="s">
        <v>87</v>
      </c>
      <c r="L54" t="s">
        <v>614</v>
      </c>
      <c r="M54" t="s">
        <v>615</v>
      </c>
      <c r="N54" t="s">
        <v>44</v>
      </c>
      <c r="O54" t="s">
        <v>54</v>
      </c>
      <c r="P54" t="s">
        <v>76</v>
      </c>
      <c r="Q54" t="s">
        <v>174</v>
      </c>
      <c r="R54" t="s">
        <v>1995</v>
      </c>
      <c r="S54" s="1" t="str">
        <f t="shared" si="1"/>
        <v>QUISPE APAZA, EUSEBIO</v>
      </c>
      <c r="T54" t="s">
        <v>616</v>
      </c>
      <c r="U54" t="s">
        <v>38</v>
      </c>
      <c r="V54" t="s">
        <v>50</v>
      </c>
      <c r="W54" t="s">
        <v>1996</v>
      </c>
      <c r="X54" s="40">
        <v>19937</v>
      </c>
      <c r="Y54" t="s">
        <v>1997</v>
      </c>
      <c r="Z54"/>
      <c r="AA54"/>
      <c r="AB54" t="s">
        <v>39</v>
      </c>
      <c r="AC54" t="s">
        <v>92</v>
      </c>
      <c r="AD54" t="s">
        <v>41</v>
      </c>
      <c r="AE54"/>
    </row>
    <row r="55" spans="1:31" ht="15">
      <c r="A55" s="1" t="str">
        <f t="shared" si="0"/>
        <v>1156113321E2</v>
      </c>
      <c r="B55" t="s">
        <v>28</v>
      </c>
      <c r="C55" t="s">
        <v>29</v>
      </c>
      <c r="D55" t="s">
        <v>30</v>
      </c>
      <c r="E55" t="s">
        <v>31</v>
      </c>
      <c r="F55" t="s">
        <v>1630</v>
      </c>
      <c r="G55" t="s">
        <v>1860</v>
      </c>
      <c r="H55" t="s">
        <v>1774</v>
      </c>
      <c r="I55" t="s">
        <v>1861</v>
      </c>
      <c r="J55" t="s">
        <v>1998</v>
      </c>
      <c r="K55" t="s">
        <v>87</v>
      </c>
      <c r="L55" t="s">
        <v>88</v>
      </c>
      <c r="M55" t="s">
        <v>89</v>
      </c>
      <c r="N55" t="s">
        <v>44</v>
      </c>
      <c r="O55" t="s">
        <v>54</v>
      </c>
      <c r="P55" t="s">
        <v>580</v>
      </c>
      <c r="Q55" t="s">
        <v>580</v>
      </c>
      <c r="R55" t="s">
        <v>1999</v>
      </c>
      <c r="S55" s="1" t="str">
        <f t="shared" si="1"/>
        <v>CONDEMAYTA CONDEMAYTA, MARIA CORNELIA</v>
      </c>
      <c r="T55" t="s">
        <v>159</v>
      </c>
      <c r="U55" t="s">
        <v>38</v>
      </c>
      <c r="V55" t="s">
        <v>50</v>
      </c>
      <c r="W55" t="s">
        <v>2000</v>
      </c>
      <c r="X55" s="40">
        <v>18156</v>
      </c>
      <c r="Y55" t="s">
        <v>2001</v>
      </c>
      <c r="Z55"/>
      <c r="AA55"/>
      <c r="AB55" t="s">
        <v>39</v>
      </c>
      <c r="AC55" t="s">
        <v>92</v>
      </c>
      <c r="AD55" t="s">
        <v>41</v>
      </c>
      <c r="AE55"/>
    </row>
    <row r="56" spans="1:31" ht="15">
      <c r="A56" s="1" t="str">
        <f t="shared" si="0"/>
        <v>1156113331E0</v>
      </c>
      <c r="B56" t="s">
        <v>28</v>
      </c>
      <c r="C56" t="s">
        <v>29</v>
      </c>
      <c r="D56" t="s">
        <v>30</v>
      </c>
      <c r="E56" t="s">
        <v>31</v>
      </c>
      <c r="F56" t="s">
        <v>1630</v>
      </c>
      <c r="G56" t="s">
        <v>1860</v>
      </c>
      <c r="H56" t="s">
        <v>1774</v>
      </c>
      <c r="I56" t="s">
        <v>1861</v>
      </c>
      <c r="J56" t="s">
        <v>2002</v>
      </c>
      <c r="K56" t="s">
        <v>87</v>
      </c>
      <c r="L56" t="s">
        <v>88</v>
      </c>
      <c r="M56" t="s">
        <v>89</v>
      </c>
      <c r="N56" t="s">
        <v>44</v>
      </c>
      <c r="O56" t="s">
        <v>54</v>
      </c>
      <c r="P56" t="s">
        <v>521</v>
      </c>
      <c r="Q56" t="s">
        <v>521</v>
      </c>
      <c r="R56" t="s">
        <v>2003</v>
      </c>
      <c r="S56" s="1" t="str">
        <f t="shared" si="1"/>
        <v>YUPANQUI YUPANQUI, NILEA VILMA</v>
      </c>
      <c r="T56" t="s">
        <v>395</v>
      </c>
      <c r="U56" t="s">
        <v>38</v>
      </c>
      <c r="V56" t="s">
        <v>50</v>
      </c>
      <c r="W56" t="s">
        <v>2004</v>
      </c>
      <c r="X56" s="40">
        <v>24843</v>
      </c>
      <c r="Y56" t="s">
        <v>2005</v>
      </c>
      <c r="Z56"/>
      <c r="AA56"/>
      <c r="AB56" t="s">
        <v>39</v>
      </c>
      <c r="AC56" t="s">
        <v>92</v>
      </c>
      <c r="AD56" t="s">
        <v>41</v>
      </c>
      <c r="AE56"/>
    </row>
    <row r="57" spans="1:31" ht="15">
      <c r="A57" s="1" t="str">
        <f t="shared" si="0"/>
        <v>1156113341E7</v>
      </c>
      <c r="B57" t="s">
        <v>28</v>
      </c>
      <c r="C57" t="s">
        <v>29</v>
      </c>
      <c r="D57" t="s">
        <v>30</v>
      </c>
      <c r="E57" t="s">
        <v>31</v>
      </c>
      <c r="F57" t="s">
        <v>1630</v>
      </c>
      <c r="G57" t="s">
        <v>1860</v>
      </c>
      <c r="H57" t="s">
        <v>1774</v>
      </c>
      <c r="I57" t="s">
        <v>1861</v>
      </c>
      <c r="J57" t="s">
        <v>2006</v>
      </c>
      <c r="K57" t="s">
        <v>87</v>
      </c>
      <c r="L57" t="s">
        <v>88</v>
      </c>
      <c r="M57" t="s">
        <v>617</v>
      </c>
      <c r="N57" t="s">
        <v>44</v>
      </c>
      <c r="O57" t="s">
        <v>2007</v>
      </c>
      <c r="P57" t="s">
        <v>174</v>
      </c>
      <c r="Q57" t="s">
        <v>75</v>
      </c>
      <c r="R57" t="s">
        <v>2008</v>
      </c>
      <c r="S57" s="1" t="str">
        <f t="shared" si="1"/>
        <v>APAZA HUANCA, VICENTE ZENON</v>
      </c>
      <c r="T57" t="s">
        <v>276</v>
      </c>
      <c r="U57" t="s">
        <v>38</v>
      </c>
      <c r="V57" t="s">
        <v>50</v>
      </c>
      <c r="W57" t="s">
        <v>2009</v>
      </c>
      <c r="X57" s="40">
        <v>20550</v>
      </c>
      <c r="Y57" t="s">
        <v>2010</v>
      </c>
      <c r="Z57"/>
      <c r="AA57"/>
      <c r="AB57" t="s">
        <v>39</v>
      </c>
      <c r="AC57" t="s">
        <v>92</v>
      </c>
      <c r="AD57" t="s">
        <v>41</v>
      </c>
      <c r="AE57"/>
    </row>
    <row r="58" spans="1:31" ht="15">
      <c r="A58" s="1" t="str">
        <f t="shared" si="0"/>
        <v>1195613712E5</v>
      </c>
      <c r="B58" t="s">
        <v>28</v>
      </c>
      <c r="C58" t="s">
        <v>29</v>
      </c>
      <c r="D58" t="s">
        <v>30</v>
      </c>
      <c r="E58" t="s">
        <v>31</v>
      </c>
      <c r="F58" t="s">
        <v>1630</v>
      </c>
      <c r="G58" t="s">
        <v>1860</v>
      </c>
      <c r="H58" t="s">
        <v>1774</v>
      </c>
      <c r="I58" t="s">
        <v>1861</v>
      </c>
      <c r="J58" t="s">
        <v>2011</v>
      </c>
      <c r="K58" t="s">
        <v>87</v>
      </c>
      <c r="L58" t="s">
        <v>88</v>
      </c>
      <c r="M58" t="s">
        <v>89</v>
      </c>
      <c r="N58" t="s">
        <v>44</v>
      </c>
      <c r="O58" t="s">
        <v>2012</v>
      </c>
      <c r="P58" t="s">
        <v>52</v>
      </c>
      <c r="Q58" t="s">
        <v>2013</v>
      </c>
      <c r="R58" t="s">
        <v>2014</v>
      </c>
      <c r="S58" s="1" t="str">
        <f t="shared" si="1"/>
        <v>CHOQUEMAMANI DE FLORES, JOSEFINA GUILLERMINA</v>
      </c>
      <c r="T58" t="s">
        <v>361</v>
      </c>
      <c r="U58" t="s">
        <v>38</v>
      </c>
      <c r="V58" t="s">
        <v>50</v>
      </c>
      <c r="W58" t="s">
        <v>2015</v>
      </c>
      <c r="X58" s="40">
        <v>18978</v>
      </c>
      <c r="Y58" t="s">
        <v>2016</v>
      </c>
      <c r="Z58"/>
      <c r="AA58"/>
      <c r="AB58" t="s">
        <v>39</v>
      </c>
      <c r="AC58" t="s">
        <v>92</v>
      </c>
      <c r="AD58" t="s">
        <v>41</v>
      </c>
      <c r="AE58"/>
    </row>
    <row r="59" spans="1:31" ht="15">
      <c r="A59" s="1" t="str">
        <f t="shared" si="0"/>
        <v>1158113321E0</v>
      </c>
      <c r="B59" t="s">
        <v>28</v>
      </c>
      <c r="C59" t="s">
        <v>29</v>
      </c>
      <c r="D59" t="s">
        <v>30</v>
      </c>
      <c r="E59" t="s">
        <v>31</v>
      </c>
      <c r="F59" t="s">
        <v>1669</v>
      </c>
      <c r="G59" t="s">
        <v>2017</v>
      </c>
      <c r="H59" t="s">
        <v>1774</v>
      </c>
      <c r="I59" t="s">
        <v>2018</v>
      </c>
      <c r="J59" t="s">
        <v>2019</v>
      </c>
      <c r="K59" t="s">
        <v>32</v>
      </c>
      <c r="L59" t="s">
        <v>33</v>
      </c>
      <c r="M59" t="s">
        <v>602</v>
      </c>
      <c r="N59" t="s">
        <v>35</v>
      </c>
      <c r="O59" t="s">
        <v>2020</v>
      </c>
      <c r="P59" t="s">
        <v>122</v>
      </c>
      <c r="Q59" t="s">
        <v>103</v>
      </c>
      <c r="R59" t="s">
        <v>618</v>
      </c>
      <c r="S59" s="1" t="str">
        <f t="shared" si="1"/>
        <v>MACHACA CAPACOILA, ARTURO</v>
      </c>
      <c r="T59" t="s">
        <v>60</v>
      </c>
      <c r="U59" t="s">
        <v>38</v>
      </c>
      <c r="V59" t="s">
        <v>2021</v>
      </c>
      <c r="W59" t="s">
        <v>2022</v>
      </c>
      <c r="X59" s="40">
        <v>23621</v>
      </c>
      <c r="Y59" t="s">
        <v>2023</v>
      </c>
      <c r="Z59" s="40">
        <v>43374</v>
      </c>
      <c r="AA59" s="40">
        <v>44834</v>
      </c>
      <c r="AB59" t="s">
        <v>39</v>
      </c>
      <c r="AC59" t="s">
        <v>40</v>
      </c>
      <c r="AD59" t="s">
        <v>41</v>
      </c>
      <c r="AE59"/>
    </row>
    <row r="60" spans="1:31" ht="15">
      <c r="A60" s="1" t="str">
        <f t="shared" si="0"/>
        <v>1158113331E0</v>
      </c>
      <c r="B60" t="s">
        <v>28</v>
      </c>
      <c r="C60" t="s">
        <v>29</v>
      </c>
      <c r="D60" t="s">
        <v>30</v>
      </c>
      <c r="E60" t="s">
        <v>31</v>
      </c>
      <c r="F60" t="s">
        <v>1669</v>
      </c>
      <c r="G60" t="s">
        <v>2017</v>
      </c>
      <c r="H60" t="s">
        <v>1774</v>
      </c>
      <c r="I60" t="s">
        <v>2018</v>
      </c>
      <c r="J60" t="s">
        <v>2024</v>
      </c>
      <c r="K60" t="s">
        <v>32</v>
      </c>
      <c r="L60" t="s">
        <v>33</v>
      </c>
      <c r="M60" t="s">
        <v>34</v>
      </c>
      <c r="N60" t="s">
        <v>35</v>
      </c>
      <c r="O60" t="s">
        <v>2025</v>
      </c>
      <c r="P60" t="s">
        <v>291</v>
      </c>
      <c r="Q60" t="s">
        <v>101</v>
      </c>
      <c r="R60" t="s">
        <v>2026</v>
      </c>
      <c r="S60" s="1" t="str">
        <f t="shared" si="1"/>
        <v>MENDOZA CHAMBI, YUDY DEL PILAR</v>
      </c>
      <c r="T60" t="s">
        <v>37</v>
      </c>
      <c r="U60" t="s">
        <v>38</v>
      </c>
      <c r="V60" t="s">
        <v>149</v>
      </c>
      <c r="W60" t="s">
        <v>2027</v>
      </c>
      <c r="X60" s="40">
        <v>27525</v>
      </c>
      <c r="Y60" t="s">
        <v>2028</v>
      </c>
      <c r="Z60" s="40">
        <v>42779</v>
      </c>
      <c r="AA60" s="40">
        <v>44239</v>
      </c>
      <c r="AB60" t="s">
        <v>39</v>
      </c>
      <c r="AC60" t="s">
        <v>40</v>
      </c>
      <c r="AD60" t="s">
        <v>41</v>
      </c>
      <c r="AE60"/>
    </row>
    <row r="61" spans="1:31" ht="15">
      <c r="A61" s="1" t="str">
        <f t="shared" si="0"/>
        <v>1139113212E7</v>
      </c>
      <c r="B61" t="s">
        <v>28</v>
      </c>
      <c r="C61" t="s">
        <v>29</v>
      </c>
      <c r="D61" t="s">
        <v>30</v>
      </c>
      <c r="E61" t="s">
        <v>31</v>
      </c>
      <c r="F61" t="s">
        <v>1669</v>
      </c>
      <c r="G61" t="s">
        <v>2017</v>
      </c>
      <c r="H61" t="s">
        <v>1774</v>
      </c>
      <c r="I61" t="s">
        <v>2018</v>
      </c>
      <c r="J61" t="s">
        <v>2029</v>
      </c>
      <c r="K61" t="s">
        <v>32</v>
      </c>
      <c r="L61" t="s">
        <v>32</v>
      </c>
      <c r="M61" t="s">
        <v>43</v>
      </c>
      <c r="N61" t="s">
        <v>44</v>
      </c>
      <c r="O61" t="s">
        <v>2030</v>
      </c>
      <c r="P61" t="s">
        <v>109</v>
      </c>
      <c r="Q61" t="s">
        <v>214</v>
      </c>
      <c r="R61" t="s">
        <v>2031</v>
      </c>
      <c r="S61" s="1" t="str">
        <f t="shared" si="1"/>
        <v>PAREDES VASQUEZ, OLGA JULIA</v>
      </c>
      <c r="T61" t="s">
        <v>48</v>
      </c>
      <c r="U61" t="s">
        <v>49</v>
      </c>
      <c r="V61" t="s">
        <v>50</v>
      </c>
      <c r="W61" t="s">
        <v>2032</v>
      </c>
      <c r="X61" s="40">
        <v>24816</v>
      </c>
      <c r="Y61" t="s">
        <v>2033</v>
      </c>
      <c r="Z61"/>
      <c r="AA61"/>
      <c r="AB61" t="s">
        <v>39</v>
      </c>
      <c r="AC61" t="s">
        <v>40</v>
      </c>
      <c r="AD61" t="s">
        <v>41</v>
      </c>
      <c r="AE61"/>
    </row>
    <row r="62" spans="1:31" ht="15">
      <c r="A62" s="1" t="str">
        <f t="shared" si="0"/>
        <v>1158113311E0</v>
      </c>
      <c r="B62" t="s">
        <v>28</v>
      </c>
      <c r="C62" t="s">
        <v>29</v>
      </c>
      <c r="D62" t="s">
        <v>30</v>
      </c>
      <c r="E62" t="s">
        <v>31</v>
      </c>
      <c r="F62" t="s">
        <v>1669</v>
      </c>
      <c r="G62" t="s">
        <v>2017</v>
      </c>
      <c r="H62" t="s">
        <v>1774</v>
      </c>
      <c r="I62" t="s">
        <v>2018</v>
      </c>
      <c r="J62" t="s">
        <v>2034</v>
      </c>
      <c r="K62" t="s">
        <v>32</v>
      </c>
      <c r="L62" t="s">
        <v>32</v>
      </c>
      <c r="M62" t="s">
        <v>1139</v>
      </c>
      <c r="N62" t="s">
        <v>44</v>
      </c>
      <c r="O62" t="s">
        <v>54</v>
      </c>
      <c r="P62" t="s">
        <v>95</v>
      </c>
      <c r="Q62" t="s">
        <v>500</v>
      </c>
      <c r="R62" t="s">
        <v>619</v>
      </c>
      <c r="S62" s="1" t="str">
        <f t="shared" si="1"/>
        <v>COLQUE LIMACHE, GERMAN</v>
      </c>
      <c r="T62" t="s">
        <v>37</v>
      </c>
      <c r="U62" t="s">
        <v>49</v>
      </c>
      <c r="V62" t="s">
        <v>50</v>
      </c>
      <c r="W62" t="s">
        <v>2035</v>
      </c>
      <c r="X62" s="40">
        <v>25852</v>
      </c>
      <c r="Y62" t="s">
        <v>2036</v>
      </c>
      <c r="Z62"/>
      <c r="AA62"/>
      <c r="AB62" t="s">
        <v>39</v>
      </c>
      <c r="AC62" t="s">
        <v>40</v>
      </c>
      <c r="AD62" t="s">
        <v>41</v>
      </c>
      <c r="AE62"/>
    </row>
    <row r="63" spans="1:31" ht="15">
      <c r="A63" s="1" t="str">
        <f t="shared" si="0"/>
        <v>1158113311E2</v>
      </c>
      <c r="B63" t="s">
        <v>28</v>
      </c>
      <c r="C63" t="s">
        <v>29</v>
      </c>
      <c r="D63" t="s">
        <v>30</v>
      </c>
      <c r="E63" t="s">
        <v>31</v>
      </c>
      <c r="F63" t="s">
        <v>1669</v>
      </c>
      <c r="G63" t="s">
        <v>2017</v>
      </c>
      <c r="H63" t="s">
        <v>1774</v>
      </c>
      <c r="I63" t="s">
        <v>2018</v>
      </c>
      <c r="J63" t="s">
        <v>2037</v>
      </c>
      <c r="K63" t="s">
        <v>32</v>
      </c>
      <c r="L63" t="s">
        <v>32</v>
      </c>
      <c r="M63" t="s">
        <v>43</v>
      </c>
      <c r="N63" t="s">
        <v>44</v>
      </c>
      <c r="O63" t="s">
        <v>54</v>
      </c>
      <c r="P63" t="s">
        <v>378</v>
      </c>
      <c r="Q63" t="s">
        <v>414</v>
      </c>
      <c r="R63" t="s">
        <v>1795</v>
      </c>
      <c r="S63" s="1" t="str">
        <f t="shared" si="1"/>
        <v>ACERO ACEITUNO, SATURNINA</v>
      </c>
      <c r="T63" t="s">
        <v>60</v>
      </c>
      <c r="U63" t="s">
        <v>49</v>
      </c>
      <c r="V63" t="s">
        <v>50</v>
      </c>
      <c r="W63" t="s">
        <v>2038</v>
      </c>
      <c r="X63" s="40">
        <v>24075</v>
      </c>
      <c r="Y63" t="s">
        <v>2039</v>
      </c>
      <c r="Z63"/>
      <c r="AA63"/>
      <c r="AB63" t="s">
        <v>39</v>
      </c>
      <c r="AC63" t="s">
        <v>40</v>
      </c>
      <c r="AD63" t="s">
        <v>41</v>
      </c>
      <c r="AE63"/>
    </row>
    <row r="64" spans="1:31" ht="15">
      <c r="A64" s="1" t="str">
        <f t="shared" si="0"/>
        <v>1158113311E4</v>
      </c>
      <c r="B64" t="s">
        <v>28</v>
      </c>
      <c r="C64" t="s">
        <v>29</v>
      </c>
      <c r="D64" t="s">
        <v>30</v>
      </c>
      <c r="E64" t="s">
        <v>31</v>
      </c>
      <c r="F64" t="s">
        <v>1669</v>
      </c>
      <c r="G64" t="s">
        <v>2017</v>
      </c>
      <c r="H64" t="s">
        <v>1774</v>
      </c>
      <c r="I64" t="s">
        <v>2018</v>
      </c>
      <c r="J64" t="s">
        <v>2040</v>
      </c>
      <c r="K64" t="s">
        <v>32</v>
      </c>
      <c r="L64" t="s">
        <v>32</v>
      </c>
      <c r="M64" t="s">
        <v>43</v>
      </c>
      <c r="N64" t="s">
        <v>62</v>
      </c>
      <c r="O64" t="s">
        <v>2041</v>
      </c>
      <c r="P64" t="s">
        <v>69</v>
      </c>
      <c r="Q64" t="s">
        <v>397</v>
      </c>
      <c r="R64" t="s">
        <v>2042</v>
      </c>
      <c r="S64" s="1" t="str">
        <f t="shared" si="1"/>
        <v>CHOQUE COTRADO, SARITA</v>
      </c>
      <c r="T64" t="s">
        <v>65</v>
      </c>
      <c r="U64" t="s">
        <v>49</v>
      </c>
      <c r="V64" t="s">
        <v>100</v>
      </c>
      <c r="W64" t="s">
        <v>2043</v>
      </c>
      <c r="X64" s="40">
        <v>31440</v>
      </c>
      <c r="Y64" t="s">
        <v>2044</v>
      </c>
      <c r="Z64" s="40">
        <v>43160</v>
      </c>
      <c r="AA64" s="40">
        <v>43465</v>
      </c>
      <c r="AB64" t="s">
        <v>39</v>
      </c>
      <c r="AC64" t="s">
        <v>67</v>
      </c>
      <c r="AD64" t="s">
        <v>41</v>
      </c>
      <c r="AE64"/>
    </row>
    <row r="65" spans="1:31" ht="15">
      <c r="A65" s="1" t="str">
        <f t="shared" si="0"/>
        <v>1158113311E5</v>
      </c>
      <c r="B65" t="s">
        <v>28</v>
      </c>
      <c r="C65" t="s">
        <v>29</v>
      </c>
      <c r="D65" t="s">
        <v>30</v>
      </c>
      <c r="E65" t="s">
        <v>31</v>
      </c>
      <c r="F65" t="s">
        <v>1669</v>
      </c>
      <c r="G65" t="s">
        <v>2017</v>
      </c>
      <c r="H65" t="s">
        <v>1774</v>
      </c>
      <c r="I65" t="s">
        <v>2018</v>
      </c>
      <c r="J65" t="s">
        <v>2045</v>
      </c>
      <c r="K65" t="s">
        <v>32</v>
      </c>
      <c r="L65" t="s">
        <v>32</v>
      </c>
      <c r="M65" t="s">
        <v>43</v>
      </c>
      <c r="N65" t="s">
        <v>44</v>
      </c>
      <c r="O65" t="s">
        <v>2046</v>
      </c>
      <c r="P65" t="s">
        <v>370</v>
      </c>
      <c r="Q65" t="s">
        <v>162</v>
      </c>
      <c r="R65" t="s">
        <v>2047</v>
      </c>
      <c r="S65" s="1" t="str">
        <f t="shared" si="1"/>
        <v>ESPINOZA ENRIQUEZ, KETTY ROSARIO</v>
      </c>
      <c r="T65" t="s">
        <v>48</v>
      </c>
      <c r="U65" t="s">
        <v>49</v>
      </c>
      <c r="V65" t="s">
        <v>50</v>
      </c>
      <c r="W65" t="s">
        <v>2048</v>
      </c>
      <c r="X65" s="40">
        <v>25554</v>
      </c>
      <c r="Y65" t="s">
        <v>2049</v>
      </c>
      <c r="Z65" s="40">
        <v>42795</v>
      </c>
      <c r="AA65"/>
      <c r="AB65" t="s">
        <v>39</v>
      </c>
      <c r="AC65" t="s">
        <v>40</v>
      </c>
      <c r="AD65" t="s">
        <v>41</v>
      </c>
      <c r="AE65"/>
    </row>
    <row r="66" spans="1:31" ht="15">
      <c r="A66" s="1" t="str">
        <f t="shared" si="0"/>
        <v>1158113311E6</v>
      </c>
      <c r="B66" t="s">
        <v>28</v>
      </c>
      <c r="C66" t="s">
        <v>29</v>
      </c>
      <c r="D66" t="s">
        <v>30</v>
      </c>
      <c r="E66" t="s">
        <v>31</v>
      </c>
      <c r="F66" t="s">
        <v>1669</v>
      </c>
      <c r="G66" t="s">
        <v>2017</v>
      </c>
      <c r="H66" t="s">
        <v>1774</v>
      </c>
      <c r="I66" t="s">
        <v>2018</v>
      </c>
      <c r="J66" t="s">
        <v>2050</v>
      </c>
      <c r="K66" t="s">
        <v>32</v>
      </c>
      <c r="L66" t="s">
        <v>32</v>
      </c>
      <c r="M66" t="s">
        <v>43</v>
      </c>
      <c r="N66" t="s">
        <v>44</v>
      </c>
      <c r="O66" t="s">
        <v>54</v>
      </c>
      <c r="P66" t="s">
        <v>620</v>
      </c>
      <c r="Q66" t="s">
        <v>263</v>
      </c>
      <c r="R66" t="s">
        <v>198</v>
      </c>
      <c r="S66" s="1" t="str">
        <f t="shared" si="1"/>
        <v>ALMONTE ZEA, YOLANDA</v>
      </c>
      <c r="T66" t="s">
        <v>60</v>
      </c>
      <c r="U66" t="s">
        <v>49</v>
      </c>
      <c r="V66" t="s">
        <v>50</v>
      </c>
      <c r="W66" t="s">
        <v>2051</v>
      </c>
      <c r="X66" s="40">
        <v>24225</v>
      </c>
      <c r="Y66" t="s">
        <v>2052</v>
      </c>
      <c r="Z66"/>
      <c r="AA66"/>
      <c r="AB66" t="s">
        <v>39</v>
      </c>
      <c r="AC66" t="s">
        <v>40</v>
      </c>
      <c r="AD66" t="s">
        <v>41</v>
      </c>
      <c r="AE66"/>
    </row>
    <row r="67" spans="1:31" ht="15">
      <c r="A67" s="1" t="str">
        <f t="shared" ref="A67:A130" si="2">J67</f>
        <v>1158113311E7</v>
      </c>
      <c r="B67" t="s">
        <v>28</v>
      </c>
      <c r="C67" t="s">
        <v>29</v>
      </c>
      <c r="D67" t="s">
        <v>30</v>
      </c>
      <c r="E67" t="s">
        <v>31</v>
      </c>
      <c r="F67" t="s">
        <v>1669</v>
      </c>
      <c r="G67" t="s">
        <v>2017</v>
      </c>
      <c r="H67" t="s">
        <v>1774</v>
      </c>
      <c r="I67" t="s">
        <v>2018</v>
      </c>
      <c r="J67" t="s">
        <v>2053</v>
      </c>
      <c r="K67" t="s">
        <v>32</v>
      </c>
      <c r="L67" t="s">
        <v>32</v>
      </c>
      <c r="M67" t="s">
        <v>1837</v>
      </c>
      <c r="N67" t="s">
        <v>44</v>
      </c>
      <c r="O67" t="s">
        <v>54</v>
      </c>
      <c r="P67" t="s">
        <v>174</v>
      </c>
      <c r="Q67" t="s">
        <v>77</v>
      </c>
      <c r="R67" t="s">
        <v>422</v>
      </c>
      <c r="S67" s="1" t="str">
        <f t="shared" si="1"/>
        <v>APAZA CONDORI, NORMA</v>
      </c>
      <c r="T67" t="s">
        <v>48</v>
      </c>
      <c r="U67" t="s">
        <v>49</v>
      </c>
      <c r="V67" t="s">
        <v>50</v>
      </c>
      <c r="W67" t="s">
        <v>2054</v>
      </c>
      <c r="X67" s="40">
        <v>23844</v>
      </c>
      <c r="Y67" t="s">
        <v>2055</v>
      </c>
      <c r="Z67"/>
      <c r="AA67"/>
      <c r="AB67" t="s">
        <v>39</v>
      </c>
      <c r="AC67" t="s">
        <v>40</v>
      </c>
      <c r="AD67" t="s">
        <v>41</v>
      </c>
      <c r="AE67"/>
    </row>
    <row r="68" spans="1:31" ht="15">
      <c r="A68" s="1" t="str">
        <f t="shared" si="2"/>
        <v>1158113311E8</v>
      </c>
      <c r="B68" t="s">
        <v>28</v>
      </c>
      <c r="C68" t="s">
        <v>29</v>
      </c>
      <c r="D68" t="s">
        <v>30</v>
      </c>
      <c r="E68" t="s">
        <v>31</v>
      </c>
      <c r="F68" t="s">
        <v>1669</v>
      </c>
      <c r="G68" t="s">
        <v>2017</v>
      </c>
      <c r="H68" t="s">
        <v>1774</v>
      </c>
      <c r="I68" t="s">
        <v>2018</v>
      </c>
      <c r="J68" t="s">
        <v>2056</v>
      </c>
      <c r="K68" t="s">
        <v>32</v>
      </c>
      <c r="L68" t="s">
        <v>32</v>
      </c>
      <c r="M68" t="s">
        <v>43</v>
      </c>
      <c r="N68" t="s">
        <v>44</v>
      </c>
      <c r="O68" t="s">
        <v>54</v>
      </c>
      <c r="P68" t="s">
        <v>82</v>
      </c>
      <c r="Q68" t="s">
        <v>1123</v>
      </c>
      <c r="R68" t="s">
        <v>2057</v>
      </c>
      <c r="S68" s="1" t="str">
        <f t="shared" ref="S68:S131" si="3">CONCATENATE(P68," ",Q68,", ",R68)</f>
        <v>CACERES MANRIQUE, GLADYS RAQUEL</v>
      </c>
      <c r="T68" t="s">
        <v>60</v>
      </c>
      <c r="U68" t="s">
        <v>49</v>
      </c>
      <c r="V68" t="s">
        <v>50</v>
      </c>
      <c r="W68" t="s">
        <v>2058</v>
      </c>
      <c r="X68" s="40">
        <v>24739</v>
      </c>
      <c r="Y68" t="s">
        <v>2059</v>
      </c>
      <c r="Z68"/>
      <c r="AA68"/>
      <c r="AB68" t="s">
        <v>39</v>
      </c>
      <c r="AC68" t="s">
        <v>40</v>
      </c>
      <c r="AD68" t="s">
        <v>41</v>
      </c>
      <c r="AE68"/>
    </row>
    <row r="69" spans="1:31" ht="15">
      <c r="A69" s="1" t="str">
        <f t="shared" si="2"/>
        <v>1158113311E9</v>
      </c>
      <c r="B69" t="s">
        <v>28</v>
      </c>
      <c r="C69" t="s">
        <v>29</v>
      </c>
      <c r="D69" t="s">
        <v>30</v>
      </c>
      <c r="E69" t="s">
        <v>31</v>
      </c>
      <c r="F69" t="s">
        <v>1669</v>
      </c>
      <c r="G69" t="s">
        <v>2017</v>
      </c>
      <c r="H69" t="s">
        <v>1774</v>
      </c>
      <c r="I69" t="s">
        <v>2018</v>
      </c>
      <c r="J69" t="s">
        <v>2060</v>
      </c>
      <c r="K69" t="s">
        <v>32</v>
      </c>
      <c r="L69" t="s">
        <v>32</v>
      </c>
      <c r="M69" t="s">
        <v>43</v>
      </c>
      <c r="N69" t="s">
        <v>44</v>
      </c>
      <c r="O69" t="s">
        <v>54</v>
      </c>
      <c r="P69" t="s">
        <v>52</v>
      </c>
      <c r="Q69" t="s">
        <v>154</v>
      </c>
      <c r="R69" t="s">
        <v>2061</v>
      </c>
      <c r="S69" s="1" t="str">
        <f t="shared" si="3"/>
        <v>CHOQUEMAMANI MORALES, MOREYMA EDEN</v>
      </c>
      <c r="T69" t="s">
        <v>60</v>
      </c>
      <c r="U69" t="s">
        <v>49</v>
      </c>
      <c r="V69" t="s">
        <v>50</v>
      </c>
      <c r="W69" t="s">
        <v>2062</v>
      </c>
      <c r="X69" s="40">
        <v>24070</v>
      </c>
      <c r="Y69" t="s">
        <v>2063</v>
      </c>
      <c r="Z69"/>
      <c r="AA69"/>
      <c r="AB69" t="s">
        <v>39</v>
      </c>
      <c r="AC69" t="s">
        <v>40</v>
      </c>
      <c r="AD69" t="s">
        <v>41</v>
      </c>
      <c r="AE69"/>
    </row>
    <row r="70" spans="1:31" ht="15">
      <c r="A70" s="1" t="str">
        <f t="shared" si="2"/>
        <v>1158113321E1</v>
      </c>
      <c r="B70" t="s">
        <v>28</v>
      </c>
      <c r="C70" t="s">
        <v>29</v>
      </c>
      <c r="D70" t="s">
        <v>30</v>
      </c>
      <c r="E70" t="s">
        <v>31</v>
      </c>
      <c r="F70" t="s">
        <v>1669</v>
      </c>
      <c r="G70" t="s">
        <v>2017</v>
      </c>
      <c r="H70" t="s">
        <v>1774</v>
      </c>
      <c r="I70" t="s">
        <v>2018</v>
      </c>
      <c r="J70" t="s">
        <v>2064</v>
      </c>
      <c r="K70" t="s">
        <v>32</v>
      </c>
      <c r="L70" t="s">
        <v>32</v>
      </c>
      <c r="M70" t="s">
        <v>43</v>
      </c>
      <c r="N70" t="s">
        <v>44</v>
      </c>
      <c r="O70" t="s">
        <v>54</v>
      </c>
      <c r="P70" t="s">
        <v>124</v>
      </c>
      <c r="Q70" t="s">
        <v>59</v>
      </c>
      <c r="R70" t="s">
        <v>621</v>
      </c>
      <c r="S70" s="1" t="str">
        <f t="shared" si="3"/>
        <v>CRUZ VILCA, JESUSA</v>
      </c>
      <c r="T70" t="s">
        <v>48</v>
      </c>
      <c r="U70" t="s">
        <v>49</v>
      </c>
      <c r="V70" t="s">
        <v>50</v>
      </c>
      <c r="W70" t="s">
        <v>2065</v>
      </c>
      <c r="X70" s="40">
        <v>21553</v>
      </c>
      <c r="Y70" t="s">
        <v>2066</v>
      </c>
      <c r="Z70"/>
      <c r="AA70"/>
      <c r="AB70" t="s">
        <v>39</v>
      </c>
      <c r="AC70" t="s">
        <v>40</v>
      </c>
      <c r="AD70" t="s">
        <v>41</v>
      </c>
      <c r="AE70"/>
    </row>
    <row r="71" spans="1:31" ht="15">
      <c r="A71" s="1" t="str">
        <f t="shared" si="2"/>
        <v>1158113321E2</v>
      </c>
      <c r="B71" t="s">
        <v>28</v>
      </c>
      <c r="C71" t="s">
        <v>29</v>
      </c>
      <c r="D71" t="s">
        <v>30</v>
      </c>
      <c r="E71" t="s">
        <v>31</v>
      </c>
      <c r="F71" t="s">
        <v>1669</v>
      </c>
      <c r="G71" t="s">
        <v>2017</v>
      </c>
      <c r="H71" t="s">
        <v>1774</v>
      </c>
      <c r="I71" t="s">
        <v>2018</v>
      </c>
      <c r="J71" t="s">
        <v>2067</v>
      </c>
      <c r="K71" t="s">
        <v>32</v>
      </c>
      <c r="L71" t="s">
        <v>32</v>
      </c>
      <c r="M71" t="s">
        <v>43</v>
      </c>
      <c r="N71" t="s">
        <v>44</v>
      </c>
      <c r="O71" t="s">
        <v>54</v>
      </c>
      <c r="P71" t="s">
        <v>187</v>
      </c>
      <c r="Q71" t="s">
        <v>61</v>
      </c>
      <c r="R71" t="s">
        <v>2068</v>
      </c>
      <c r="S71" s="1" t="str">
        <f t="shared" si="3"/>
        <v>ESPEZUA GALLEGOS, JUANA ROXANA</v>
      </c>
      <c r="T71" t="s">
        <v>53</v>
      </c>
      <c r="U71" t="s">
        <v>49</v>
      </c>
      <c r="V71" t="s">
        <v>50</v>
      </c>
      <c r="W71" t="s">
        <v>2069</v>
      </c>
      <c r="X71" s="40">
        <v>26164</v>
      </c>
      <c r="Y71" t="s">
        <v>2070</v>
      </c>
      <c r="Z71"/>
      <c r="AA71"/>
      <c r="AB71" t="s">
        <v>39</v>
      </c>
      <c r="AC71" t="s">
        <v>40</v>
      </c>
      <c r="AD71" t="s">
        <v>41</v>
      </c>
      <c r="AE71"/>
    </row>
    <row r="72" spans="1:31" ht="15">
      <c r="A72" s="1" t="str">
        <f t="shared" si="2"/>
        <v>1158113321E5</v>
      </c>
      <c r="B72" t="s">
        <v>28</v>
      </c>
      <c r="C72" t="s">
        <v>29</v>
      </c>
      <c r="D72" t="s">
        <v>30</v>
      </c>
      <c r="E72" t="s">
        <v>31</v>
      </c>
      <c r="F72" t="s">
        <v>1669</v>
      </c>
      <c r="G72" t="s">
        <v>2017</v>
      </c>
      <c r="H72" t="s">
        <v>1774</v>
      </c>
      <c r="I72" t="s">
        <v>2018</v>
      </c>
      <c r="J72" t="s">
        <v>2071</v>
      </c>
      <c r="K72" t="s">
        <v>32</v>
      </c>
      <c r="L72" t="s">
        <v>32</v>
      </c>
      <c r="M72" t="s">
        <v>43</v>
      </c>
      <c r="N72" t="s">
        <v>44</v>
      </c>
      <c r="O72" t="s">
        <v>2072</v>
      </c>
      <c r="P72" t="s">
        <v>226</v>
      </c>
      <c r="Q72" t="s">
        <v>76</v>
      </c>
      <c r="R72" t="s">
        <v>143</v>
      </c>
      <c r="S72" s="1" t="str">
        <f t="shared" si="3"/>
        <v>MAQUERA QUISPE, IRMA</v>
      </c>
      <c r="T72" t="s">
        <v>53</v>
      </c>
      <c r="U72" t="s">
        <v>49</v>
      </c>
      <c r="V72" t="s">
        <v>50</v>
      </c>
      <c r="W72" t="s">
        <v>2073</v>
      </c>
      <c r="X72" s="40">
        <v>26315</v>
      </c>
      <c r="Y72" t="s">
        <v>2074</v>
      </c>
      <c r="Z72" s="40">
        <v>43160</v>
      </c>
      <c r="AA72"/>
      <c r="AB72" t="s">
        <v>39</v>
      </c>
      <c r="AC72" t="s">
        <v>40</v>
      </c>
      <c r="AD72" t="s">
        <v>41</v>
      </c>
      <c r="AE72"/>
    </row>
    <row r="73" spans="1:31" ht="15">
      <c r="A73" s="1" t="str">
        <f t="shared" si="2"/>
        <v>1158113321E7</v>
      </c>
      <c r="B73" t="s">
        <v>28</v>
      </c>
      <c r="C73" t="s">
        <v>29</v>
      </c>
      <c r="D73" t="s">
        <v>30</v>
      </c>
      <c r="E73" t="s">
        <v>31</v>
      </c>
      <c r="F73" t="s">
        <v>1669</v>
      </c>
      <c r="G73" t="s">
        <v>2017</v>
      </c>
      <c r="H73" t="s">
        <v>1774</v>
      </c>
      <c r="I73" t="s">
        <v>2018</v>
      </c>
      <c r="J73" t="s">
        <v>2075</v>
      </c>
      <c r="K73" t="s">
        <v>32</v>
      </c>
      <c r="L73" t="s">
        <v>32</v>
      </c>
      <c r="M73" t="s">
        <v>43</v>
      </c>
      <c r="N73" t="s">
        <v>44</v>
      </c>
      <c r="O73" t="s">
        <v>54</v>
      </c>
      <c r="P73" t="s">
        <v>622</v>
      </c>
      <c r="Q73" t="s">
        <v>393</v>
      </c>
      <c r="R73" t="s">
        <v>2076</v>
      </c>
      <c r="S73" s="1" t="str">
        <f t="shared" si="3"/>
        <v>LEON JUSTO, CHELA CLEOFE</v>
      </c>
      <c r="T73" t="s">
        <v>53</v>
      </c>
      <c r="U73" t="s">
        <v>49</v>
      </c>
      <c r="V73" t="s">
        <v>50</v>
      </c>
      <c r="W73" t="s">
        <v>2077</v>
      </c>
      <c r="X73" s="40">
        <v>24206</v>
      </c>
      <c r="Y73" t="s">
        <v>2078</v>
      </c>
      <c r="Z73"/>
      <c r="AA73"/>
      <c r="AB73" t="s">
        <v>39</v>
      </c>
      <c r="AC73" t="s">
        <v>40</v>
      </c>
      <c r="AD73" t="s">
        <v>41</v>
      </c>
      <c r="AE73"/>
    </row>
    <row r="74" spans="1:31" ht="15">
      <c r="A74" s="1" t="str">
        <f t="shared" si="2"/>
        <v>1158113321E8</v>
      </c>
      <c r="B74" t="s">
        <v>28</v>
      </c>
      <c r="C74" t="s">
        <v>29</v>
      </c>
      <c r="D74" t="s">
        <v>30</v>
      </c>
      <c r="E74" t="s">
        <v>31</v>
      </c>
      <c r="F74" t="s">
        <v>1669</v>
      </c>
      <c r="G74" t="s">
        <v>2017</v>
      </c>
      <c r="H74" t="s">
        <v>1774</v>
      </c>
      <c r="I74" t="s">
        <v>2018</v>
      </c>
      <c r="J74" t="s">
        <v>2079</v>
      </c>
      <c r="K74" t="s">
        <v>32</v>
      </c>
      <c r="L74" t="s">
        <v>32</v>
      </c>
      <c r="M74" t="s">
        <v>43</v>
      </c>
      <c r="N74" t="s">
        <v>44</v>
      </c>
      <c r="O74" t="s">
        <v>54</v>
      </c>
      <c r="P74" t="s">
        <v>70</v>
      </c>
      <c r="Q74" t="s">
        <v>2080</v>
      </c>
      <c r="R74" t="s">
        <v>2081</v>
      </c>
      <c r="S74" s="1" t="str">
        <f t="shared" si="3"/>
        <v>LOPEZ CALISAYA VDA DE LUPACA, VIRGINIA JULIA</v>
      </c>
      <c r="T74" t="s">
        <v>48</v>
      </c>
      <c r="U74" t="s">
        <v>49</v>
      </c>
      <c r="V74" t="s">
        <v>50</v>
      </c>
      <c r="W74" t="s">
        <v>2082</v>
      </c>
      <c r="X74" s="40">
        <v>21424</v>
      </c>
      <c r="Y74" t="s">
        <v>2083</v>
      </c>
      <c r="Z74"/>
      <c r="AA74"/>
      <c r="AB74" t="s">
        <v>39</v>
      </c>
      <c r="AC74" t="s">
        <v>40</v>
      </c>
      <c r="AD74" t="s">
        <v>41</v>
      </c>
      <c r="AE74"/>
    </row>
    <row r="75" spans="1:31" ht="15">
      <c r="A75" s="1" t="str">
        <f t="shared" si="2"/>
        <v>1158113331E1</v>
      </c>
      <c r="B75" t="s">
        <v>28</v>
      </c>
      <c r="C75" t="s">
        <v>29</v>
      </c>
      <c r="D75" t="s">
        <v>30</v>
      </c>
      <c r="E75" t="s">
        <v>31</v>
      </c>
      <c r="F75" t="s">
        <v>1669</v>
      </c>
      <c r="G75" t="s">
        <v>2017</v>
      </c>
      <c r="H75" t="s">
        <v>1774</v>
      </c>
      <c r="I75" t="s">
        <v>2018</v>
      </c>
      <c r="J75" t="s">
        <v>2084</v>
      </c>
      <c r="K75" t="s">
        <v>32</v>
      </c>
      <c r="L75" t="s">
        <v>32</v>
      </c>
      <c r="M75" t="s">
        <v>43</v>
      </c>
      <c r="N75" t="s">
        <v>44</v>
      </c>
      <c r="O75" t="s">
        <v>2085</v>
      </c>
      <c r="P75" t="s">
        <v>428</v>
      </c>
      <c r="Q75" t="s">
        <v>2086</v>
      </c>
      <c r="R75" t="s">
        <v>2087</v>
      </c>
      <c r="S75" s="1" t="str">
        <f t="shared" si="3"/>
        <v>CENTENO CHAVARRIA, MARINA LILIAN</v>
      </c>
      <c r="T75" t="s">
        <v>48</v>
      </c>
      <c r="U75" t="s">
        <v>49</v>
      </c>
      <c r="V75" t="s">
        <v>50</v>
      </c>
      <c r="W75" t="s">
        <v>2088</v>
      </c>
      <c r="X75" s="40">
        <v>23106</v>
      </c>
      <c r="Y75" t="s">
        <v>2089</v>
      </c>
      <c r="Z75"/>
      <c r="AA75"/>
      <c r="AB75" t="s">
        <v>39</v>
      </c>
      <c r="AC75" t="s">
        <v>40</v>
      </c>
      <c r="AD75" t="s">
        <v>41</v>
      </c>
      <c r="AE75"/>
    </row>
    <row r="76" spans="1:31" ht="15">
      <c r="A76" s="1" t="str">
        <f t="shared" si="2"/>
        <v>1158113331E2</v>
      </c>
      <c r="B76" t="s">
        <v>28</v>
      </c>
      <c r="C76" t="s">
        <v>29</v>
      </c>
      <c r="D76" t="s">
        <v>30</v>
      </c>
      <c r="E76" t="s">
        <v>31</v>
      </c>
      <c r="F76" t="s">
        <v>1669</v>
      </c>
      <c r="G76" t="s">
        <v>2017</v>
      </c>
      <c r="H76" t="s">
        <v>1774</v>
      </c>
      <c r="I76" t="s">
        <v>2018</v>
      </c>
      <c r="J76" t="s">
        <v>2090</v>
      </c>
      <c r="K76" t="s">
        <v>32</v>
      </c>
      <c r="L76" t="s">
        <v>32</v>
      </c>
      <c r="M76" t="s">
        <v>43</v>
      </c>
      <c r="N76" t="s">
        <v>44</v>
      </c>
      <c r="O76" t="s">
        <v>2091</v>
      </c>
      <c r="P76" t="s">
        <v>332</v>
      </c>
      <c r="Q76" t="s">
        <v>2092</v>
      </c>
      <c r="R76" t="s">
        <v>2093</v>
      </c>
      <c r="S76" s="1" t="str">
        <f t="shared" si="3"/>
        <v>TURPO CUEVAS, ANTENOR INTI</v>
      </c>
      <c r="T76" t="s">
        <v>65</v>
      </c>
      <c r="U76" t="s">
        <v>49</v>
      </c>
      <c r="V76" t="s">
        <v>50</v>
      </c>
      <c r="W76" t="s">
        <v>2094</v>
      </c>
      <c r="X76" s="40">
        <v>32818</v>
      </c>
      <c r="Y76" t="s">
        <v>2095</v>
      </c>
      <c r="Z76" s="40">
        <v>43160</v>
      </c>
      <c r="AA76" s="40">
        <v>43465</v>
      </c>
      <c r="AB76" t="s">
        <v>39</v>
      </c>
      <c r="AC76" t="s">
        <v>40</v>
      </c>
      <c r="AD76" t="s">
        <v>41</v>
      </c>
      <c r="AE76"/>
    </row>
    <row r="77" spans="1:31" ht="15">
      <c r="A77" s="1" t="str">
        <f t="shared" si="2"/>
        <v>1158113331E3</v>
      </c>
      <c r="B77" t="s">
        <v>28</v>
      </c>
      <c r="C77" t="s">
        <v>29</v>
      </c>
      <c r="D77" t="s">
        <v>30</v>
      </c>
      <c r="E77" t="s">
        <v>31</v>
      </c>
      <c r="F77" t="s">
        <v>1669</v>
      </c>
      <c r="G77" t="s">
        <v>2017</v>
      </c>
      <c r="H77" t="s">
        <v>1774</v>
      </c>
      <c r="I77" t="s">
        <v>2018</v>
      </c>
      <c r="J77" t="s">
        <v>2096</v>
      </c>
      <c r="K77" t="s">
        <v>32</v>
      </c>
      <c r="L77" t="s">
        <v>32</v>
      </c>
      <c r="M77" t="s">
        <v>43</v>
      </c>
      <c r="N77" t="s">
        <v>62</v>
      </c>
      <c r="O77" t="s">
        <v>2097</v>
      </c>
      <c r="P77" t="s">
        <v>76</v>
      </c>
      <c r="Q77" t="s">
        <v>408</v>
      </c>
      <c r="R77" t="s">
        <v>893</v>
      </c>
      <c r="S77" s="1" t="str">
        <f t="shared" si="3"/>
        <v>QUISPE LIMA, ALBERTO DAVID</v>
      </c>
      <c r="T77" t="s">
        <v>65</v>
      </c>
      <c r="U77" t="s">
        <v>49</v>
      </c>
      <c r="V77" t="s">
        <v>100</v>
      </c>
      <c r="W77" t="s">
        <v>2098</v>
      </c>
      <c r="X77" s="40">
        <v>27493</v>
      </c>
      <c r="Y77" t="s">
        <v>2099</v>
      </c>
      <c r="Z77" s="40">
        <v>43369</v>
      </c>
      <c r="AA77" s="40">
        <v>43465</v>
      </c>
      <c r="AB77" t="s">
        <v>39</v>
      </c>
      <c r="AC77" t="s">
        <v>67</v>
      </c>
      <c r="AD77" t="s">
        <v>41</v>
      </c>
      <c r="AE77"/>
    </row>
    <row r="78" spans="1:31" ht="15">
      <c r="A78" s="1" t="str">
        <f t="shared" si="2"/>
        <v>1158113331E4</v>
      </c>
      <c r="B78" t="s">
        <v>28</v>
      </c>
      <c r="C78" t="s">
        <v>29</v>
      </c>
      <c r="D78" t="s">
        <v>30</v>
      </c>
      <c r="E78" t="s">
        <v>31</v>
      </c>
      <c r="F78" t="s">
        <v>1669</v>
      </c>
      <c r="G78" t="s">
        <v>2017</v>
      </c>
      <c r="H78" t="s">
        <v>1774</v>
      </c>
      <c r="I78" t="s">
        <v>2018</v>
      </c>
      <c r="J78" t="s">
        <v>2100</v>
      </c>
      <c r="K78" t="s">
        <v>32</v>
      </c>
      <c r="L78" t="s">
        <v>32</v>
      </c>
      <c r="M78" t="s">
        <v>1139</v>
      </c>
      <c r="N78" t="s">
        <v>44</v>
      </c>
      <c r="O78" t="s">
        <v>54</v>
      </c>
      <c r="P78" t="s">
        <v>592</v>
      </c>
      <c r="Q78" t="s">
        <v>623</v>
      </c>
      <c r="R78" t="s">
        <v>250</v>
      </c>
      <c r="S78" s="1" t="str">
        <f t="shared" si="3"/>
        <v>OTAZU ARANA, MARTIN</v>
      </c>
      <c r="T78" t="s">
        <v>48</v>
      </c>
      <c r="U78" t="s">
        <v>49</v>
      </c>
      <c r="V78" t="s">
        <v>50</v>
      </c>
      <c r="W78" t="s">
        <v>2101</v>
      </c>
      <c r="X78" s="40">
        <v>24787</v>
      </c>
      <c r="Y78" t="s">
        <v>2102</v>
      </c>
      <c r="Z78"/>
      <c r="AA78"/>
      <c r="AB78" t="s">
        <v>39</v>
      </c>
      <c r="AC78" t="s">
        <v>40</v>
      </c>
      <c r="AD78" t="s">
        <v>41</v>
      </c>
      <c r="AE78"/>
    </row>
    <row r="79" spans="1:31" ht="15">
      <c r="A79" s="1" t="str">
        <f t="shared" si="2"/>
        <v>1158113331E5</v>
      </c>
      <c r="B79" t="s">
        <v>28</v>
      </c>
      <c r="C79" t="s">
        <v>29</v>
      </c>
      <c r="D79" t="s">
        <v>30</v>
      </c>
      <c r="E79" t="s">
        <v>31</v>
      </c>
      <c r="F79" t="s">
        <v>1669</v>
      </c>
      <c r="G79" t="s">
        <v>2017</v>
      </c>
      <c r="H79" t="s">
        <v>1774</v>
      </c>
      <c r="I79" t="s">
        <v>2018</v>
      </c>
      <c r="J79" t="s">
        <v>2103</v>
      </c>
      <c r="K79" t="s">
        <v>32</v>
      </c>
      <c r="L79" t="s">
        <v>32</v>
      </c>
      <c r="M79" t="s">
        <v>43</v>
      </c>
      <c r="N79" t="s">
        <v>44</v>
      </c>
      <c r="O79" t="s">
        <v>54</v>
      </c>
      <c r="P79" t="s">
        <v>111</v>
      </c>
      <c r="Q79" t="s">
        <v>120</v>
      </c>
      <c r="R79" t="s">
        <v>2104</v>
      </c>
      <c r="S79" s="1" t="str">
        <f t="shared" si="3"/>
        <v>PACORI HERRERA, PALMIRA MERCEDES</v>
      </c>
      <c r="T79" t="s">
        <v>48</v>
      </c>
      <c r="U79" t="s">
        <v>49</v>
      </c>
      <c r="V79" t="s">
        <v>50</v>
      </c>
      <c r="W79" t="s">
        <v>2105</v>
      </c>
      <c r="X79" s="40">
        <v>22141</v>
      </c>
      <c r="Y79" t="s">
        <v>2106</v>
      </c>
      <c r="Z79"/>
      <c r="AA79"/>
      <c r="AB79" t="s">
        <v>39</v>
      </c>
      <c r="AC79" t="s">
        <v>40</v>
      </c>
      <c r="AD79" t="s">
        <v>41</v>
      </c>
      <c r="AE79"/>
    </row>
    <row r="80" spans="1:31" ht="15">
      <c r="A80" s="1" t="str">
        <f t="shared" si="2"/>
        <v>1158113331E6</v>
      </c>
      <c r="B80" t="s">
        <v>28</v>
      </c>
      <c r="C80" t="s">
        <v>29</v>
      </c>
      <c r="D80" t="s">
        <v>30</v>
      </c>
      <c r="E80" t="s">
        <v>31</v>
      </c>
      <c r="F80" t="s">
        <v>1669</v>
      </c>
      <c r="G80" t="s">
        <v>2017</v>
      </c>
      <c r="H80" t="s">
        <v>1774</v>
      </c>
      <c r="I80" t="s">
        <v>2018</v>
      </c>
      <c r="J80" t="s">
        <v>2107</v>
      </c>
      <c r="K80" t="s">
        <v>32</v>
      </c>
      <c r="L80" t="s">
        <v>32</v>
      </c>
      <c r="M80" t="s">
        <v>43</v>
      </c>
      <c r="N80" t="s">
        <v>62</v>
      </c>
      <c r="O80" t="s">
        <v>2108</v>
      </c>
      <c r="P80" t="s">
        <v>548</v>
      </c>
      <c r="Q80" t="s">
        <v>76</v>
      </c>
      <c r="R80" t="s">
        <v>2109</v>
      </c>
      <c r="S80" s="1" t="str">
        <f t="shared" si="3"/>
        <v>CATARI QUISPE, SUSANA GLADYS</v>
      </c>
      <c r="T80" t="s">
        <v>65</v>
      </c>
      <c r="U80" t="s">
        <v>49</v>
      </c>
      <c r="V80" t="s">
        <v>100</v>
      </c>
      <c r="W80" t="s">
        <v>2110</v>
      </c>
      <c r="X80" s="40">
        <v>31635</v>
      </c>
      <c r="Y80" t="s">
        <v>2111</v>
      </c>
      <c r="Z80" s="40">
        <v>43160</v>
      </c>
      <c r="AA80" s="40">
        <v>43465</v>
      </c>
      <c r="AB80" t="s">
        <v>39</v>
      </c>
      <c r="AC80" t="s">
        <v>67</v>
      </c>
      <c r="AD80" t="s">
        <v>41</v>
      </c>
      <c r="AE80"/>
    </row>
    <row r="81" spans="1:31" ht="15">
      <c r="A81" s="1" t="str">
        <f t="shared" si="2"/>
        <v>1158113331E7</v>
      </c>
      <c r="B81" t="s">
        <v>28</v>
      </c>
      <c r="C81" t="s">
        <v>29</v>
      </c>
      <c r="D81" t="s">
        <v>30</v>
      </c>
      <c r="E81" t="s">
        <v>31</v>
      </c>
      <c r="F81" t="s">
        <v>1669</v>
      </c>
      <c r="G81" t="s">
        <v>2017</v>
      </c>
      <c r="H81" t="s">
        <v>1774</v>
      </c>
      <c r="I81" t="s">
        <v>2018</v>
      </c>
      <c r="J81" t="s">
        <v>2112</v>
      </c>
      <c r="K81" t="s">
        <v>32</v>
      </c>
      <c r="L81" t="s">
        <v>32</v>
      </c>
      <c r="M81" t="s">
        <v>43</v>
      </c>
      <c r="N81" t="s">
        <v>44</v>
      </c>
      <c r="O81" t="s">
        <v>54</v>
      </c>
      <c r="P81" t="s">
        <v>144</v>
      </c>
      <c r="Q81" t="s">
        <v>102</v>
      </c>
      <c r="R81" t="s">
        <v>2113</v>
      </c>
      <c r="S81" s="1" t="str">
        <f t="shared" si="3"/>
        <v>PEREZ MAMANI, LUISA FRANCISCA</v>
      </c>
      <c r="T81" t="s">
        <v>48</v>
      </c>
      <c r="U81" t="s">
        <v>49</v>
      </c>
      <c r="V81" t="s">
        <v>50</v>
      </c>
      <c r="W81" t="s">
        <v>2114</v>
      </c>
      <c r="X81" s="40">
        <v>20692</v>
      </c>
      <c r="Y81" t="s">
        <v>2115</v>
      </c>
      <c r="Z81"/>
      <c r="AA81"/>
      <c r="AB81" t="s">
        <v>39</v>
      </c>
      <c r="AC81" t="s">
        <v>40</v>
      </c>
      <c r="AD81" t="s">
        <v>41</v>
      </c>
      <c r="AE81"/>
    </row>
    <row r="82" spans="1:31" ht="15">
      <c r="A82" s="1" t="str">
        <f t="shared" si="2"/>
        <v>1158113331E8</v>
      </c>
      <c r="B82" t="s">
        <v>28</v>
      </c>
      <c r="C82" t="s">
        <v>29</v>
      </c>
      <c r="D82" t="s">
        <v>30</v>
      </c>
      <c r="E82" t="s">
        <v>31</v>
      </c>
      <c r="F82" t="s">
        <v>1669</v>
      </c>
      <c r="G82" t="s">
        <v>2017</v>
      </c>
      <c r="H82" t="s">
        <v>1774</v>
      </c>
      <c r="I82" t="s">
        <v>2018</v>
      </c>
      <c r="J82" t="s">
        <v>2116</v>
      </c>
      <c r="K82" t="s">
        <v>32</v>
      </c>
      <c r="L82" t="s">
        <v>32</v>
      </c>
      <c r="M82" t="s">
        <v>43</v>
      </c>
      <c r="N82" t="s">
        <v>44</v>
      </c>
      <c r="O82" t="s">
        <v>2117</v>
      </c>
      <c r="P82" t="s">
        <v>124</v>
      </c>
      <c r="Q82" t="s">
        <v>504</v>
      </c>
      <c r="R82" t="s">
        <v>279</v>
      </c>
      <c r="S82" s="1" t="str">
        <f t="shared" si="3"/>
        <v>CRUZ PINAZO, CLORINDA</v>
      </c>
      <c r="T82" t="s">
        <v>48</v>
      </c>
      <c r="U82" t="s">
        <v>49</v>
      </c>
      <c r="V82" t="s">
        <v>50</v>
      </c>
      <c r="W82" t="s">
        <v>2118</v>
      </c>
      <c r="X82" s="40">
        <v>25405</v>
      </c>
      <c r="Y82" t="s">
        <v>2119</v>
      </c>
      <c r="Z82"/>
      <c r="AA82"/>
      <c r="AB82" t="s">
        <v>39</v>
      </c>
      <c r="AC82" t="s">
        <v>40</v>
      </c>
      <c r="AD82" t="s">
        <v>41</v>
      </c>
      <c r="AE82"/>
    </row>
    <row r="83" spans="1:31" ht="15">
      <c r="A83" s="1" t="str">
        <f t="shared" si="2"/>
        <v>1158113341E2</v>
      </c>
      <c r="B83" t="s">
        <v>28</v>
      </c>
      <c r="C83" t="s">
        <v>29</v>
      </c>
      <c r="D83" t="s">
        <v>30</v>
      </c>
      <c r="E83" t="s">
        <v>31</v>
      </c>
      <c r="F83" t="s">
        <v>1669</v>
      </c>
      <c r="G83" t="s">
        <v>2017</v>
      </c>
      <c r="H83" t="s">
        <v>1774</v>
      </c>
      <c r="I83" t="s">
        <v>2018</v>
      </c>
      <c r="J83" t="s">
        <v>2120</v>
      </c>
      <c r="K83" t="s">
        <v>32</v>
      </c>
      <c r="L83" t="s">
        <v>32</v>
      </c>
      <c r="M83" t="s">
        <v>43</v>
      </c>
      <c r="N83" t="s">
        <v>2121</v>
      </c>
      <c r="O83" t="s">
        <v>2122</v>
      </c>
      <c r="P83" t="s">
        <v>129</v>
      </c>
      <c r="Q83" t="s">
        <v>286</v>
      </c>
      <c r="R83" t="s">
        <v>2123</v>
      </c>
      <c r="S83" s="1" t="str">
        <f t="shared" si="3"/>
        <v>GONZALES HUAMAN, ROSALIA</v>
      </c>
      <c r="T83" t="s">
        <v>65</v>
      </c>
      <c r="U83" t="s">
        <v>49</v>
      </c>
      <c r="V83" t="s">
        <v>100</v>
      </c>
      <c r="W83" t="s">
        <v>2124</v>
      </c>
      <c r="X83" s="40">
        <v>26180</v>
      </c>
      <c r="Y83" t="s">
        <v>2125</v>
      </c>
      <c r="Z83" s="40">
        <v>43160</v>
      </c>
      <c r="AA83" s="40">
        <v>43465</v>
      </c>
      <c r="AB83" t="s">
        <v>39</v>
      </c>
      <c r="AC83" t="s">
        <v>40</v>
      </c>
      <c r="AD83" t="s">
        <v>41</v>
      </c>
      <c r="AE83"/>
    </row>
    <row r="84" spans="1:31" ht="15">
      <c r="A84" s="1" t="str">
        <f t="shared" si="2"/>
        <v>1158113341E3</v>
      </c>
      <c r="B84" t="s">
        <v>28</v>
      </c>
      <c r="C84" t="s">
        <v>29</v>
      </c>
      <c r="D84" t="s">
        <v>30</v>
      </c>
      <c r="E84" t="s">
        <v>31</v>
      </c>
      <c r="F84" t="s">
        <v>1669</v>
      </c>
      <c r="G84" t="s">
        <v>2017</v>
      </c>
      <c r="H84" t="s">
        <v>1774</v>
      </c>
      <c r="I84" t="s">
        <v>2018</v>
      </c>
      <c r="J84" t="s">
        <v>2126</v>
      </c>
      <c r="K84" t="s">
        <v>32</v>
      </c>
      <c r="L84" t="s">
        <v>32</v>
      </c>
      <c r="M84" t="s">
        <v>43</v>
      </c>
      <c r="N84" t="s">
        <v>62</v>
      </c>
      <c r="O84" t="s">
        <v>2127</v>
      </c>
      <c r="P84" t="s">
        <v>186</v>
      </c>
      <c r="Q84" t="s">
        <v>2128</v>
      </c>
      <c r="R84" t="s">
        <v>538</v>
      </c>
      <c r="S84" s="1" t="str">
        <f t="shared" si="3"/>
        <v>ANDIA VELAZO, EDWIN</v>
      </c>
      <c r="T84" t="s">
        <v>65</v>
      </c>
      <c r="U84" t="s">
        <v>49</v>
      </c>
      <c r="V84" t="s">
        <v>50</v>
      </c>
      <c r="W84" t="s">
        <v>2129</v>
      </c>
      <c r="X84" s="40">
        <v>27292</v>
      </c>
      <c r="Y84" t="s">
        <v>2130</v>
      </c>
      <c r="Z84" s="40">
        <v>43418</v>
      </c>
      <c r="AA84" s="40">
        <v>43447</v>
      </c>
      <c r="AB84" t="s">
        <v>270</v>
      </c>
      <c r="AC84" t="s">
        <v>67</v>
      </c>
      <c r="AD84" t="s">
        <v>41</v>
      </c>
      <c r="AE84"/>
    </row>
    <row r="85" spans="1:31" ht="15">
      <c r="A85" s="1" t="str">
        <f t="shared" si="2"/>
        <v>1158113341E3</v>
      </c>
      <c r="B85" t="s">
        <v>28</v>
      </c>
      <c r="C85" t="s">
        <v>29</v>
      </c>
      <c r="D85" t="s">
        <v>30</v>
      </c>
      <c r="E85" t="s">
        <v>31</v>
      </c>
      <c r="F85" t="s">
        <v>1669</v>
      </c>
      <c r="G85" t="s">
        <v>2017</v>
      </c>
      <c r="H85" t="s">
        <v>1774</v>
      </c>
      <c r="I85" t="s">
        <v>2018</v>
      </c>
      <c r="J85" t="s">
        <v>2126</v>
      </c>
      <c r="K85" t="s">
        <v>32</v>
      </c>
      <c r="L85" t="s">
        <v>32</v>
      </c>
      <c r="M85" t="s">
        <v>43</v>
      </c>
      <c r="N85" t="s">
        <v>44</v>
      </c>
      <c r="O85" t="s">
        <v>54</v>
      </c>
      <c r="P85" t="s">
        <v>2131</v>
      </c>
      <c r="Q85" t="s">
        <v>221</v>
      </c>
      <c r="R85" t="s">
        <v>2132</v>
      </c>
      <c r="S85" s="1" t="str">
        <f t="shared" si="3"/>
        <v>TERROBA NUÑEZ, VIRGINIA ESTHER</v>
      </c>
      <c r="T85" t="s">
        <v>37</v>
      </c>
      <c r="U85" t="s">
        <v>49</v>
      </c>
      <c r="V85" t="s">
        <v>271</v>
      </c>
      <c r="W85" t="s">
        <v>2133</v>
      </c>
      <c r="X85" s="40">
        <v>22246</v>
      </c>
      <c r="Y85" t="s">
        <v>2134</v>
      </c>
      <c r="Z85" s="40">
        <v>43418</v>
      </c>
      <c r="AA85" s="40">
        <v>43447</v>
      </c>
      <c r="AB85" t="s">
        <v>39</v>
      </c>
      <c r="AC85" t="s">
        <v>40</v>
      </c>
      <c r="AD85" t="s">
        <v>41</v>
      </c>
      <c r="AE85"/>
    </row>
    <row r="86" spans="1:31" ht="15">
      <c r="A86" s="1" t="str">
        <f t="shared" si="2"/>
        <v>1158113341E4</v>
      </c>
      <c r="B86" t="s">
        <v>28</v>
      </c>
      <c r="C86" t="s">
        <v>29</v>
      </c>
      <c r="D86" t="s">
        <v>30</v>
      </c>
      <c r="E86" t="s">
        <v>31</v>
      </c>
      <c r="F86" t="s">
        <v>1669</v>
      </c>
      <c r="G86" t="s">
        <v>2017</v>
      </c>
      <c r="H86" t="s">
        <v>1774</v>
      </c>
      <c r="I86" t="s">
        <v>2018</v>
      </c>
      <c r="J86" t="s">
        <v>2135</v>
      </c>
      <c r="K86" t="s">
        <v>32</v>
      </c>
      <c r="L86" t="s">
        <v>32</v>
      </c>
      <c r="M86" t="s">
        <v>43</v>
      </c>
      <c r="N86" t="s">
        <v>44</v>
      </c>
      <c r="O86" t="s">
        <v>2136</v>
      </c>
      <c r="P86" t="s">
        <v>2137</v>
      </c>
      <c r="Q86" t="s">
        <v>2138</v>
      </c>
      <c r="R86" t="s">
        <v>2139</v>
      </c>
      <c r="S86" s="1" t="str">
        <f t="shared" si="3"/>
        <v>ZAMBRANO ÑAUPA, SEBASTIAN ARTURO</v>
      </c>
      <c r="T86" t="s">
        <v>48</v>
      </c>
      <c r="U86" t="s">
        <v>49</v>
      </c>
      <c r="V86" t="s">
        <v>50</v>
      </c>
      <c r="W86" t="s">
        <v>2140</v>
      </c>
      <c r="X86" s="40">
        <v>21606</v>
      </c>
      <c r="Y86" t="s">
        <v>2141</v>
      </c>
      <c r="Z86"/>
      <c r="AA86"/>
      <c r="AB86" t="s">
        <v>39</v>
      </c>
      <c r="AC86" t="s">
        <v>40</v>
      </c>
      <c r="AD86" t="s">
        <v>41</v>
      </c>
      <c r="AE86"/>
    </row>
    <row r="87" spans="1:31" ht="15">
      <c r="A87" s="1" t="str">
        <f t="shared" si="2"/>
        <v>1158113341E5</v>
      </c>
      <c r="B87" t="s">
        <v>28</v>
      </c>
      <c r="C87" t="s">
        <v>29</v>
      </c>
      <c r="D87" t="s">
        <v>30</v>
      </c>
      <c r="E87" t="s">
        <v>31</v>
      </c>
      <c r="F87" t="s">
        <v>1669</v>
      </c>
      <c r="G87" t="s">
        <v>2017</v>
      </c>
      <c r="H87" t="s">
        <v>1774</v>
      </c>
      <c r="I87" t="s">
        <v>2018</v>
      </c>
      <c r="J87" t="s">
        <v>2142</v>
      </c>
      <c r="K87" t="s">
        <v>32</v>
      </c>
      <c r="L87" t="s">
        <v>32</v>
      </c>
      <c r="M87" t="s">
        <v>1837</v>
      </c>
      <c r="N87" t="s">
        <v>2121</v>
      </c>
      <c r="O87" t="s">
        <v>2143</v>
      </c>
      <c r="P87" t="s">
        <v>197</v>
      </c>
      <c r="Q87" t="s">
        <v>2144</v>
      </c>
      <c r="R87" t="s">
        <v>2145</v>
      </c>
      <c r="S87" s="1" t="str">
        <f t="shared" si="3"/>
        <v>CASTILLO KANQUI, DIONICIA</v>
      </c>
      <c r="T87" t="s">
        <v>53</v>
      </c>
      <c r="U87" t="s">
        <v>49</v>
      </c>
      <c r="V87" t="s">
        <v>50</v>
      </c>
      <c r="W87" t="s">
        <v>2146</v>
      </c>
      <c r="X87" s="40">
        <v>28120</v>
      </c>
      <c r="Y87" t="s">
        <v>2147</v>
      </c>
      <c r="Z87" s="40">
        <v>43160</v>
      </c>
      <c r="AA87" s="40">
        <v>43465</v>
      </c>
      <c r="AB87" t="s">
        <v>39</v>
      </c>
      <c r="AC87" t="s">
        <v>40</v>
      </c>
      <c r="AD87" t="s">
        <v>41</v>
      </c>
      <c r="AE87"/>
    </row>
    <row r="88" spans="1:31" ht="15">
      <c r="A88" s="1" t="str">
        <f t="shared" si="2"/>
        <v>1164813612E3</v>
      </c>
      <c r="B88" t="s">
        <v>28</v>
      </c>
      <c r="C88" t="s">
        <v>29</v>
      </c>
      <c r="D88" t="s">
        <v>30</v>
      </c>
      <c r="E88" t="s">
        <v>31</v>
      </c>
      <c r="F88" t="s">
        <v>1669</v>
      </c>
      <c r="G88" t="s">
        <v>2017</v>
      </c>
      <c r="H88" t="s">
        <v>1774</v>
      </c>
      <c r="I88" t="s">
        <v>2018</v>
      </c>
      <c r="J88" t="s">
        <v>2148</v>
      </c>
      <c r="K88" t="s">
        <v>32</v>
      </c>
      <c r="L88" t="s">
        <v>32</v>
      </c>
      <c r="M88" t="s">
        <v>43</v>
      </c>
      <c r="N88" t="s">
        <v>44</v>
      </c>
      <c r="O88" t="s">
        <v>2149</v>
      </c>
      <c r="P88" t="s">
        <v>77</v>
      </c>
      <c r="Q88" t="s">
        <v>2150</v>
      </c>
      <c r="R88" t="s">
        <v>689</v>
      </c>
      <c r="S88" s="1" t="str">
        <f t="shared" si="3"/>
        <v>CONDORI JALLURANA, EDUARDO</v>
      </c>
      <c r="T88" t="s">
        <v>48</v>
      </c>
      <c r="U88" t="s">
        <v>49</v>
      </c>
      <c r="V88" t="s">
        <v>50</v>
      </c>
      <c r="W88" t="s">
        <v>2151</v>
      </c>
      <c r="X88" s="40">
        <v>22457</v>
      </c>
      <c r="Y88" t="s">
        <v>2152</v>
      </c>
      <c r="Z88" s="40">
        <v>42795</v>
      </c>
      <c r="AA88"/>
      <c r="AB88" t="s">
        <v>39</v>
      </c>
      <c r="AC88" t="s">
        <v>40</v>
      </c>
      <c r="AD88" t="s">
        <v>41</v>
      </c>
      <c r="AE88"/>
    </row>
    <row r="89" spans="1:31" ht="15">
      <c r="A89" s="1" t="str">
        <f t="shared" si="2"/>
        <v>1166113811E0</v>
      </c>
      <c r="B89" t="s">
        <v>28</v>
      </c>
      <c r="C89" t="s">
        <v>29</v>
      </c>
      <c r="D89" t="s">
        <v>30</v>
      </c>
      <c r="E89" t="s">
        <v>31</v>
      </c>
      <c r="F89" t="s">
        <v>1669</v>
      </c>
      <c r="G89" t="s">
        <v>2017</v>
      </c>
      <c r="H89" t="s">
        <v>1774</v>
      </c>
      <c r="I89" t="s">
        <v>2018</v>
      </c>
      <c r="J89" t="s">
        <v>2153</v>
      </c>
      <c r="K89" t="s">
        <v>32</v>
      </c>
      <c r="L89" t="s">
        <v>32</v>
      </c>
      <c r="M89" t="s">
        <v>43</v>
      </c>
      <c r="N89" t="s">
        <v>212</v>
      </c>
      <c r="O89" t="s">
        <v>2154</v>
      </c>
      <c r="P89" t="s">
        <v>42</v>
      </c>
      <c r="Q89" t="s">
        <v>42</v>
      </c>
      <c r="R89" t="s">
        <v>42</v>
      </c>
      <c r="S89" s="1" t="str">
        <f t="shared" si="3"/>
        <v xml:space="preserve"> , </v>
      </c>
      <c r="T89" t="s">
        <v>65</v>
      </c>
      <c r="U89" t="s">
        <v>49</v>
      </c>
      <c r="V89" t="s">
        <v>50</v>
      </c>
      <c r="W89" t="s">
        <v>42</v>
      </c>
      <c r="X89" t="s">
        <v>213</v>
      </c>
      <c r="Y89" t="s">
        <v>42</v>
      </c>
      <c r="Z89" s="40">
        <v>43373</v>
      </c>
      <c r="AA89" s="40">
        <v>43465</v>
      </c>
      <c r="AB89" t="s">
        <v>39</v>
      </c>
      <c r="AC89" t="s">
        <v>67</v>
      </c>
      <c r="AD89" t="s">
        <v>41</v>
      </c>
      <c r="AE89"/>
    </row>
    <row r="90" spans="1:31" ht="15">
      <c r="A90" s="1" t="str">
        <f t="shared" si="2"/>
        <v>1158113341E1</v>
      </c>
      <c r="B90" t="s">
        <v>28</v>
      </c>
      <c r="C90" t="s">
        <v>29</v>
      </c>
      <c r="D90" t="s">
        <v>30</v>
      </c>
      <c r="E90" t="s">
        <v>31</v>
      </c>
      <c r="F90" t="s">
        <v>1669</v>
      </c>
      <c r="G90" t="s">
        <v>2017</v>
      </c>
      <c r="H90" t="s">
        <v>1774</v>
      </c>
      <c r="I90" t="s">
        <v>2018</v>
      </c>
      <c r="J90" t="s">
        <v>2155</v>
      </c>
      <c r="K90" t="s">
        <v>87</v>
      </c>
      <c r="L90" t="s">
        <v>624</v>
      </c>
      <c r="M90" t="s">
        <v>625</v>
      </c>
      <c r="N90" t="s">
        <v>44</v>
      </c>
      <c r="O90" t="s">
        <v>54</v>
      </c>
      <c r="P90" t="s">
        <v>515</v>
      </c>
      <c r="Q90" t="s">
        <v>76</v>
      </c>
      <c r="R90" t="s">
        <v>2156</v>
      </c>
      <c r="S90" s="1" t="str">
        <f t="shared" si="3"/>
        <v>SANTUYO QUISPE, BRUNO EMILIO</v>
      </c>
      <c r="T90" t="s">
        <v>616</v>
      </c>
      <c r="U90" t="s">
        <v>38</v>
      </c>
      <c r="V90" t="s">
        <v>50</v>
      </c>
      <c r="W90" t="s">
        <v>2157</v>
      </c>
      <c r="X90" s="40">
        <v>19638</v>
      </c>
      <c r="Y90" t="s">
        <v>2158</v>
      </c>
      <c r="Z90"/>
      <c r="AA90"/>
      <c r="AB90" t="s">
        <v>39</v>
      </c>
      <c r="AC90" t="s">
        <v>92</v>
      </c>
      <c r="AD90" t="s">
        <v>41</v>
      </c>
      <c r="AE90"/>
    </row>
    <row r="91" spans="1:31" ht="15">
      <c r="A91" s="1" t="str">
        <f t="shared" si="2"/>
        <v>1158113321E3</v>
      </c>
      <c r="B91" t="s">
        <v>28</v>
      </c>
      <c r="C91" t="s">
        <v>29</v>
      </c>
      <c r="D91" t="s">
        <v>30</v>
      </c>
      <c r="E91" t="s">
        <v>31</v>
      </c>
      <c r="F91" t="s">
        <v>1669</v>
      </c>
      <c r="G91" t="s">
        <v>2017</v>
      </c>
      <c r="H91" t="s">
        <v>1774</v>
      </c>
      <c r="I91" t="s">
        <v>2018</v>
      </c>
      <c r="J91" t="s">
        <v>2159</v>
      </c>
      <c r="K91" t="s">
        <v>87</v>
      </c>
      <c r="L91" t="s">
        <v>88</v>
      </c>
      <c r="M91" t="s">
        <v>89</v>
      </c>
      <c r="N91" t="s">
        <v>44</v>
      </c>
      <c r="O91" t="s">
        <v>54</v>
      </c>
      <c r="P91" t="s">
        <v>262</v>
      </c>
      <c r="Q91" t="s">
        <v>308</v>
      </c>
      <c r="R91" t="s">
        <v>2160</v>
      </c>
      <c r="S91" s="1" t="str">
        <f t="shared" si="3"/>
        <v>FIGUEROA DIAZ, EDGAR WILLIAN</v>
      </c>
      <c r="T91" t="s">
        <v>159</v>
      </c>
      <c r="U91" t="s">
        <v>38</v>
      </c>
      <c r="V91" t="s">
        <v>969</v>
      </c>
      <c r="W91" t="s">
        <v>2161</v>
      </c>
      <c r="X91" s="40">
        <v>21815</v>
      </c>
      <c r="Y91" t="s">
        <v>2162</v>
      </c>
      <c r="Z91" s="40">
        <v>43341</v>
      </c>
      <c r="AA91" s="40">
        <v>43465</v>
      </c>
      <c r="AB91" t="s">
        <v>39</v>
      </c>
      <c r="AC91" t="s">
        <v>92</v>
      </c>
      <c r="AD91" t="s">
        <v>41</v>
      </c>
      <c r="AE91"/>
    </row>
    <row r="92" spans="1:31" ht="15">
      <c r="A92" s="1" t="str">
        <f t="shared" si="2"/>
        <v>1158113321E3</v>
      </c>
      <c r="B92" t="s">
        <v>28</v>
      </c>
      <c r="C92" t="s">
        <v>29</v>
      </c>
      <c r="D92" t="s">
        <v>30</v>
      </c>
      <c r="E92" t="s">
        <v>31</v>
      </c>
      <c r="F92" t="s">
        <v>1669</v>
      </c>
      <c r="G92" t="s">
        <v>2017</v>
      </c>
      <c r="H92" t="s">
        <v>1774</v>
      </c>
      <c r="I92" t="s">
        <v>2018</v>
      </c>
      <c r="J92" t="s">
        <v>2159</v>
      </c>
      <c r="K92" t="s">
        <v>87</v>
      </c>
      <c r="L92" t="s">
        <v>88</v>
      </c>
      <c r="M92" t="s">
        <v>89</v>
      </c>
      <c r="N92" t="s">
        <v>62</v>
      </c>
      <c r="O92" t="s">
        <v>2163</v>
      </c>
      <c r="P92" t="s">
        <v>262</v>
      </c>
      <c r="Q92" t="s">
        <v>76</v>
      </c>
      <c r="R92" t="s">
        <v>2164</v>
      </c>
      <c r="S92" s="1" t="str">
        <f t="shared" si="3"/>
        <v>FIGUEROA QUISPE, KATTY NOEMI</v>
      </c>
      <c r="T92" t="s">
        <v>98</v>
      </c>
      <c r="U92" t="s">
        <v>38</v>
      </c>
      <c r="V92" t="s">
        <v>50</v>
      </c>
      <c r="W92" t="s">
        <v>2165</v>
      </c>
      <c r="X92" s="40">
        <v>28214</v>
      </c>
      <c r="Y92" t="s">
        <v>2166</v>
      </c>
      <c r="Z92" s="40">
        <v>43341</v>
      </c>
      <c r="AA92" s="40">
        <v>43465</v>
      </c>
      <c r="AB92" t="s">
        <v>270</v>
      </c>
      <c r="AC92" t="s">
        <v>92</v>
      </c>
      <c r="AD92" t="s">
        <v>41</v>
      </c>
      <c r="AE92"/>
    </row>
    <row r="93" spans="1:31" ht="15">
      <c r="A93" s="1" t="str">
        <f t="shared" si="2"/>
        <v>1158113321E6</v>
      </c>
      <c r="B93" t="s">
        <v>28</v>
      </c>
      <c r="C93" t="s">
        <v>29</v>
      </c>
      <c r="D93" t="s">
        <v>30</v>
      </c>
      <c r="E93" t="s">
        <v>31</v>
      </c>
      <c r="F93" t="s">
        <v>1669</v>
      </c>
      <c r="G93" t="s">
        <v>2017</v>
      </c>
      <c r="H93" t="s">
        <v>1774</v>
      </c>
      <c r="I93" t="s">
        <v>2018</v>
      </c>
      <c r="J93" t="s">
        <v>2167</v>
      </c>
      <c r="K93" t="s">
        <v>87</v>
      </c>
      <c r="L93" t="s">
        <v>88</v>
      </c>
      <c r="M93" t="s">
        <v>89</v>
      </c>
      <c r="N93" t="s">
        <v>44</v>
      </c>
      <c r="O93" t="s">
        <v>54</v>
      </c>
      <c r="P93" t="s">
        <v>320</v>
      </c>
      <c r="Q93" t="s">
        <v>102</v>
      </c>
      <c r="R93" t="s">
        <v>252</v>
      </c>
      <c r="S93" s="1" t="str">
        <f t="shared" si="3"/>
        <v>HUISA MAMANI, HILDA</v>
      </c>
      <c r="T93" t="s">
        <v>173</v>
      </c>
      <c r="U93" t="s">
        <v>38</v>
      </c>
      <c r="V93" t="s">
        <v>50</v>
      </c>
      <c r="W93" t="s">
        <v>2168</v>
      </c>
      <c r="X93" s="40">
        <v>18865</v>
      </c>
      <c r="Y93" t="s">
        <v>2169</v>
      </c>
      <c r="Z93"/>
      <c r="AA93"/>
      <c r="AB93" t="s">
        <v>39</v>
      </c>
      <c r="AC93" t="s">
        <v>92</v>
      </c>
      <c r="AD93" t="s">
        <v>41</v>
      </c>
      <c r="AE93"/>
    </row>
    <row r="94" spans="1:31" ht="15">
      <c r="A94" s="1" t="str">
        <f t="shared" si="2"/>
        <v>1158113331E9</v>
      </c>
      <c r="B94" t="s">
        <v>28</v>
      </c>
      <c r="C94" t="s">
        <v>29</v>
      </c>
      <c r="D94" t="s">
        <v>30</v>
      </c>
      <c r="E94" t="s">
        <v>31</v>
      </c>
      <c r="F94" t="s">
        <v>1669</v>
      </c>
      <c r="G94" t="s">
        <v>2017</v>
      </c>
      <c r="H94" t="s">
        <v>1774</v>
      </c>
      <c r="I94" t="s">
        <v>2018</v>
      </c>
      <c r="J94" t="s">
        <v>2170</v>
      </c>
      <c r="K94" t="s">
        <v>87</v>
      </c>
      <c r="L94" t="s">
        <v>88</v>
      </c>
      <c r="M94" t="s">
        <v>89</v>
      </c>
      <c r="N94" t="s">
        <v>62</v>
      </c>
      <c r="O94" t="s">
        <v>2171</v>
      </c>
      <c r="P94" t="s">
        <v>2172</v>
      </c>
      <c r="Q94" t="s">
        <v>69</v>
      </c>
      <c r="R94" t="s">
        <v>2173</v>
      </c>
      <c r="S94" s="1" t="str">
        <f t="shared" si="3"/>
        <v>MOLLOCONDO CHOQUE, RONAL JUVENAL</v>
      </c>
      <c r="T94" t="s">
        <v>98</v>
      </c>
      <c r="U94" t="s">
        <v>38</v>
      </c>
      <c r="V94" t="s">
        <v>50</v>
      </c>
      <c r="W94" t="s">
        <v>2174</v>
      </c>
      <c r="X94" s="40">
        <v>33569</v>
      </c>
      <c r="Y94" t="s">
        <v>2175</v>
      </c>
      <c r="Z94" s="40">
        <v>43236</v>
      </c>
      <c r="AA94" s="40">
        <v>43465</v>
      </c>
      <c r="AB94" t="s">
        <v>270</v>
      </c>
      <c r="AC94" t="s">
        <v>92</v>
      </c>
      <c r="AD94" t="s">
        <v>41</v>
      </c>
      <c r="AE94"/>
    </row>
    <row r="95" spans="1:31" ht="15">
      <c r="A95" s="1" t="str">
        <f t="shared" si="2"/>
        <v>1158113331E9</v>
      </c>
      <c r="B95" t="s">
        <v>28</v>
      </c>
      <c r="C95" t="s">
        <v>29</v>
      </c>
      <c r="D95" t="s">
        <v>30</v>
      </c>
      <c r="E95" t="s">
        <v>31</v>
      </c>
      <c r="F95" t="s">
        <v>1669</v>
      </c>
      <c r="G95" t="s">
        <v>2017</v>
      </c>
      <c r="H95" t="s">
        <v>1774</v>
      </c>
      <c r="I95" t="s">
        <v>2018</v>
      </c>
      <c r="J95" t="s">
        <v>2170</v>
      </c>
      <c r="K95" t="s">
        <v>87</v>
      </c>
      <c r="L95" t="s">
        <v>88</v>
      </c>
      <c r="M95" t="s">
        <v>89</v>
      </c>
      <c r="N95" t="s">
        <v>44</v>
      </c>
      <c r="O95" t="s">
        <v>54</v>
      </c>
      <c r="P95" t="s">
        <v>105</v>
      </c>
      <c r="Q95" t="s">
        <v>373</v>
      </c>
      <c r="R95" t="s">
        <v>2176</v>
      </c>
      <c r="S95" s="1" t="str">
        <f t="shared" si="3"/>
        <v>RUELAS ASQUI, LUIS CANCIO</v>
      </c>
      <c r="T95" t="s">
        <v>91</v>
      </c>
      <c r="U95" t="s">
        <v>38</v>
      </c>
      <c r="V95" t="s">
        <v>969</v>
      </c>
      <c r="W95" t="s">
        <v>2177</v>
      </c>
      <c r="X95" s="40">
        <v>22575</v>
      </c>
      <c r="Y95" t="s">
        <v>2178</v>
      </c>
      <c r="Z95" s="40">
        <v>43221</v>
      </c>
      <c r="AA95" s="40">
        <v>43585</v>
      </c>
      <c r="AB95" t="s">
        <v>39</v>
      </c>
      <c r="AC95" t="s">
        <v>92</v>
      </c>
      <c r="AD95" t="s">
        <v>41</v>
      </c>
      <c r="AE95"/>
    </row>
    <row r="96" spans="1:31" ht="15">
      <c r="A96" s="1" t="str">
        <f t="shared" si="2"/>
        <v>1190113311E0</v>
      </c>
      <c r="B96" t="s">
        <v>28</v>
      </c>
      <c r="C96" t="s">
        <v>29</v>
      </c>
      <c r="D96" t="s">
        <v>30</v>
      </c>
      <c r="E96" t="s">
        <v>31</v>
      </c>
      <c r="F96" t="s">
        <v>1248</v>
      </c>
      <c r="G96" t="s">
        <v>2179</v>
      </c>
      <c r="H96" t="s">
        <v>1774</v>
      </c>
      <c r="I96" t="s">
        <v>2180</v>
      </c>
      <c r="J96" t="s">
        <v>2181</v>
      </c>
      <c r="K96" t="s">
        <v>32</v>
      </c>
      <c r="L96" t="s">
        <v>33</v>
      </c>
      <c r="M96" t="s">
        <v>34</v>
      </c>
      <c r="N96" t="s">
        <v>35</v>
      </c>
      <c r="O96" t="s">
        <v>2182</v>
      </c>
      <c r="P96" t="s">
        <v>128</v>
      </c>
      <c r="Q96" t="s">
        <v>174</v>
      </c>
      <c r="R96" t="s">
        <v>2183</v>
      </c>
      <c r="S96" s="1" t="str">
        <f t="shared" si="3"/>
        <v>PINO APAZA, EULALIA ANTONIA</v>
      </c>
      <c r="T96" t="s">
        <v>282</v>
      </c>
      <c r="U96" t="s">
        <v>38</v>
      </c>
      <c r="V96" t="s">
        <v>100</v>
      </c>
      <c r="W96" t="s">
        <v>2184</v>
      </c>
      <c r="X96" s="40">
        <v>22689</v>
      </c>
      <c r="Y96" t="s">
        <v>2185</v>
      </c>
      <c r="Z96" s="40">
        <v>42064</v>
      </c>
      <c r="AA96" s="40">
        <v>43159</v>
      </c>
      <c r="AB96" t="s">
        <v>39</v>
      </c>
      <c r="AC96" t="s">
        <v>40</v>
      </c>
      <c r="AD96" t="s">
        <v>41</v>
      </c>
      <c r="AE96"/>
    </row>
    <row r="97" spans="1:31" ht="15">
      <c r="A97" s="1" t="str">
        <f t="shared" si="2"/>
        <v>1190113311E2</v>
      </c>
      <c r="B97" t="s">
        <v>28</v>
      </c>
      <c r="C97" t="s">
        <v>29</v>
      </c>
      <c r="D97" t="s">
        <v>30</v>
      </c>
      <c r="E97" t="s">
        <v>31</v>
      </c>
      <c r="F97" t="s">
        <v>1248</v>
      </c>
      <c r="G97" t="s">
        <v>2179</v>
      </c>
      <c r="H97" t="s">
        <v>1774</v>
      </c>
      <c r="I97" t="s">
        <v>2180</v>
      </c>
      <c r="J97" t="s">
        <v>2186</v>
      </c>
      <c r="K97" t="s">
        <v>32</v>
      </c>
      <c r="L97" t="s">
        <v>32</v>
      </c>
      <c r="M97" t="s">
        <v>43</v>
      </c>
      <c r="N97" t="s">
        <v>44</v>
      </c>
      <c r="O97" t="s">
        <v>54</v>
      </c>
      <c r="P97" t="s">
        <v>266</v>
      </c>
      <c r="Q97" t="s">
        <v>80</v>
      </c>
      <c r="R97" t="s">
        <v>598</v>
      </c>
      <c r="S97" s="1" t="str">
        <f t="shared" si="3"/>
        <v>AGUILAR LARICO, EUGENIA</v>
      </c>
      <c r="T97" t="s">
        <v>48</v>
      </c>
      <c r="U97" t="s">
        <v>49</v>
      </c>
      <c r="V97" t="s">
        <v>50</v>
      </c>
      <c r="W97" t="s">
        <v>2187</v>
      </c>
      <c r="X97" s="40">
        <v>21926</v>
      </c>
      <c r="Y97" t="s">
        <v>2188</v>
      </c>
      <c r="Z97"/>
      <c r="AA97"/>
      <c r="AB97" t="s">
        <v>39</v>
      </c>
      <c r="AC97" t="s">
        <v>40</v>
      </c>
      <c r="AD97" t="s">
        <v>41</v>
      </c>
      <c r="AE97"/>
    </row>
    <row r="98" spans="1:31" ht="15">
      <c r="A98" s="1" t="str">
        <f t="shared" si="2"/>
        <v>1190113311E3</v>
      </c>
      <c r="B98" t="s">
        <v>28</v>
      </c>
      <c r="C98" t="s">
        <v>29</v>
      </c>
      <c r="D98" t="s">
        <v>30</v>
      </c>
      <c r="E98" t="s">
        <v>31</v>
      </c>
      <c r="F98" t="s">
        <v>1248</v>
      </c>
      <c r="G98" t="s">
        <v>2179</v>
      </c>
      <c r="H98" t="s">
        <v>1774</v>
      </c>
      <c r="I98" t="s">
        <v>2180</v>
      </c>
      <c r="J98" t="s">
        <v>2189</v>
      </c>
      <c r="K98" t="s">
        <v>32</v>
      </c>
      <c r="L98" t="s">
        <v>32</v>
      </c>
      <c r="M98" t="s">
        <v>1139</v>
      </c>
      <c r="N98" t="s">
        <v>44</v>
      </c>
      <c r="O98" t="s">
        <v>2190</v>
      </c>
      <c r="P98" t="s">
        <v>626</v>
      </c>
      <c r="Q98" t="s">
        <v>412</v>
      </c>
      <c r="R98" t="s">
        <v>2191</v>
      </c>
      <c r="S98" s="1" t="str">
        <f t="shared" si="3"/>
        <v>CORNEJO DURAN, ELIAZAR</v>
      </c>
      <c r="T98" t="s">
        <v>48</v>
      </c>
      <c r="U98" t="s">
        <v>49</v>
      </c>
      <c r="V98" t="s">
        <v>50</v>
      </c>
      <c r="W98" t="s">
        <v>2192</v>
      </c>
      <c r="X98" s="40">
        <v>23690</v>
      </c>
      <c r="Y98" t="s">
        <v>2193</v>
      </c>
      <c r="Z98"/>
      <c r="AA98"/>
      <c r="AB98" t="s">
        <v>39</v>
      </c>
      <c r="AC98" t="s">
        <v>40</v>
      </c>
      <c r="AD98" t="s">
        <v>41</v>
      </c>
      <c r="AE98"/>
    </row>
    <row r="99" spans="1:31" ht="15">
      <c r="A99" s="1" t="str">
        <f t="shared" si="2"/>
        <v>1190113311E4</v>
      </c>
      <c r="B99" t="s">
        <v>28</v>
      </c>
      <c r="C99" t="s">
        <v>29</v>
      </c>
      <c r="D99" t="s">
        <v>30</v>
      </c>
      <c r="E99" t="s">
        <v>31</v>
      </c>
      <c r="F99" t="s">
        <v>1248</v>
      </c>
      <c r="G99" t="s">
        <v>2179</v>
      </c>
      <c r="H99" t="s">
        <v>1774</v>
      </c>
      <c r="I99" t="s">
        <v>2180</v>
      </c>
      <c r="J99" t="s">
        <v>2194</v>
      </c>
      <c r="K99" t="s">
        <v>32</v>
      </c>
      <c r="L99" t="s">
        <v>32</v>
      </c>
      <c r="M99" t="s">
        <v>43</v>
      </c>
      <c r="N99" t="s">
        <v>44</v>
      </c>
      <c r="O99" t="s">
        <v>54</v>
      </c>
      <c r="P99" t="s">
        <v>227</v>
      </c>
      <c r="Q99" t="s">
        <v>175</v>
      </c>
      <c r="R99" t="s">
        <v>2195</v>
      </c>
      <c r="S99" s="1" t="str">
        <f t="shared" si="3"/>
        <v>CALDERON VALDEZ, JUANA JUDITH</v>
      </c>
      <c r="T99" t="s">
        <v>48</v>
      </c>
      <c r="U99" t="s">
        <v>49</v>
      </c>
      <c r="V99" t="s">
        <v>50</v>
      </c>
      <c r="W99" t="s">
        <v>2196</v>
      </c>
      <c r="X99" s="40">
        <v>22821</v>
      </c>
      <c r="Y99" t="s">
        <v>2197</v>
      </c>
      <c r="Z99"/>
      <c r="AA99"/>
      <c r="AB99" t="s">
        <v>39</v>
      </c>
      <c r="AC99" t="s">
        <v>40</v>
      </c>
      <c r="AD99" t="s">
        <v>41</v>
      </c>
      <c r="AE99"/>
    </row>
    <row r="100" spans="1:31" ht="15">
      <c r="A100" s="1" t="str">
        <f t="shared" si="2"/>
        <v>1190113311E5</v>
      </c>
      <c r="B100" t="s">
        <v>28</v>
      </c>
      <c r="C100" t="s">
        <v>29</v>
      </c>
      <c r="D100" t="s">
        <v>30</v>
      </c>
      <c r="E100" t="s">
        <v>31</v>
      </c>
      <c r="F100" t="s">
        <v>1248</v>
      </c>
      <c r="G100" t="s">
        <v>2179</v>
      </c>
      <c r="H100" t="s">
        <v>1774</v>
      </c>
      <c r="I100" t="s">
        <v>2180</v>
      </c>
      <c r="J100" t="s">
        <v>2198</v>
      </c>
      <c r="K100" t="s">
        <v>32</v>
      </c>
      <c r="L100" t="s">
        <v>32</v>
      </c>
      <c r="M100" t="s">
        <v>43</v>
      </c>
      <c r="N100" t="s">
        <v>44</v>
      </c>
      <c r="O100" t="s">
        <v>54</v>
      </c>
      <c r="P100" t="s">
        <v>102</v>
      </c>
      <c r="Q100" t="s">
        <v>627</v>
      </c>
      <c r="R100" t="s">
        <v>2199</v>
      </c>
      <c r="S100" s="1" t="str">
        <f t="shared" si="3"/>
        <v>MAMANI CCUNO, CECILIO MARCOS</v>
      </c>
      <c r="T100" t="s">
        <v>37</v>
      </c>
      <c r="U100" t="s">
        <v>49</v>
      </c>
      <c r="V100" t="s">
        <v>50</v>
      </c>
      <c r="W100" t="s">
        <v>2200</v>
      </c>
      <c r="X100" s="40">
        <v>26625</v>
      </c>
      <c r="Y100" t="s">
        <v>2201</v>
      </c>
      <c r="Z100"/>
      <c r="AA100"/>
      <c r="AB100" t="s">
        <v>39</v>
      </c>
      <c r="AC100" t="s">
        <v>40</v>
      </c>
      <c r="AD100" t="s">
        <v>41</v>
      </c>
      <c r="AE100"/>
    </row>
    <row r="101" spans="1:31" ht="15">
      <c r="A101" s="1" t="str">
        <f t="shared" si="2"/>
        <v>1190113311E6</v>
      </c>
      <c r="B101" t="s">
        <v>28</v>
      </c>
      <c r="C101" t="s">
        <v>29</v>
      </c>
      <c r="D101" t="s">
        <v>30</v>
      </c>
      <c r="E101" t="s">
        <v>31</v>
      </c>
      <c r="F101" t="s">
        <v>1248</v>
      </c>
      <c r="G101" t="s">
        <v>2179</v>
      </c>
      <c r="H101" t="s">
        <v>1774</v>
      </c>
      <c r="I101" t="s">
        <v>2180</v>
      </c>
      <c r="J101" t="s">
        <v>2202</v>
      </c>
      <c r="K101" t="s">
        <v>32</v>
      </c>
      <c r="L101" t="s">
        <v>32</v>
      </c>
      <c r="M101" t="s">
        <v>43</v>
      </c>
      <c r="N101" t="s">
        <v>44</v>
      </c>
      <c r="O101" t="s">
        <v>54</v>
      </c>
      <c r="P101" t="s">
        <v>2092</v>
      </c>
      <c r="Q101" t="s">
        <v>78</v>
      </c>
      <c r="R101" t="s">
        <v>628</v>
      </c>
      <c r="S101" s="1" t="str">
        <f t="shared" si="3"/>
        <v>CUEVAS PINEDA, JOSE JORGE</v>
      </c>
      <c r="T101" t="s">
        <v>53</v>
      </c>
      <c r="U101" t="s">
        <v>49</v>
      </c>
      <c r="V101" t="s">
        <v>50</v>
      </c>
      <c r="W101" t="s">
        <v>2203</v>
      </c>
      <c r="X101" s="40">
        <v>21687</v>
      </c>
      <c r="Y101" t="s">
        <v>2204</v>
      </c>
      <c r="Z101"/>
      <c r="AA101"/>
      <c r="AB101" t="s">
        <v>39</v>
      </c>
      <c r="AC101" t="s">
        <v>40</v>
      </c>
      <c r="AD101" t="s">
        <v>41</v>
      </c>
      <c r="AE101"/>
    </row>
    <row r="102" spans="1:31" ht="15">
      <c r="A102" s="1" t="str">
        <f t="shared" si="2"/>
        <v>1190113311E7</v>
      </c>
      <c r="B102" t="s">
        <v>28</v>
      </c>
      <c r="C102" t="s">
        <v>29</v>
      </c>
      <c r="D102" t="s">
        <v>30</v>
      </c>
      <c r="E102" t="s">
        <v>31</v>
      </c>
      <c r="F102" t="s">
        <v>1248</v>
      </c>
      <c r="G102" t="s">
        <v>2179</v>
      </c>
      <c r="H102" t="s">
        <v>1774</v>
      </c>
      <c r="I102" t="s">
        <v>2180</v>
      </c>
      <c r="J102" t="s">
        <v>2205</v>
      </c>
      <c r="K102" t="s">
        <v>32</v>
      </c>
      <c r="L102" t="s">
        <v>32</v>
      </c>
      <c r="M102" t="s">
        <v>1837</v>
      </c>
      <c r="N102" t="s">
        <v>44</v>
      </c>
      <c r="O102" t="s">
        <v>54</v>
      </c>
      <c r="P102" t="s">
        <v>133</v>
      </c>
      <c r="Q102" t="s">
        <v>51</v>
      </c>
      <c r="R102" t="s">
        <v>484</v>
      </c>
      <c r="S102" s="1" t="str">
        <f t="shared" si="3"/>
        <v>DUEÑAS CCALLA, SABINA</v>
      </c>
      <c r="T102" t="s">
        <v>48</v>
      </c>
      <c r="U102" t="s">
        <v>49</v>
      </c>
      <c r="V102" t="s">
        <v>50</v>
      </c>
      <c r="W102" t="s">
        <v>2206</v>
      </c>
      <c r="X102" s="40">
        <v>24460</v>
      </c>
      <c r="Y102" t="s">
        <v>2207</v>
      </c>
      <c r="Z102"/>
      <c r="AA102"/>
      <c r="AB102" t="s">
        <v>39</v>
      </c>
      <c r="AC102" t="s">
        <v>40</v>
      </c>
      <c r="AD102" t="s">
        <v>41</v>
      </c>
      <c r="AE102"/>
    </row>
    <row r="103" spans="1:31" ht="15">
      <c r="A103" s="1" t="str">
        <f t="shared" si="2"/>
        <v>1190113321E0</v>
      </c>
      <c r="B103" t="s">
        <v>28</v>
      </c>
      <c r="C103" t="s">
        <v>29</v>
      </c>
      <c r="D103" t="s">
        <v>30</v>
      </c>
      <c r="E103" t="s">
        <v>31</v>
      </c>
      <c r="F103" t="s">
        <v>1248</v>
      </c>
      <c r="G103" t="s">
        <v>2179</v>
      </c>
      <c r="H103" t="s">
        <v>1774</v>
      </c>
      <c r="I103" t="s">
        <v>2180</v>
      </c>
      <c r="J103" t="s">
        <v>2208</v>
      </c>
      <c r="K103" t="s">
        <v>32</v>
      </c>
      <c r="L103" t="s">
        <v>32</v>
      </c>
      <c r="M103" t="s">
        <v>43</v>
      </c>
      <c r="N103" t="s">
        <v>62</v>
      </c>
      <c r="O103" t="s">
        <v>2209</v>
      </c>
      <c r="P103" t="s">
        <v>336</v>
      </c>
      <c r="Q103" t="s">
        <v>124</v>
      </c>
      <c r="R103" t="s">
        <v>252</v>
      </c>
      <c r="S103" s="1" t="str">
        <f t="shared" si="3"/>
        <v>ALEJO CRUZ, HILDA</v>
      </c>
      <c r="T103" t="s">
        <v>65</v>
      </c>
      <c r="U103" t="s">
        <v>49</v>
      </c>
      <c r="V103" t="s">
        <v>50</v>
      </c>
      <c r="W103" t="s">
        <v>2210</v>
      </c>
      <c r="X103" s="40">
        <v>26256</v>
      </c>
      <c r="Y103" t="s">
        <v>2211</v>
      </c>
      <c r="Z103" s="40">
        <v>43423</v>
      </c>
      <c r="AA103" s="40">
        <v>43465</v>
      </c>
      <c r="AB103" t="s">
        <v>270</v>
      </c>
      <c r="AC103" t="s">
        <v>67</v>
      </c>
      <c r="AD103" t="s">
        <v>41</v>
      </c>
      <c r="AE103"/>
    </row>
    <row r="104" spans="1:31" ht="15">
      <c r="A104" s="1" t="str">
        <f t="shared" si="2"/>
        <v>1190113321E0</v>
      </c>
      <c r="B104" t="s">
        <v>28</v>
      </c>
      <c r="C104" t="s">
        <v>29</v>
      </c>
      <c r="D104" t="s">
        <v>30</v>
      </c>
      <c r="E104" t="s">
        <v>31</v>
      </c>
      <c r="F104" t="s">
        <v>1248</v>
      </c>
      <c r="G104" t="s">
        <v>2179</v>
      </c>
      <c r="H104" t="s">
        <v>1774</v>
      </c>
      <c r="I104" t="s">
        <v>2180</v>
      </c>
      <c r="J104" t="s">
        <v>2208</v>
      </c>
      <c r="K104" t="s">
        <v>32</v>
      </c>
      <c r="L104" t="s">
        <v>32</v>
      </c>
      <c r="M104" t="s">
        <v>43</v>
      </c>
      <c r="N104" t="s">
        <v>44</v>
      </c>
      <c r="O104" t="s">
        <v>2212</v>
      </c>
      <c r="P104" t="s">
        <v>509</v>
      </c>
      <c r="Q104" t="s">
        <v>506</v>
      </c>
      <c r="R104" t="s">
        <v>2213</v>
      </c>
      <c r="S104" s="1" t="str">
        <f t="shared" si="3"/>
        <v>JULI YANARICO, DIGNA EMERITA</v>
      </c>
      <c r="T104" t="s">
        <v>65</v>
      </c>
      <c r="U104" t="s">
        <v>49</v>
      </c>
      <c r="V104" t="s">
        <v>271</v>
      </c>
      <c r="W104" t="s">
        <v>2214</v>
      </c>
      <c r="X104" s="40">
        <v>26793</v>
      </c>
      <c r="Y104" t="s">
        <v>2215</v>
      </c>
      <c r="Z104" s="40">
        <v>43423</v>
      </c>
      <c r="AA104" s="40">
        <v>43465</v>
      </c>
      <c r="AB104" t="s">
        <v>39</v>
      </c>
      <c r="AC104" t="s">
        <v>40</v>
      </c>
      <c r="AD104" t="s">
        <v>41</v>
      </c>
      <c r="AE104"/>
    </row>
    <row r="105" spans="1:31" ht="15">
      <c r="A105" s="1" t="str">
        <f t="shared" si="2"/>
        <v>1190113321E1</v>
      </c>
      <c r="B105" t="s">
        <v>28</v>
      </c>
      <c r="C105" t="s">
        <v>29</v>
      </c>
      <c r="D105" t="s">
        <v>30</v>
      </c>
      <c r="E105" t="s">
        <v>31</v>
      </c>
      <c r="F105" t="s">
        <v>1248</v>
      </c>
      <c r="G105" t="s">
        <v>2179</v>
      </c>
      <c r="H105" t="s">
        <v>1774</v>
      </c>
      <c r="I105" t="s">
        <v>2180</v>
      </c>
      <c r="J105" t="s">
        <v>2216</v>
      </c>
      <c r="K105" t="s">
        <v>32</v>
      </c>
      <c r="L105" t="s">
        <v>32</v>
      </c>
      <c r="M105" t="s">
        <v>43</v>
      </c>
      <c r="N105" t="s">
        <v>44</v>
      </c>
      <c r="O105" t="s">
        <v>54</v>
      </c>
      <c r="P105" t="s">
        <v>146</v>
      </c>
      <c r="Q105" t="s">
        <v>629</v>
      </c>
      <c r="R105" t="s">
        <v>2217</v>
      </c>
      <c r="S105" s="1" t="str">
        <f t="shared" si="3"/>
        <v>GOMEZ QUIÑONES, FELY</v>
      </c>
      <c r="T105" t="s">
        <v>48</v>
      </c>
      <c r="U105" t="s">
        <v>49</v>
      </c>
      <c r="V105" t="s">
        <v>50</v>
      </c>
      <c r="W105" t="s">
        <v>2218</v>
      </c>
      <c r="X105" s="40">
        <v>23145</v>
      </c>
      <c r="Y105" t="s">
        <v>2219</v>
      </c>
      <c r="Z105"/>
      <c r="AA105"/>
      <c r="AB105" t="s">
        <v>39</v>
      </c>
      <c r="AC105" t="s">
        <v>40</v>
      </c>
      <c r="AD105" t="s">
        <v>41</v>
      </c>
      <c r="AE105"/>
    </row>
    <row r="106" spans="1:31" ht="15">
      <c r="A106" s="1" t="str">
        <f t="shared" si="2"/>
        <v>1190113321E3</v>
      </c>
      <c r="B106" t="s">
        <v>28</v>
      </c>
      <c r="C106" t="s">
        <v>29</v>
      </c>
      <c r="D106" t="s">
        <v>30</v>
      </c>
      <c r="E106" t="s">
        <v>31</v>
      </c>
      <c r="F106" t="s">
        <v>1248</v>
      </c>
      <c r="G106" t="s">
        <v>2179</v>
      </c>
      <c r="H106" t="s">
        <v>1774</v>
      </c>
      <c r="I106" t="s">
        <v>2180</v>
      </c>
      <c r="J106" t="s">
        <v>2220</v>
      </c>
      <c r="K106" t="s">
        <v>32</v>
      </c>
      <c r="L106" t="s">
        <v>32</v>
      </c>
      <c r="M106" t="s">
        <v>43</v>
      </c>
      <c r="N106" t="s">
        <v>44</v>
      </c>
      <c r="O106" t="s">
        <v>54</v>
      </c>
      <c r="P106" t="s">
        <v>102</v>
      </c>
      <c r="Q106" t="s">
        <v>170</v>
      </c>
      <c r="R106" t="s">
        <v>630</v>
      </c>
      <c r="S106" s="1" t="str">
        <f t="shared" si="3"/>
        <v>MAMANI PANCA, FELIPE</v>
      </c>
      <c r="T106" t="s">
        <v>48</v>
      </c>
      <c r="U106" t="s">
        <v>49</v>
      </c>
      <c r="V106" t="s">
        <v>50</v>
      </c>
      <c r="W106" t="s">
        <v>2221</v>
      </c>
      <c r="X106" s="40">
        <v>22036</v>
      </c>
      <c r="Y106" t="s">
        <v>2222</v>
      </c>
      <c r="Z106"/>
      <c r="AA106"/>
      <c r="AB106" t="s">
        <v>39</v>
      </c>
      <c r="AC106" t="s">
        <v>40</v>
      </c>
      <c r="AD106" t="s">
        <v>41</v>
      </c>
      <c r="AE106"/>
    </row>
    <row r="107" spans="1:31" ht="15">
      <c r="A107" s="1" t="str">
        <f t="shared" si="2"/>
        <v>1190113321E6</v>
      </c>
      <c r="B107" t="s">
        <v>28</v>
      </c>
      <c r="C107" t="s">
        <v>29</v>
      </c>
      <c r="D107" t="s">
        <v>30</v>
      </c>
      <c r="E107" t="s">
        <v>31</v>
      </c>
      <c r="F107" t="s">
        <v>1248</v>
      </c>
      <c r="G107" t="s">
        <v>2179</v>
      </c>
      <c r="H107" t="s">
        <v>1774</v>
      </c>
      <c r="I107" t="s">
        <v>2180</v>
      </c>
      <c r="J107" t="s">
        <v>2223</v>
      </c>
      <c r="K107" t="s">
        <v>32</v>
      </c>
      <c r="L107" t="s">
        <v>32</v>
      </c>
      <c r="M107" t="s">
        <v>43</v>
      </c>
      <c r="N107" t="s">
        <v>44</v>
      </c>
      <c r="O107" t="s">
        <v>54</v>
      </c>
      <c r="P107" t="s">
        <v>221</v>
      </c>
      <c r="Q107" t="s">
        <v>102</v>
      </c>
      <c r="R107" t="s">
        <v>2224</v>
      </c>
      <c r="S107" s="1" t="str">
        <f t="shared" si="3"/>
        <v>NUÑEZ MAMANI, ROSA MARINA</v>
      </c>
      <c r="T107" t="s">
        <v>48</v>
      </c>
      <c r="U107" t="s">
        <v>49</v>
      </c>
      <c r="V107" t="s">
        <v>50</v>
      </c>
      <c r="W107" t="s">
        <v>2225</v>
      </c>
      <c r="X107" s="40">
        <v>22888</v>
      </c>
      <c r="Y107" t="s">
        <v>2226</v>
      </c>
      <c r="Z107"/>
      <c r="AA107"/>
      <c r="AB107" t="s">
        <v>39</v>
      </c>
      <c r="AC107" t="s">
        <v>40</v>
      </c>
      <c r="AD107" t="s">
        <v>41</v>
      </c>
      <c r="AE107"/>
    </row>
    <row r="108" spans="1:31" ht="15">
      <c r="A108" s="1" t="str">
        <f t="shared" si="2"/>
        <v>1190113321E7</v>
      </c>
      <c r="B108" t="s">
        <v>28</v>
      </c>
      <c r="C108" t="s">
        <v>29</v>
      </c>
      <c r="D108" t="s">
        <v>30</v>
      </c>
      <c r="E108" t="s">
        <v>31</v>
      </c>
      <c r="F108" t="s">
        <v>1248</v>
      </c>
      <c r="G108" t="s">
        <v>2179</v>
      </c>
      <c r="H108" t="s">
        <v>1774</v>
      </c>
      <c r="I108" t="s">
        <v>2180</v>
      </c>
      <c r="J108" t="s">
        <v>2227</v>
      </c>
      <c r="K108" t="s">
        <v>32</v>
      </c>
      <c r="L108" t="s">
        <v>32</v>
      </c>
      <c r="M108" t="s">
        <v>43</v>
      </c>
      <c r="N108" t="s">
        <v>44</v>
      </c>
      <c r="O108" t="s">
        <v>54</v>
      </c>
      <c r="P108" t="s">
        <v>144</v>
      </c>
      <c r="Q108" t="s">
        <v>76</v>
      </c>
      <c r="R108" t="s">
        <v>2228</v>
      </c>
      <c r="S108" s="1" t="str">
        <f t="shared" si="3"/>
        <v>PEREZ QUISPE, EDUARDA</v>
      </c>
      <c r="T108" t="s">
        <v>48</v>
      </c>
      <c r="U108" t="s">
        <v>49</v>
      </c>
      <c r="V108" t="s">
        <v>50</v>
      </c>
      <c r="W108" t="s">
        <v>2229</v>
      </c>
      <c r="X108" s="40">
        <v>22782</v>
      </c>
      <c r="Y108" t="s">
        <v>2230</v>
      </c>
      <c r="Z108"/>
      <c r="AA108"/>
      <c r="AB108" t="s">
        <v>39</v>
      </c>
      <c r="AC108" t="s">
        <v>40</v>
      </c>
      <c r="AD108" t="s">
        <v>41</v>
      </c>
      <c r="AE108"/>
    </row>
    <row r="109" spans="1:31" ht="15">
      <c r="A109" s="1" t="str">
        <f t="shared" si="2"/>
        <v>1190113321E8</v>
      </c>
      <c r="B109" t="s">
        <v>28</v>
      </c>
      <c r="C109" t="s">
        <v>29</v>
      </c>
      <c r="D109" t="s">
        <v>30</v>
      </c>
      <c r="E109" t="s">
        <v>31</v>
      </c>
      <c r="F109" t="s">
        <v>1248</v>
      </c>
      <c r="G109" t="s">
        <v>2179</v>
      </c>
      <c r="H109" t="s">
        <v>1774</v>
      </c>
      <c r="I109" t="s">
        <v>2180</v>
      </c>
      <c r="J109" t="s">
        <v>2231</v>
      </c>
      <c r="K109" t="s">
        <v>32</v>
      </c>
      <c r="L109" t="s">
        <v>32</v>
      </c>
      <c r="M109" t="s">
        <v>43</v>
      </c>
      <c r="N109" t="s">
        <v>44</v>
      </c>
      <c r="O109" t="s">
        <v>54</v>
      </c>
      <c r="P109" t="s">
        <v>504</v>
      </c>
      <c r="Q109" t="s">
        <v>59</v>
      </c>
      <c r="R109" t="s">
        <v>418</v>
      </c>
      <c r="S109" s="1" t="str">
        <f t="shared" si="3"/>
        <v>PINAZO VILCA, ANGELA</v>
      </c>
      <c r="T109" t="s">
        <v>48</v>
      </c>
      <c r="U109" t="s">
        <v>49</v>
      </c>
      <c r="V109" t="s">
        <v>50</v>
      </c>
      <c r="W109" t="s">
        <v>2232</v>
      </c>
      <c r="X109" s="40">
        <v>21764</v>
      </c>
      <c r="Y109" t="s">
        <v>2233</v>
      </c>
      <c r="Z109"/>
      <c r="AA109"/>
      <c r="AB109" t="s">
        <v>39</v>
      </c>
      <c r="AC109" t="s">
        <v>40</v>
      </c>
      <c r="AD109" t="s">
        <v>41</v>
      </c>
      <c r="AE109"/>
    </row>
    <row r="110" spans="1:31" ht="15">
      <c r="A110" s="1" t="str">
        <f t="shared" si="2"/>
        <v>1190113321E9</v>
      </c>
      <c r="B110" t="s">
        <v>28</v>
      </c>
      <c r="C110" t="s">
        <v>29</v>
      </c>
      <c r="D110" t="s">
        <v>30</v>
      </c>
      <c r="E110" t="s">
        <v>31</v>
      </c>
      <c r="F110" t="s">
        <v>1248</v>
      </c>
      <c r="G110" t="s">
        <v>2179</v>
      </c>
      <c r="H110" t="s">
        <v>1774</v>
      </c>
      <c r="I110" t="s">
        <v>2180</v>
      </c>
      <c r="J110" t="s">
        <v>2234</v>
      </c>
      <c r="K110" t="s">
        <v>32</v>
      </c>
      <c r="L110" t="s">
        <v>32</v>
      </c>
      <c r="M110" t="s">
        <v>43</v>
      </c>
      <c r="N110" t="s">
        <v>44</v>
      </c>
      <c r="O110" t="s">
        <v>54</v>
      </c>
      <c r="P110" t="s">
        <v>631</v>
      </c>
      <c r="Q110" t="s">
        <v>75</v>
      </c>
      <c r="R110" t="s">
        <v>189</v>
      </c>
      <c r="S110" s="1" t="str">
        <f t="shared" si="3"/>
        <v>QUILLI HUANCA, SUSANA</v>
      </c>
      <c r="T110" t="s">
        <v>48</v>
      </c>
      <c r="U110" t="s">
        <v>49</v>
      </c>
      <c r="V110" t="s">
        <v>50</v>
      </c>
      <c r="W110" t="s">
        <v>2235</v>
      </c>
      <c r="X110" s="40">
        <v>24193</v>
      </c>
      <c r="Y110" t="s">
        <v>2236</v>
      </c>
      <c r="Z110"/>
      <c r="AA110"/>
      <c r="AB110" t="s">
        <v>39</v>
      </c>
      <c r="AC110" t="s">
        <v>40</v>
      </c>
      <c r="AD110" t="s">
        <v>41</v>
      </c>
      <c r="AE110"/>
    </row>
    <row r="111" spans="1:31" ht="15">
      <c r="A111" s="1" t="str">
        <f t="shared" si="2"/>
        <v>21EV01805212</v>
      </c>
      <c r="B111" t="s">
        <v>28</v>
      </c>
      <c r="C111" t="s">
        <v>29</v>
      </c>
      <c r="D111" t="s">
        <v>30</v>
      </c>
      <c r="E111" t="s">
        <v>31</v>
      </c>
      <c r="F111" t="s">
        <v>1248</v>
      </c>
      <c r="G111" t="s">
        <v>2179</v>
      </c>
      <c r="H111" t="s">
        <v>1774</v>
      </c>
      <c r="I111" t="s">
        <v>2180</v>
      </c>
      <c r="J111" t="s">
        <v>2237</v>
      </c>
      <c r="K111" t="s">
        <v>32</v>
      </c>
      <c r="L111" t="s">
        <v>32</v>
      </c>
      <c r="M111" t="s">
        <v>1139</v>
      </c>
      <c r="N111" t="s">
        <v>62</v>
      </c>
      <c r="O111" t="s">
        <v>1990</v>
      </c>
      <c r="P111" t="s">
        <v>294</v>
      </c>
      <c r="Q111" t="s">
        <v>612</v>
      </c>
      <c r="R111" t="s">
        <v>2238</v>
      </c>
      <c r="S111" s="1" t="str">
        <f t="shared" si="3"/>
        <v>COAQUIRA VERA, CARLOS GUIDO</v>
      </c>
      <c r="T111" t="s">
        <v>65</v>
      </c>
      <c r="U111" t="s">
        <v>282</v>
      </c>
      <c r="V111" t="s">
        <v>50</v>
      </c>
      <c r="W111" t="s">
        <v>2239</v>
      </c>
      <c r="X111" s="40">
        <v>25471</v>
      </c>
      <c r="Y111" t="s">
        <v>2240</v>
      </c>
      <c r="Z111" s="40">
        <v>43160</v>
      </c>
      <c r="AA111" s="40">
        <v>43465</v>
      </c>
      <c r="AB111" t="s">
        <v>113</v>
      </c>
      <c r="AC111" t="s">
        <v>67</v>
      </c>
      <c r="AD111" t="s">
        <v>41</v>
      </c>
      <c r="AE111"/>
    </row>
    <row r="112" spans="1:31" ht="15">
      <c r="A112" s="1" t="str">
        <f t="shared" si="2"/>
        <v>1190113321E2</v>
      </c>
      <c r="B112" t="s">
        <v>28</v>
      </c>
      <c r="C112" t="s">
        <v>29</v>
      </c>
      <c r="D112" t="s">
        <v>30</v>
      </c>
      <c r="E112" t="s">
        <v>31</v>
      </c>
      <c r="F112" t="s">
        <v>1248</v>
      </c>
      <c r="G112" t="s">
        <v>2179</v>
      </c>
      <c r="H112" t="s">
        <v>1774</v>
      </c>
      <c r="I112" t="s">
        <v>2180</v>
      </c>
      <c r="J112" t="s">
        <v>2241</v>
      </c>
      <c r="K112" t="s">
        <v>87</v>
      </c>
      <c r="L112" t="s">
        <v>88</v>
      </c>
      <c r="M112" t="s">
        <v>89</v>
      </c>
      <c r="N112" t="s">
        <v>44</v>
      </c>
      <c r="O112" t="s">
        <v>54</v>
      </c>
      <c r="P112" t="s">
        <v>434</v>
      </c>
      <c r="Q112" t="s">
        <v>2242</v>
      </c>
      <c r="R112" t="s">
        <v>2243</v>
      </c>
      <c r="S112" s="1" t="str">
        <f t="shared" si="3"/>
        <v>HUARAYA IBEROS, JACINTO ENRIQUE</v>
      </c>
      <c r="T112" t="s">
        <v>159</v>
      </c>
      <c r="U112" t="s">
        <v>38</v>
      </c>
      <c r="V112" t="s">
        <v>50</v>
      </c>
      <c r="W112" t="s">
        <v>2244</v>
      </c>
      <c r="X112" s="40">
        <v>23606</v>
      </c>
      <c r="Y112" t="s">
        <v>2245</v>
      </c>
      <c r="Z112"/>
      <c r="AA112"/>
      <c r="AB112" t="s">
        <v>39</v>
      </c>
      <c r="AC112" t="s">
        <v>92</v>
      </c>
      <c r="AD112" t="s">
        <v>41</v>
      </c>
      <c r="AE112"/>
    </row>
    <row r="113" spans="1:31" ht="15">
      <c r="A113" s="1" t="str">
        <f t="shared" si="2"/>
        <v>1190113321E5</v>
      </c>
      <c r="B113" t="s">
        <v>28</v>
      </c>
      <c r="C113" t="s">
        <v>29</v>
      </c>
      <c r="D113" t="s">
        <v>30</v>
      </c>
      <c r="E113" t="s">
        <v>31</v>
      </c>
      <c r="F113" t="s">
        <v>1248</v>
      </c>
      <c r="G113" t="s">
        <v>2179</v>
      </c>
      <c r="H113" t="s">
        <v>1774</v>
      </c>
      <c r="I113" t="s">
        <v>2180</v>
      </c>
      <c r="J113" t="s">
        <v>2246</v>
      </c>
      <c r="K113" t="s">
        <v>87</v>
      </c>
      <c r="L113" t="s">
        <v>88</v>
      </c>
      <c r="M113" t="s">
        <v>89</v>
      </c>
      <c r="N113" t="s">
        <v>44</v>
      </c>
      <c r="O113" t="s">
        <v>2247</v>
      </c>
      <c r="P113" t="s">
        <v>632</v>
      </c>
      <c r="Q113" t="s">
        <v>382</v>
      </c>
      <c r="R113" t="s">
        <v>2248</v>
      </c>
      <c r="S113" s="1" t="str">
        <f t="shared" si="3"/>
        <v>GALARZA CUTIMBO, JUAN ADOLFO</v>
      </c>
      <c r="T113" t="s">
        <v>137</v>
      </c>
      <c r="U113" t="s">
        <v>38</v>
      </c>
      <c r="V113" t="s">
        <v>50</v>
      </c>
      <c r="W113" t="s">
        <v>2249</v>
      </c>
      <c r="X113" s="40">
        <v>17901</v>
      </c>
      <c r="Y113" t="s">
        <v>2250</v>
      </c>
      <c r="Z113"/>
      <c r="AA113"/>
      <c r="AB113" t="s">
        <v>39</v>
      </c>
      <c r="AC113" t="s">
        <v>92</v>
      </c>
      <c r="AD113" t="s">
        <v>41</v>
      </c>
      <c r="AE113"/>
    </row>
    <row r="114" spans="1:31" ht="15">
      <c r="A114" s="1" t="str">
        <f t="shared" si="2"/>
        <v>1190113331E3</v>
      </c>
      <c r="B114" t="s">
        <v>28</v>
      </c>
      <c r="C114" t="s">
        <v>29</v>
      </c>
      <c r="D114" t="s">
        <v>30</v>
      </c>
      <c r="E114" t="s">
        <v>31</v>
      </c>
      <c r="F114" t="s">
        <v>1248</v>
      </c>
      <c r="G114" t="s">
        <v>2179</v>
      </c>
      <c r="H114" t="s">
        <v>1774</v>
      </c>
      <c r="I114" t="s">
        <v>2180</v>
      </c>
      <c r="J114" t="s">
        <v>2251</v>
      </c>
      <c r="K114" t="s">
        <v>87</v>
      </c>
      <c r="L114" t="s">
        <v>88</v>
      </c>
      <c r="M114" t="s">
        <v>89</v>
      </c>
      <c r="N114" t="s">
        <v>44</v>
      </c>
      <c r="O114" t="s">
        <v>54</v>
      </c>
      <c r="P114" t="s">
        <v>214</v>
      </c>
      <c r="Q114" t="s">
        <v>118</v>
      </c>
      <c r="R114" t="s">
        <v>2252</v>
      </c>
      <c r="S114" s="1" t="str">
        <f t="shared" si="3"/>
        <v>VASQUEZ FLORES, EUGENIO TEOFILO</v>
      </c>
      <c r="T114" t="s">
        <v>91</v>
      </c>
      <c r="U114" t="s">
        <v>38</v>
      </c>
      <c r="V114" t="s">
        <v>50</v>
      </c>
      <c r="W114" t="s">
        <v>2253</v>
      </c>
      <c r="X114" s="40">
        <v>20774</v>
      </c>
      <c r="Y114" t="s">
        <v>2254</v>
      </c>
      <c r="Z114"/>
      <c r="AA114"/>
      <c r="AB114" t="s">
        <v>39</v>
      </c>
      <c r="AC114" t="s">
        <v>92</v>
      </c>
      <c r="AD114" t="s">
        <v>41</v>
      </c>
      <c r="AE114"/>
    </row>
    <row r="115" spans="1:31" ht="15">
      <c r="A115" s="1" t="str">
        <f t="shared" si="2"/>
        <v>1190113331E4</v>
      </c>
      <c r="B115" t="s">
        <v>28</v>
      </c>
      <c r="C115" t="s">
        <v>29</v>
      </c>
      <c r="D115" t="s">
        <v>30</v>
      </c>
      <c r="E115" t="s">
        <v>31</v>
      </c>
      <c r="F115" t="s">
        <v>1248</v>
      </c>
      <c r="G115" t="s">
        <v>2179</v>
      </c>
      <c r="H115" t="s">
        <v>1774</v>
      </c>
      <c r="I115" t="s">
        <v>2180</v>
      </c>
      <c r="J115" t="s">
        <v>2255</v>
      </c>
      <c r="K115" t="s">
        <v>87</v>
      </c>
      <c r="L115" t="s">
        <v>88</v>
      </c>
      <c r="M115" t="s">
        <v>633</v>
      </c>
      <c r="N115" t="s">
        <v>44</v>
      </c>
      <c r="O115" t="s">
        <v>2256</v>
      </c>
      <c r="P115" t="s">
        <v>78</v>
      </c>
      <c r="Q115" t="s">
        <v>101</v>
      </c>
      <c r="R115" t="s">
        <v>2257</v>
      </c>
      <c r="S115" s="1" t="str">
        <f t="shared" si="3"/>
        <v>PINEDA CHAMBI, JOSEFA</v>
      </c>
      <c r="T115" t="s">
        <v>276</v>
      </c>
      <c r="U115" t="s">
        <v>38</v>
      </c>
      <c r="V115" t="s">
        <v>50</v>
      </c>
      <c r="W115" t="s">
        <v>2258</v>
      </c>
      <c r="X115" s="40">
        <v>22958</v>
      </c>
      <c r="Y115" t="s">
        <v>2259</v>
      </c>
      <c r="Z115"/>
      <c r="AA115"/>
      <c r="AB115" t="s">
        <v>39</v>
      </c>
      <c r="AC115" t="s">
        <v>92</v>
      </c>
      <c r="AD115" t="s">
        <v>41</v>
      </c>
      <c r="AE115"/>
    </row>
    <row r="116" spans="1:31" ht="15">
      <c r="A116" s="1" t="str">
        <f t="shared" si="2"/>
        <v>1171213311E3</v>
      </c>
      <c r="B116" t="s">
        <v>28</v>
      </c>
      <c r="C116" t="s">
        <v>2260</v>
      </c>
      <c r="D116" t="s">
        <v>30</v>
      </c>
      <c r="E116" t="s">
        <v>330</v>
      </c>
      <c r="F116" t="s">
        <v>1676</v>
      </c>
      <c r="G116" t="s">
        <v>2261</v>
      </c>
      <c r="H116" t="s">
        <v>1774</v>
      </c>
      <c r="I116" t="s">
        <v>2262</v>
      </c>
      <c r="J116" t="s">
        <v>2263</v>
      </c>
      <c r="K116" t="s">
        <v>32</v>
      </c>
      <c r="L116" t="s">
        <v>32</v>
      </c>
      <c r="M116" t="s">
        <v>259</v>
      </c>
      <c r="N116" t="s">
        <v>44</v>
      </c>
      <c r="O116" t="s">
        <v>54</v>
      </c>
      <c r="P116" t="s">
        <v>291</v>
      </c>
      <c r="Q116" t="s">
        <v>128</v>
      </c>
      <c r="R116" t="s">
        <v>223</v>
      </c>
      <c r="S116" s="1" t="str">
        <f t="shared" si="3"/>
        <v>MENDOZA PINO, ISABEL</v>
      </c>
      <c r="T116" t="s">
        <v>60</v>
      </c>
      <c r="U116" t="s">
        <v>49</v>
      </c>
      <c r="V116" t="s">
        <v>50</v>
      </c>
      <c r="W116" t="s">
        <v>2264</v>
      </c>
      <c r="X116" s="40">
        <v>23420</v>
      </c>
      <c r="Y116" t="s">
        <v>2265</v>
      </c>
      <c r="Z116" s="40">
        <v>43101</v>
      </c>
      <c r="AA116" s="40">
        <v>43465</v>
      </c>
      <c r="AB116" t="s">
        <v>39</v>
      </c>
      <c r="AC116" t="s">
        <v>40</v>
      </c>
      <c r="AD116" t="s">
        <v>41</v>
      </c>
      <c r="AE116"/>
    </row>
    <row r="117" spans="1:31" ht="15">
      <c r="A117" s="1" t="str">
        <f t="shared" si="2"/>
        <v>1131313311E5</v>
      </c>
      <c r="B117" t="s">
        <v>28</v>
      </c>
      <c r="C117" t="s">
        <v>29</v>
      </c>
      <c r="D117" t="s">
        <v>30</v>
      </c>
      <c r="E117" t="s">
        <v>31</v>
      </c>
      <c r="F117" t="s">
        <v>1614</v>
      </c>
      <c r="G117" t="s">
        <v>2266</v>
      </c>
      <c r="H117" t="s">
        <v>1774</v>
      </c>
      <c r="I117" t="s">
        <v>2267</v>
      </c>
      <c r="J117" t="s">
        <v>2268</v>
      </c>
      <c r="K117" t="s">
        <v>32</v>
      </c>
      <c r="L117" t="s">
        <v>33</v>
      </c>
      <c r="M117" t="s">
        <v>34</v>
      </c>
      <c r="N117" t="s">
        <v>593</v>
      </c>
      <c r="O117" t="s">
        <v>2269</v>
      </c>
      <c r="P117" t="s">
        <v>46</v>
      </c>
      <c r="Q117" t="s">
        <v>331</v>
      </c>
      <c r="R117" t="s">
        <v>328</v>
      </c>
      <c r="S117" s="1" t="str">
        <f t="shared" si="3"/>
        <v>CHOQUEHUANCA RAMIREZ, RAUL</v>
      </c>
      <c r="T117" t="s">
        <v>37</v>
      </c>
      <c r="U117" t="s">
        <v>38</v>
      </c>
      <c r="V117" t="s">
        <v>50</v>
      </c>
      <c r="W117" t="s">
        <v>2270</v>
      </c>
      <c r="X117" s="40">
        <v>24974</v>
      </c>
      <c r="Y117" t="s">
        <v>2271</v>
      </c>
      <c r="Z117" s="40">
        <v>43101</v>
      </c>
      <c r="AA117" s="40">
        <v>43465</v>
      </c>
      <c r="AB117" t="s">
        <v>39</v>
      </c>
      <c r="AC117" t="s">
        <v>40</v>
      </c>
      <c r="AD117" t="s">
        <v>41</v>
      </c>
      <c r="AE117"/>
    </row>
    <row r="118" spans="1:31" ht="15">
      <c r="A118" s="1" t="str">
        <f t="shared" si="2"/>
        <v>1131313311E2</v>
      </c>
      <c r="B118" t="s">
        <v>28</v>
      </c>
      <c r="C118" t="s">
        <v>29</v>
      </c>
      <c r="D118" t="s">
        <v>30</v>
      </c>
      <c r="E118" t="s">
        <v>31</v>
      </c>
      <c r="F118" t="s">
        <v>1614</v>
      </c>
      <c r="G118" t="s">
        <v>2266</v>
      </c>
      <c r="H118" t="s">
        <v>1774</v>
      </c>
      <c r="I118" t="s">
        <v>2267</v>
      </c>
      <c r="J118" t="s">
        <v>2272</v>
      </c>
      <c r="K118" t="s">
        <v>32</v>
      </c>
      <c r="L118" t="s">
        <v>32</v>
      </c>
      <c r="M118" t="s">
        <v>43</v>
      </c>
      <c r="N118" t="s">
        <v>44</v>
      </c>
      <c r="O118" t="s">
        <v>2273</v>
      </c>
      <c r="P118" t="s">
        <v>36</v>
      </c>
      <c r="Q118" t="s">
        <v>246</v>
      </c>
      <c r="R118" t="s">
        <v>559</v>
      </c>
      <c r="S118" s="1" t="str">
        <f t="shared" si="3"/>
        <v>ROQUE CUTIPA, IRENE</v>
      </c>
      <c r="T118" t="s">
        <v>65</v>
      </c>
      <c r="U118" t="s">
        <v>49</v>
      </c>
      <c r="V118" t="s">
        <v>50</v>
      </c>
      <c r="W118" t="s">
        <v>2274</v>
      </c>
      <c r="X118" s="40">
        <v>29259</v>
      </c>
      <c r="Y118" t="s">
        <v>2275</v>
      </c>
      <c r="Z118" s="40">
        <v>42795</v>
      </c>
      <c r="AA118"/>
      <c r="AB118" t="s">
        <v>39</v>
      </c>
      <c r="AC118" t="s">
        <v>40</v>
      </c>
      <c r="AD118" t="s">
        <v>41</v>
      </c>
      <c r="AE118"/>
    </row>
    <row r="119" spans="1:31" ht="15">
      <c r="A119" s="1" t="str">
        <f t="shared" si="2"/>
        <v>1131313311E4</v>
      </c>
      <c r="B119" t="s">
        <v>28</v>
      </c>
      <c r="C119" t="s">
        <v>29</v>
      </c>
      <c r="D119" t="s">
        <v>30</v>
      </c>
      <c r="E119" t="s">
        <v>31</v>
      </c>
      <c r="F119" t="s">
        <v>1614</v>
      </c>
      <c r="G119" t="s">
        <v>2266</v>
      </c>
      <c r="H119" t="s">
        <v>1774</v>
      </c>
      <c r="I119" t="s">
        <v>2267</v>
      </c>
      <c r="J119" t="s">
        <v>2276</v>
      </c>
      <c r="K119" t="s">
        <v>32</v>
      </c>
      <c r="L119" t="s">
        <v>32</v>
      </c>
      <c r="M119" t="s">
        <v>43</v>
      </c>
      <c r="N119" t="s">
        <v>44</v>
      </c>
      <c r="O119" t="s">
        <v>54</v>
      </c>
      <c r="P119" t="s">
        <v>253</v>
      </c>
      <c r="Q119" t="s">
        <v>185</v>
      </c>
      <c r="R119" t="s">
        <v>2277</v>
      </c>
      <c r="S119" s="1" t="str">
        <f t="shared" si="3"/>
        <v>SOSA CANO, DIMPNA LIDIA</v>
      </c>
      <c r="T119" t="s">
        <v>53</v>
      </c>
      <c r="U119" t="s">
        <v>49</v>
      </c>
      <c r="V119" t="s">
        <v>50</v>
      </c>
      <c r="W119" t="s">
        <v>2278</v>
      </c>
      <c r="X119" s="40">
        <v>23550</v>
      </c>
      <c r="Y119" t="s">
        <v>2279</v>
      </c>
      <c r="Z119"/>
      <c r="AA119"/>
      <c r="AB119" t="s">
        <v>39</v>
      </c>
      <c r="AC119" t="s">
        <v>40</v>
      </c>
      <c r="AD119" t="s">
        <v>41</v>
      </c>
      <c r="AE119"/>
    </row>
    <row r="120" spans="1:31" ht="15">
      <c r="A120" s="1" t="str">
        <f t="shared" si="2"/>
        <v>1131313311E6</v>
      </c>
      <c r="B120" t="s">
        <v>28</v>
      </c>
      <c r="C120" t="s">
        <v>29</v>
      </c>
      <c r="D120" t="s">
        <v>30</v>
      </c>
      <c r="E120" t="s">
        <v>31</v>
      </c>
      <c r="F120" t="s">
        <v>1614</v>
      </c>
      <c r="G120" t="s">
        <v>2266</v>
      </c>
      <c r="H120" t="s">
        <v>1774</v>
      </c>
      <c r="I120" t="s">
        <v>2267</v>
      </c>
      <c r="J120" t="s">
        <v>2280</v>
      </c>
      <c r="K120" t="s">
        <v>32</v>
      </c>
      <c r="L120" t="s">
        <v>32</v>
      </c>
      <c r="M120" t="s">
        <v>43</v>
      </c>
      <c r="N120" t="s">
        <v>44</v>
      </c>
      <c r="O120" t="s">
        <v>2281</v>
      </c>
      <c r="P120" t="s">
        <v>634</v>
      </c>
      <c r="Q120" t="s">
        <v>70</v>
      </c>
      <c r="R120" t="s">
        <v>2282</v>
      </c>
      <c r="S120" s="1" t="str">
        <f t="shared" si="3"/>
        <v>DE LA CRUZ LOPEZ, CESAR GENARO</v>
      </c>
      <c r="T120" t="s">
        <v>60</v>
      </c>
      <c r="U120" t="s">
        <v>49</v>
      </c>
      <c r="V120" t="s">
        <v>50</v>
      </c>
      <c r="W120" t="s">
        <v>2283</v>
      </c>
      <c r="X120" s="40">
        <v>25096</v>
      </c>
      <c r="Y120" t="s">
        <v>2284</v>
      </c>
      <c r="Z120"/>
      <c r="AA120"/>
      <c r="AB120" t="s">
        <v>39</v>
      </c>
      <c r="AC120" t="s">
        <v>40</v>
      </c>
      <c r="AD120" t="s">
        <v>41</v>
      </c>
      <c r="AE120"/>
    </row>
    <row r="121" spans="1:31" ht="15">
      <c r="A121" s="1" t="str">
        <f t="shared" si="2"/>
        <v>1131313311E7</v>
      </c>
      <c r="B121" t="s">
        <v>28</v>
      </c>
      <c r="C121" t="s">
        <v>29</v>
      </c>
      <c r="D121" t="s">
        <v>30</v>
      </c>
      <c r="E121" t="s">
        <v>31</v>
      </c>
      <c r="F121" t="s">
        <v>1614</v>
      </c>
      <c r="G121" t="s">
        <v>2266</v>
      </c>
      <c r="H121" t="s">
        <v>1774</v>
      </c>
      <c r="I121" t="s">
        <v>2267</v>
      </c>
      <c r="J121" t="s">
        <v>2285</v>
      </c>
      <c r="K121" t="s">
        <v>32</v>
      </c>
      <c r="L121" t="s">
        <v>32</v>
      </c>
      <c r="M121" t="s">
        <v>43</v>
      </c>
      <c r="N121" t="s">
        <v>44</v>
      </c>
      <c r="O121" t="s">
        <v>2286</v>
      </c>
      <c r="P121" t="s">
        <v>46</v>
      </c>
      <c r="Q121" t="s">
        <v>331</v>
      </c>
      <c r="R121" t="s">
        <v>328</v>
      </c>
      <c r="S121" s="1" t="str">
        <f t="shared" si="3"/>
        <v>CHOQUEHUANCA RAMIREZ, RAUL</v>
      </c>
      <c r="T121" t="s">
        <v>37</v>
      </c>
      <c r="U121" t="s">
        <v>49</v>
      </c>
      <c r="V121" t="s">
        <v>705</v>
      </c>
      <c r="W121" t="s">
        <v>2270</v>
      </c>
      <c r="X121" s="40">
        <v>24974</v>
      </c>
      <c r="Y121" t="s">
        <v>2271</v>
      </c>
      <c r="Z121" s="40">
        <v>43101</v>
      </c>
      <c r="AA121" s="40">
        <v>43465</v>
      </c>
      <c r="AB121" t="s">
        <v>39</v>
      </c>
      <c r="AC121" t="s">
        <v>40</v>
      </c>
      <c r="AD121" t="s">
        <v>41</v>
      </c>
      <c r="AE121"/>
    </row>
    <row r="122" spans="1:31" ht="15">
      <c r="A122" s="1" t="str">
        <f t="shared" si="2"/>
        <v>1131313311E7</v>
      </c>
      <c r="B122" t="s">
        <v>28</v>
      </c>
      <c r="C122" t="s">
        <v>29</v>
      </c>
      <c r="D122" t="s">
        <v>30</v>
      </c>
      <c r="E122" t="s">
        <v>31</v>
      </c>
      <c r="F122" t="s">
        <v>1614</v>
      </c>
      <c r="G122" t="s">
        <v>2266</v>
      </c>
      <c r="H122" t="s">
        <v>1774</v>
      </c>
      <c r="I122" t="s">
        <v>2267</v>
      </c>
      <c r="J122" t="s">
        <v>2285</v>
      </c>
      <c r="K122" t="s">
        <v>32</v>
      </c>
      <c r="L122" t="s">
        <v>32</v>
      </c>
      <c r="M122" t="s">
        <v>43</v>
      </c>
      <c r="N122" t="s">
        <v>62</v>
      </c>
      <c r="O122" t="s">
        <v>2287</v>
      </c>
      <c r="P122" t="s">
        <v>450</v>
      </c>
      <c r="Q122" t="s">
        <v>56</v>
      </c>
      <c r="R122" t="s">
        <v>2288</v>
      </c>
      <c r="S122" s="1" t="str">
        <f t="shared" si="3"/>
        <v>VILLALTA ARPASI, JORGE ANTONIO</v>
      </c>
      <c r="T122" t="s">
        <v>65</v>
      </c>
      <c r="U122" t="s">
        <v>49</v>
      </c>
      <c r="V122" t="s">
        <v>50</v>
      </c>
      <c r="W122" t="s">
        <v>2289</v>
      </c>
      <c r="X122" s="40">
        <v>26326</v>
      </c>
      <c r="Y122" t="s">
        <v>2290</v>
      </c>
      <c r="Z122" s="40">
        <v>43160</v>
      </c>
      <c r="AA122" s="40">
        <v>43465</v>
      </c>
      <c r="AB122" t="s">
        <v>270</v>
      </c>
      <c r="AC122" t="s">
        <v>67</v>
      </c>
      <c r="AD122" t="s">
        <v>41</v>
      </c>
      <c r="AE122"/>
    </row>
    <row r="123" spans="1:31" ht="15">
      <c r="A123" s="1" t="str">
        <f t="shared" si="2"/>
        <v>1131313311E8</v>
      </c>
      <c r="B123" t="s">
        <v>28</v>
      </c>
      <c r="C123" t="s">
        <v>29</v>
      </c>
      <c r="D123" t="s">
        <v>30</v>
      </c>
      <c r="E123" t="s">
        <v>31</v>
      </c>
      <c r="F123" t="s">
        <v>1614</v>
      </c>
      <c r="G123" t="s">
        <v>2266</v>
      </c>
      <c r="H123" t="s">
        <v>1774</v>
      </c>
      <c r="I123" t="s">
        <v>2267</v>
      </c>
      <c r="J123" t="s">
        <v>2291</v>
      </c>
      <c r="K123" t="s">
        <v>32</v>
      </c>
      <c r="L123" t="s">
        <v>32</v>
      </c>
      <c r="M123" t="s">
        <v>43</v>
      </c>
      <c r="N123" t="s">
        <v>44</v>
      </c>
      <c r="O123" t="s">
        <v>1853</v>
      </c>
      <c r="P123" t="s">
        <v>2292</v>
      </c>
      <c r="Q123" t="s">
        <v>144</v>
      </c>
      <c r="R123" t="s">
        <v>2293</v>
      </c>
      <c r="S123" s="1" t="str">
        <f t="shared" si="3"/>
        <v>CHIRIBOGA PEREZ, AMPARO ELBA</v>
      </c>
      <c r="T123" t="s">
        <v>48</v>
      </c>
      <c r="U123" t="s">
        <v>49</v>
      </c>
      <c r="V123" t="s">
        <v>50</v>
      </c>
      <c r="W123" t="s">
        <v>2294</v>
      </c>
      <c r="X123" s="40">
        <v>21576</v>
      </c>
      <c r="Y123" t="s">
        <v>2295</v>
      </c>
      <c r="Z123"/>
      <c r="AA123"/>
      <c r="AB123" t="s">
        <v>39</v>
      </c>
      <c r="AC123" t="s">
        <v>40</v>
      </c>
      <c r="AD123" t="s">
        <v>41</v>
      </c>
      <c r="AE123"/>
    </row>
    <row r="124" spans="1:31" ht="15">
      <c r="A124" s="1" t="str">
        <f t="shared" si="2"/>
        <v>1131313311E3</v>
      </c>
      <c r="B124" t="s">
        <v>28</v>
      </c>
      <c r="C124" t="s">
        <v>29</v>
      </c>
      <c r="D124" t="s">
        <v>30</v>
      </c>
      <c r="E124" t="s">
        <v>31</v>
      </c>
      <c r="F124" t="s">
        <v>1614</v>
      </c>
      <c r="G124" t="s">
        <v>2266</v>
      </c>
      <c r="H124" t="s">
        <v>1774</v>
      </c>
      <c r="I124" t="s">
        <v>2267</v>
      </c>
      <c r="J124" t="s">
        <v>2296</v>
      </c>
      <c r="K124" t="s">
        <v>87</v>
      </c>
      <c r="L124" t="s">
        <v>88</v>
      </c>
      <c r="M124" t="s">
        <v>89</v>
      </c>
      <c r="N124" t="s">
        <v>44</v>
      </c>
      <c r="O124" t="s">
        <v>54</v>
      </c>
      <c r="P124" t="s">
        <v>283</v>
      </c>
      <c r="Q124" t="s">
        <v>246</v>
      </c>
      <c r="R124" t="s">
        <v>2297</v>
      </c>
      <c r="S124" s="1" t="str">
        <f t="shared" si="3"/>
        <v>CALISAYA CUTIPA, GLADYS AGUSTINA</v>
      </c>
      <c r="T124" t="s">
        <v>91</v>
      </c>
      <c r="U124" t="s">
        <v>38</v>
      </c>
      <c r="V124" t="s">
        <v>50</v>
      </c>
      <c r="W124" t="s">
        <v>2298</v>
      </c>
      <c r="X124" s="40">
        <v>23955</v>
      </c>
      <c r="Y124" t="s">
        <v>2299</v>
      </c>
      <c r="Z124"/>
      <c r="AA124"/>
      <c r="AB124" t="s">
        <v>39</v>
      </c>
      <c r="AC124" t="s">
        <v>92</v>
      </c>
      <c r="AD124" t="s">
        <v>41</v>
      </c>
      <c r="AE124"/>
    </row>
    <row r="125" spans="1:31" ht="15">
      <c r="A125" s="1" t="str">
        <f t="shared" si="2"/>
        <v>1138413311E2</v>
      </c>
      <c r="B125" t="s">
        <v>28</v>
      </c>
      <c r="C125" t="s">
        <v>29</v>
      </c>
      <c r="D125" t="s">
        <v>30</v>
      </c>
      <c r="E125" t="s">
        <v>31</v>
      </c>
      <c r="F125" t="s">
        <v>1205</v>
      </c>
      <c r="G125" t="s">
        <v>2300</v>
      </c>
      <c r="H125" t="s">
        <v>1774</v>
      </c>
      <c r="I125" t="s">
        <v>2301</v>
      </c>
      <c r="J125" t="s">
        <v>2302</v>
      </c>
      <c r="K125" t="s">
        <v>32</v>
      </c>
      <c r="L125" t="s">
        <v>32</v>
      </c>
      <c r="M125" t="s">
        <v>259</v>
      </c>
      <c r="N125" t="s">
        <v>44</v>
      </c>
      <c r="O125" t="s">
        <v>54</v>
      </c>
      <c r="P125" t="s">
        <v>635</v>
      </c>
      <c r="Q125" t="s">
        <v>2303</v>
      </c>
      <c r="R125" t="s">
        <v>2304</v>
      </c>
      <c r="S125" s="1" t="str">
        <f t="shared" si="3"/>
        <v>CORDERO GOYZUETA, DANNIS RICARDO</v>
      </c>
      <c r="T125" t="s">
        <v>60</v>
      </c>
      <c r="U125" t="s">
        <v>49</v>
      </c>
      <c r="V125" t="s">
        <v>50</v>
      </c>
      <c r="W125" t="s">
        <v>233</v>
      </c>
      <c r="X125" s="40">
        <v>21987</v>
      </c>
      <c r="Y125" t="s">
        <v>2305</v>
      </c>
      <c r="Z125" s="40">
        <v>43101</v>
      </c>
      <c r="AA125" s="40">
        <v>43465</v>
      </c>
      <c r="AB125" t="s">
        <v>39</v>
      </c>
      <c r="AC125" t="s">
        <v>40</v>
      </c>
      <c r="AD125" t="s">
        <v>41</v>
      </c>
      <c r="AE125"/>
    </row>
    <row r="126" spans="1:31" ht="15">
      <c r="A126" s="1" t="str">
        <f t="shared" si="2"/>
        <v>1138413311E4</v>
      </c>
      <c r="B126" t="s">
        <v>28</v>
      </c>
      <c r="C126" t="s">
        <v>29</v>
      </c>
      <c r="D126" t="s">
        <v>30</v>
      </c>
      <c r="E126" t="s">
        <v>31</v>
      </c>
      <c r="F126" t="s">
        <v>1205</v>
      </c>
      <c r="G126" t="s">
        <v>2300</v>
      </c>
      <c r="H126" t="s">
        <v>1774</v>
      </c>
      <c r="I126" t="s">
        <v>2301</v>
      </c>
      <c r="J126" t="s">
        <v>2306</v>
      </c>
      <c r="K126" t="s">
        <v>32</v>
      </c>
      <c r="L126" t="s">
        <v>32</v>
      </c>
      <c r="M126" t="s">
        <v>43</v>
      </c>
      <c r="N126" t="s">
        <v>44</v>
      </c>
      <c r="O126" t="s">
        <v>54</v>
      </c>
      <c r="P126" t="s">
        <v>141</v>
      </c>
      <c r="Q126" t="s">
        <v>221</v>
      </c>
      <c r="R126" t="s">
        <v>2307</v>
      </c>
      <c r="S126" s="1" t="str">
        <f t="shared" si="3"/>
        <v>RAMOS NUÑEZ, ROGER DAVID</v>
      </c>
      <c r="T126" t="s">
        <v>48</v>
      </c>
      <c r="U126" t="s">
        <v>49</v>
      </c>
      <c r="V126" t="s">
        <v>50</v>
      </c>
      <c r="W126" t="s">
        <v>2308</v>
      </c>
      <c r="X126" s="40">
        <v>23053</v>
      </c>
      <c r="Y126" t="s">
        <v>2309</v>
      </c>
      <c r="Z126"/>
      <c r="AA126"/>
      <c r="AB126" t="s">
        <v>39</v>
      </c>
      <c r="AC126" t="s">
        <v>40</v>
      </c>
      <c r="AD126" t="s">
        <v>41</v>
      </c>
      <c r="AE126"/>
    </row>
    <row r="127" spans="1:31" ht="15">
      <c r="A127" s="1" t="str">
        <f t="shared" si="2"/>
        <v>1138413311E5</v>
      </c>
      <c r="B127" t="s">
        <v>28</v>
      </c>
      <c r="C127" t="s">
        <v>29</v>
      </c>
      <c r="D127" t="s">
        <v>30</v>
      </c>
      <c r="E127" t="s">
        <v>31</v>
      </c>
      <c r="F127" t="s">
        <v>1205</v>
      </c>
      <c r="G127" t="s">
        <v>2300</v>
      </c>
      <c r="H127" t="s">
        <v>1774</v>
      </c>
      <c r="I127" t="s">
        <v>2301</v>
      </c>
      <c r="J127" t="s">
        <v>2310</v>
      </c>
      <c r="K127" t="s">
        <v>32</v>
      </c>
      <c r="L127" t="s">
        <v>32</v>
      </c>
      <c r="M127" t="s">
        <v>1139</v>
      </c>
      <c r="N127" t="s">
        <v>44</v>
      </c>
      <c r="O127" t="s">
        <v>54</v>
      </c>
      <c r="P127" t="s">
        <v>269</v>
      </c>
      <c r="Q127" t="s">
        <v>636</v>
      </c>
      <c r="R127" t="s">
        <v>2311</v>
      </c>
      <c r="S127" s="1" t="str">
        <f t="shared" si="3"/>
        <v>TAPIA PEZO, OMAR</v>
      </c>
      <c r="T127" t="s">
        <v>53</v>
      </c>
      <c r="U127" t="s">
        <v>49</v>
      </c>
      <c r="V127" t="s">
        <v>50</v>
      </c>
      <c r="W127" t="s">
        <v>2312</v>
      </c>
      <c r="X127" s="40">
        <v>22578</v>
      </c>
      <c r="Y127" t="s">
        <v>2313</v>
      </c>
      <c r="Z127"/>
      <c r="AA127"/>
      <c r="AB127" t="s">
        <v>39</v>
      </c>
      <c r="AC127" t="s">
        <v>40</v>
      </c>
      <c r="AD127" t="s">
        <v>41</v>
      </c>
      <c r="AE127"/>
    </row>
    <row r="128" spans="1:31" ht="15">
      <c r="A128" s="1" t="str">
        <f t="shared" si="2"/>
        <v>1138413311E7</v>
      </c>
      <c r="B128" t="s">
        <v>28</v>
      </c>
      <c r="C128" t="s">
        <v>29</v>
      </c>
      <c r="D128" t="s">
        <v>30</v>
      </c>
      <c r="E128" t="s">
        <v>31</v>
      </c>
      <c r="F128" t="s">
        <v>1205</v>
      </c>
      <c r="G128" t="s">
        <v>2300</v>
      </c>
      <c r="H128" t="s">
        <v>1774</v>
      </c>
      <c r="I128" t="s">
        <v>2301</v>
      </c>
      <c r="J128" t="s">
        <v>2314</v>
      </c>
      <c r="K128" t="s">
        <v>32</v>
      </c>
      <c r="L128" t="s">
        <v>32</v>
      </c>
      <c r="M128" t="s">
        <v>43</v>
      </c>
      <c r="N128" t="s">
        <v>44</v>
      </c>
      <c r="O128" t="s">
        <v>54</v>
      </c>
      <c r="P128" t="s">
        <v>2131</v>
      </c>
      <c r="Q128" t="s">
        <v>144</v>
      </c>
      <c r="R128" t="s">
        <v>2315</v>
      </c>
      <c r="S128" s="1" t="str">
        <f t="shared" si="3"/>
        <v>TERROBA PEREZ, TANIA ELIZABETH</v>
      </c>
      <c r="T128" t="s">
        <v>48</v>
      </c>
      <c r="U128" t="s">
        <v>49</v>
      </c>
      <c r="V128" t="s">
        <v>50</v>
      </c>
      <c r="W128" t="s">
        <v>2316</v>
      </c>
      <c r="X128" s="40">
        <v>24606</v>
      </c>
      <c r="Y128" t="s">
        <v>2317</v>
      </c>
      <c r="Z128"/>
      <c r="AA128"/>
      <c r="AB128" t="s">
        <v>39</v>
      </c>
      <c r="AC128" t="s">
        <v>40</v>
      </c>
      <c r="AD128" t="s">
        <v>41</v>
      </c>
      <c r="AE128"/>
    </row>
    <row r="129" spans="1:31" ht="15">
      <c r="A129" s="1" t="str">
        <f t="shared" si="2"/>
        <v>1138413311E8</v>
      </c>
      <c r="B129" t="s">
        <v>28</v>
      </c>
      <c r="C129" t="s">
        <v>29</v>
      </c>
      <c r="D129" t="s">
        <v>30</v>
      </c>
      <c r="E129" t="s">
        <v>31</v>
      </c>
      <c r="F129" t="s">
        <v>1205</v>
      </c>
      <c r="G129" t="s">
        <v>2300</v>
      </c>
      <c r="H129" t="s">
        <v>1774</v>
      </c>
      <c r="I129" t="s">
        <v>2301</v>
      </c>
      <c r="J129" t="s">
        <v>2318</v>
      </c>
      <c r="K129" t="s">
        <v>32</v>
      </c>
      <c r="L129" t="s">
        <v>32</v>
      </c>
      <c r="M129" t="s">
        <v>43</v>
      </c>
      <c r="N129" t="s">
        <v>44</v>
      </c>
      <c r="O129" t="s">
        <v>2319</v>
      </c>
      <c r="P129" t="s">
        <v>254</v>
      </c>
      <c r="Q129" t="s">
        <v>637</v>
      </c>
      <c r="R129" t="s">
        <v>594</v>
      </c>
      <c r="S129" s="1" t="str">
        <f t="shared" si="3"/>
        <v>CHAMBILLA ILLACHURA, ANASTACIO</v>
      </c>
      <c r="T129" t="s">
        <v>48</v>
      </c>
      <c r="U129" t="s">
        <v>49</v>
      </c>
      <c r="V129" t="s">
        <v>50</v>
      </c>
      <c r="W129" t="s">
        <v>2320</v>
      </c>
      <c r="X129" s="40">
        <v>22151</v>
      </c>
      <c r="Y129" t="s">
        <v>2321</v>
      </c>
      <c r="Z129" s="40">
        <v>42373</v>
      </c>
      <c r="AA129" s="40">
        <v>42735</v>
      </c>
      <c r="AB129" t="s">
        <v>39</v>
      </c>
      <c r="AC129" t="s">
        <v>40</v>
      </c>
      <c r="AD129" t="s">
        <v>41</v>
      </c>
      <c r="AE129"/>
    </row>
    <row r="130" spans="1:31" ht="15">
      <c r="A130" s="1" t="str">
        <f t="shared" si="2"/>
        <v>1138413311E9</v>
      </c>
      <c r="B130" t="s">
        <v>28</v>
      </c>
      <c r="C130" t="s">
        <v>29</v>
      </c>
      <c r="D130" t="s">
        <v>30</v>
      </c>
      <c r="E130" t="s">
        <v>31</v>
      </c>
      <c r="F130" t="s">
        <v>1205</v>
      </c>
      <c r="G130" t="s">
        <v>2300</v>
      </c>
      <c r="H130" t="s">
        <v>1774</v>
      </c>
      <c r="I130" t="s">
        <v>2301</v>
      </c>
      <c r="J130" t="s">
        <v>2322</v>
      </c>
      <c r="K130" t="s">
        <v>32</v>
      </c>
      <c r="L130" t="s">
        <v>32</v>
      </c>
      <c r="M130" t="s">
        <v>43</v>
      </c>
      <c r="N130" t="s">
        <v>44</v>
      </c>
      <c r="O130" t="s">
        <v>2323</v>
      </c>
      <c r="P130" t="s">
        <v>638</v>
      </c>
      <c r="Q130" t="s">
        <v>639</v>
      </c>
      <c r="R130" t="s">
        <v>2324</v>
      </c>
      <c r="S130" s="1" t="str">
        <f t="shared" si="3"/>
        <v>QUINTANILLA ABARCA, FRANCISCO EFRAIN</v>
      </c>
      <c r="T130" t="s">
        <v>53</v>
      </c>
      <c r="U130" t="s">
        <v>49</v>
      </c>
      <c r="V130" t="s">
        <v>50</v>
      </c>
      <c r="W130" t="s">
        <v>2325</v>
      </c>
      <c r="X130" s="40">
        <v>19636</v>
      </c>
      <c r="Y130" t="s">
        <v>2326</v>
      </c>
      <c r="Z130"/>
      <c r="AA130"/>
      <c r="AB130" t="s">
        <v>39</v>
      </c>
      <c r="AC130" t="s">
        <v>40</v>
      </c>
      <c r="AD130" t="s">
        <v>41</v>
      </c>
      <c r="AE130"/>
    </row>
    <row r="131" spans="1:31" ht="15">
      <c r="A131" s="1" t="str">
        <f t="shared" ref="A131:A194" si="4">J131</f>
        <v>1139613811E9</v>
      </c>
      <c r="B131" t="s">
        <v>28</v>
      </c>
      <c r="C131" t="s">
        <v>29</v>
      </c>
      <c r="D131" t="s">
        <v>30</v>
      </c>
      <c r="E131" t="s">
        <v>31</v>
      </c>
      <c r="F131" t="s">
        <v>1205</v>
      </c>
      <c r="G131" t="s">
        <v>2300</v>
      </c>
      <c r="H131" t="s">
        <v>1774</v>
      </c>
      <c r="I131" t="s">
        <v>2301</v>
      </c>
      <c r="J131" t="s">
        <v>2327</v>
      </c>
      <c r="K131" t="s">
        <v>32</v>
      </c>
      <c r="L131" t="s">
        <v>32</v>
      </c>
      <c r="M131" t="s">
        <v>1837</v>
      </c>
      <c r="N131" t="s">
        <v>62</v>
      </c>
      <c r="O131" t="s">
        <v>2328</v>
      </c>
      <c r="P131" t="s">
        <v>546</v>
      </c>
      <c r="Q131" t="s">
        <v>961</v>
      </c>
      <c r="R131" t="s">
        <v>2329</v>
      </c>
      <c r="S131" s="1" t="str">
        <f t="shared" si="3"/>
        <v>CCAMA POLANCO, KARINA PAOLA</v>
      </c>
      <c r="T131" t="s">
        <v>65</v>
      </c>
      <c r="U131" t="s">
        <v>49</v>
      </c>
      <c r="V131" t="s">
        <v>50</v>
      </c>
      <c r="W131" t="s">
        <v>2330</v>
      </c>
      <c r="X131" s="40">
        <v>31231</v>
      </c>
      <c r="Y131" t="s">
        <v>2331</v>
      </c>
      <c r="Z131" s="40">
        <v>43379</v>
      </c>
      <c r="AA131" s="40">
        <v>43439</v>
      </c>
      <c r="AB131" t="s">
        <v>270</v>
      </c>
      <c r="AC131" t="s">
        <v>67</v>
      </c>
      <c r="AD131" t="s">
        <v>41</v>
      </c>
      <c r="AE131"/>
    </row>
    <row r="132" spans="1:31" ht="15">
      <c r="A132" s="1" t="str">
        <f t="shared" si="4"/>
        <v>1139613811E9</v>
      </c>
      <c r="B132" t="s">
        <v>28</v>
      </c>
      <c r="C132" t="s">
        <v>29</v>
      </c>
      <c r="D132" t="s">
        <v>30</v>
      </c>
      <c r="E132" t="s">
        <v>31</v>
      </c>
      <c r="F132" t="s">
        <v>1205</v>
      </c>
      <c r="G132" t="s">
        <v>2300</v>
      </c>
      <c r="H132" t="s">
        <v>1774</v>
      </c>
      <c r="I132" t="s">
        <v>2301</v>
      </c>
      <c r="J132" t="s">
        <v>2327</v>
      </c>
      <c r="K132" t="s">
        <v>32</v>
      </c>
      <c r="L132" t="s">
        <v>32</v>
      </c>
      <c r="M132" t="s">
        <v>1837</v>
      </c>
      <c r="N132" t="s">
        <v>44</v>
      </c>
      <c r="O132" t="s">
        <v>2332</v>
      </c>
      <c r="P132" t="s">
        <v>2333</v>
      </c>
      <c r="Q132" t="s">
        <v>156</v>
      </c>
      <c r="R132" t="s">
        <v>117</v>
      </c>
      <c r="S132" s="1" t="str">
        <f t="shared" ref="S132:S195" si="5">CONCATENATE(P132," ",Q132,", ",R132)</f>
        <v>SERRANO ESPILLICO, JULIA</v>
      </c>
      <c r="T132" t="s">
        <v>48</v>
      </c>
      <c r="U132" t="s">
        <v>49</v>
      </c>
      <c r="V132" t="s">
        <v>271</v>
      </c>
      <c r="W132" t="s">
        <v>233</v>
      </c>
      <c r="X132" s="40">
        <v>25778</v>
      </c>
      <c r="Y132" t="s">
        <v>2334</v>
      </c>
      <c r="Z132" s="40">
        <v>43379</v>
      </c>
      <c r="AA132" s="40">
        <v>43439</v>
      </c>
      <c r="AB132" t="s">
        <v>39</v>
      </c>
      <c r="AC132" t="s">
        <v>40</v>
      </c>
      <c r="AD132" t="s">
        <v>41</v>
      </c>
      <c r="AE132"/>
    </row>
    <row r="133" spans="1:31" ht="15">
      <c r="A133" s="1" t="str">
        <f t="shared" si="4"/>
        <v>1138413311E6</v>
      </c>
      <c r="B133" t="s">
        <v>28</v>
      </c>
      <c r="C133" t="s">
        <v>29</v>
      </c>
      <c r="D133" t="s">
        <v>30</v>
      </c>
      <c r="E133" t="s">
        <v>31</v>
      </c>
      <c r="F133" t="s">
        <v>1205</v>
      </c>
      <c r="G133" t="s">
        <v>2300</v>
      </c>
      <c r="H133" t="s">
        <v>1774</v>
      </c>
      <c r="I133" t="s">
        <v>2301</v>
      </c>
      <c r="J133" t="s">
        <v>2335</v>
      </c>
      <c r="K133" t="s">
        <v>87</v>
      </c>
      <c r="L133" t="s">
        <v>88</v>
      </c>
      <c r="M133" t="s">
        <v>89</v>
      </c>
      <c r="N133" t="s">
        <v>44</v>
      </c>
      <c r="O133" t="s">
        <v>54</v>
      </c>
      <c r="P133" t="s">
        <v>183</v>
      </c>
      <c r="Q133" t="s">
        <v>475</v>
      </c>
      <c r="R133" t="s">
        <v>328</v>
      </c>
      <c r="S133" s="1" t="str">
        <f t="shared" si="5"/>
        <v>TARQUI HUARCAYA, RAUL</v>
      </c>
      <c r="T133" t="s">
        <v>137</v>
      </c>
      <c r="U133" t="s">
        <v>38</v>
      </c>
      <c r="V133" t="s">
        <v>50</v>
      </c>
      <c r="W133" t="s">
        <v>2336</v>
      </c>
      <c r="X133" s="40">
        <v>24159</v>
      </c>
      <c r="Y133" t="s">
        <v>2337</v>
      </c>
      <c r="Z133"/>
      <c r="AA133"/>
      <c r="AB133" t="s">
        <v>39</v>
      </c>
      <c r="AC133" t="s">
        <v>92</v>
      </c>
      <c r="AD133" t="s">
        <v>41</v>
      </c>
      <c r="AE133"/>
    </row>
    <row r="134" spans="1:31" ht="15">
      <c r="A134" s="1" t="str">
        <f t="shared" si="4"/>
        <v>1178413311E4</v>
      </c>
      <c r="B134" t="s">
        <v>28</v>
      </c>
      <c r="C134" t="s">
        <v>29</v>
      </c>
      <c r="D134" t="s">
        <v>30</v>
      </c>
      <c r="E134" t="s">
        <v>31</v>
      </c>
      <c r="F134" t="s">
        <v>1618</v>
      </c>
      <c r="G134" t="s">
        <v>2338</v>
      </c>
      <c r="H134" t="s">
        <v>1774</v>
      </c>
      <c r="I134" t="s">
        <v>2339</v>
      </c>
      <c r="J134" t="s">
        <v>2340</v>
      </c>
      <c r="K134" t="s">
        <v>32</v>
      </c>
      <c r="L134" t="s">
        <v>33</v>
      </c>
      <c r="M134" t="s">
        <v>34</v>
      </c>
      <c r="N134" t="s">
        <v>35</v>
      </c>
      <c r="O134" t="s">
        <v>2341</v>
      </c>
      <c r="P134" t="s">
        <v>2342</v>
      </c>
      <c r="Q134" t="s">
        <v>640</v>
      </c>
      <c r="R134" t="s">
        <v>2343</v>
      </c>
      <c r="S134" s="1" t="str">
        <f t="shared" si="5"/>
        <v>CUELA HUMPIRE, LUIS WROBER</v>
      </c>
      <c r="T134" t="s">
        <v>60</v>
      </c>
      <c r="U134" t="s">
        <v>38</v>
      </c>
      <c r="V134" t="s">
        <v>149</v>
      </c>
      <c r="W134" t="s">
        <v>2344</v>
      </c>
      <c r="X134" s="40">
        <v>26895</v>
      </c>
      <c r="Y134" t="s">
        <v>2345</v>
      </c>
      <c r="Z134" s="40">
        <v>42779</v>
      </c>
      <c r="AA134" s="40">
        <v>44239</v>
      </c>
      <c r="AB134" t="s">
        <v>39</v>
      </c>
      <c r="AC134" t="s">
        <v>40</v>
      </c>
      <c r="AD134" t="s">
        <v>41</v>
      </c>
      <c r="AE134"/>
    </row>
    <row r="135" spans="1:31" ht="15">
      <c r="A135" s="1" t="str">
        <f t="shared" si="4"/>
        <v>1178413311E0</v>
      </c>
      <c r="B135" t="s">
        <v>28</v>
      </c>
      <c r="C135" t="s">
        <v>29</v>
      </c>
      <c r="D135" t="s">
        <v>30</v>
      </c>
      <c r="E135" t="s">
        <v>31</v>
      </c>
      <c r="F135" t="s">
        <v>1618</v>
      </c>
      <c r="G135" t="s">
        <v>2338</v>
      </c>
      <c r="H135" t="s">
        <v>1774</v>
      </c>
      <c r="I135" t="s">
        <v>2339</v>
      </c>
      <c r="J135" t="s">
        <v>2346</v>
      </c>
      <c r="K135" t="s">
        <v>32</v>
      </c>
      <c r="L135" t="s">
        <v>32</v>
      </c>
      <c r="M135" t="s">
        <v>43</v>
      </c>
      <c r="N135" t="s">
        <v>44</v>
      </c>
      <c r="O135" t="s">
        <v>2347</v>
      </c>
      <c r="P135" t="s">
        <v>230</v>
      </c>
      <c r="Q135" t="s">
        <v>118</v>
      </c>
      <c r="R135" t="s">
        <v>2348</v>
      </c>
      <c r="S135" s="1" t="str">
        <f t="shared" si="5"/>
        <v>MAYTA FLORES, NELLY MARLENE</v>
      </c>
      <c r="T135" t="s">
        <v>65</v>
      </c>
      <c r="U135" t="s">
        <v>49</v>
      </c>
      <c r="V135" t="s">
        <v>50</v>
      </c>
      <c r="W135" t="s">
        <v>2349</v>
      </c>
      <c r="X135" s="40">
        <v>27693</v>
      </c>
      <c r="Y135" t="s">
        <v>2350</v>
      </c>
      <c r="Z135" s="40">
        <v>42430</v>
      </c>
      <c r="AA135"/>
      <c r="AB135" t="s">
        <v>39</v>
      </c>
      <c r="AC135" t="s">
        <v>40</v>
      </c>
      <c r="AD135" t="s">
        <v>41</v>
      </c>
      <c r="AE135"/>
    </row>
    <row r="136" spans="1:31" ht="15">
      <c r="A136" s="1" t="str">
        <f t="shared" si="4"/>
        <v>1178413311E2</v>
      </c>
      <c r="B136" t="s">
        <v>28</v>
      </c>
      <c r="C136" t="s">
        <v>29</v>
      </c>
      <c r="D136" t="s">
        <v>30</v>
      </c>
      <c r="E136" t="s">
        <v>31</v>
      </c>
      <c r="F136" t="s">
        <v>1618</v>
      </c>
      <c r="G136" t="s">
        <v>2338</v>
      </c>
      <c r="H136" t="s">
        <v>1774</v>
      </c>
      <c r="I136" t="s">
        <v>2339</v>
      </c>
      <c r="J136" t="s">
        <v>2351</v>
      </c>
      <c r="K136" t="s">
        <v>32</v>
      </c>
      <c r="L136" t="s">
        <v>32</v>
      </c>
      <c r="M136" t="s">
        <v>43</v>
      </c>
      <c r="N136" t="s">
        <v>44</v>
      </c>
      <c r="O136" t="s">
        <v>2352</v>
      </c>
      <c r="P136" t="s">
        <v>657</v>
      </c>
      <c r="Q136" t="s">
        <v>174</v>
      </c>
      <c r="R136" t="s">
        <v>2353</v>
      </c>
      <c r="S136" s="1" t="str">
        <f t="shared" si="5"/>
        <v>RIOS APAZA, MIGDONIO VICTOR</v>
      </c>
      <c r="T136" t="s">
        <v>48</v>
      </c>
      <c r="U136" t="s">
        <v>49</v>
      </c>
      <c r="V136" t="s">
        <v>50</v>
      </c>
      <c r="W136" t="s">
        <v>2354</v>
      </c>
      <c r="X136" s="40">
        <v>24099</v>
      </c>
      <c r="Y136" t="s">
        <v>2355</v>
      </c>
      <c r="Z136"/>
      <c r="AA136"/>
      <c r="AB136" t="s">
        <v>39</v>
      </c>
      <c r="AC136" t="s">
        <v>40</v>
      </c>
      <c r="AD136" t="s">
        <v>41</v>
      </c>
      <c r="AE136"/>
    </row>
    <row r="137" spans="1:31" ht="15">
      <c r="A137" s="1" t="str">
        <f t="shared" si="4"/>
        <v>1178413311E3</v>
      </c>
      <c r="B137" t="s">
        <v>28</v>
      </c>
      <c r="C137" t="s">
        <v>29</v>
      </c>
      <c r="D137" t="s">
        <v>30</v>
      </c>
      <c r="E137" t="s">
        <v>31</v>
      </c>
      <c r="F137" t="s">
        <v>1618</v>
      </c>
      <c r="G137" t="s">
        <v>2338</v>
      </c>
      <c r="H137" t="s">
        <v>1774</v>
      </c>
      <c r="I137" t="s">
        <v>2339</v>
      </c>
      <c r="J137" t="s">
        <v>2356</v>
      </c>
      <c r="K137" t="s">
        <v>32</v>
      </c>
      <c r="L137" t="s">
        <v>32</v>
      </c>
      <c r="M137" t="s">
        <v>43</v>
      </c>
      <c r="N137" t="s">
        <v>44</v>
      </c>
      <c r="O137" t="s">
        <v>54</v>
      </c>
      <c r="P137" t="s">
        <v>551</v>
      </c>
      <c r="Q137" t="s">
        <v>169</v>
      </c>
      <c r="R137" t="s">
        <v>641</v>
      </c>
      <c r="S137" s="1" t="str">
        <f t="shared" si="5"/>
        <v>ALCOS ESCARCENA, ALEJANDRO</v>
      </c>
      <c r="T137" t="s">
        <v>48</v>
      </c>
      <c r="U137" t="s">
        <v>49</v>
      </c>
      <c r="V137" t="s">
        <v>50</v>
      </c>
      <c r="W137" t="s">
        <v>2357</v>
      </c>
      <c r="X137" s="40">
        <v>19482</v>
      </c>
      <c r="Y137" t="s">
        <v>2358</v>
      </c>
      <c r="Z137"/>
      <c r="AA137"/>
      <c r="AB137" t="s">
        <v>39</v>
      </c>
      <c r="AC137" t="s">
        <v>40</v>
      </c>
      <c r="AD137" t="s">
        <v>41</v>
      </c>
      <c r="AE137"/>
    </row>
    <row r="138" spans="1:31" ht="15">
      <c r="A138" s="1" t="str">
        <f t="shared" si="4"/>
        <v>1178413311E5</v>
      </c>
      <c r="B138" t="s">
        <v>28</v>
      </c>
      <c r="C138" t="s">
        <v>29</v>
      </c>
      <c r="D138" t="s">
        <v>30</v>
      </c>
      <c r="E138" t="s">
        <v>31</v>
      </c>
      <c r="F138" t="s">
        <v>1618</v>
      </c>
      <c r="G138" t="s">
        <v>2338</v>
      </c>
      <c r="H138" t="s">
        <v>1774</v>
      </c>
      <c r="I138" t="s">
        <v>2339</v>
      </c>
      <c r="J138" t="s">
        <v>2359</v>
      </c>
      <c r="K138" t="s">
        <v>32</v>
      </c>
      <c r="L138" t="s">
        <v>32</v>
      </c>
      <c r="M138" t="s">
        <v>43</v>
      </c>
      <c r="N138" t="s">
        <v>44</v>
      </c>
      <c r="O138" t="s">
        <v>54</v>
      </c>
      <c r="P138" t="s">
        <v>85</v>
      </c>
      <c r="Q138" t="s">
        <v>102</v>
      </c>
      <c r="R138" t="s">
        <v>2360</v>
      </c>
      <c r="S138" s="1" t="str">
        <f t="shared" si="5"/>
        <v>MANZANO MAMANI, VERONICA NANCY</v>
      </c>
      <c r="T138" t="s">
        <v>48</v>
      </c>
      <c r="U138" t="s">
        <v>49</v>
      </c>
      <c r="V138" t="s">
        <v>50</v>
      </c>
      <c r="W138" t="s">
        <v>2361</v>
      </c>
      <c r="X138" s="40">
        <v>20574</v>
      </c>
      <c r="Y138" t="s">
        <v>2362</v>
      </c>
      <c r="Z138"/>
      <c r="AA138"/>
      <c r="AB138" t="s">
        <v>39</v>
      </c>
      <c r="AC138" t="s">
        <v>40</v>
      </c>
      <c r="AD138" t="s">
        <v>41</v>
      </c>
      <c r="AE138"/>
    </row>
    <row r="139" spans="1:31" ht="15">
      <c r="A139" s="1" t="str">
        <f t="shared" si="4"/>
        <v>1178413311E6</v>
      </c>
      <c r="B139" t="s">
        <v>28</v>
      </c>
      <c r="C139" t="s">
        <v>29</v>
      </c>
      <c r="D139" t="s">
        <v>30</v>
      </c>
      <c r="E139" t="s">
        <v>31</v>
      </c>
      <c r="F139" t="s">
        <v>1618</v>
      </c>
      <c r="G139" t="s">
        <v>2338</v>
      </c>
      <c r="H139" t="s">
        <v>1774</v>
      </c>
      <c r="I139" t="s">
        <v>2339</v>
      </c>
      <c r="J139" t="s">
        <v>2363</v>
      </c>
      <c r="K139" t="s">
        <v>32</v>
      </c>
      <c r="L139" t="s">
        <v>32</v>
      </c>
      <c r="M139" t="s">
        <v>43</v>
      </c>
      <c r="N139" t="s">
        <v>44</v>
      </c>
      <c r="O139" t="s">
        <v>54</v>
      </c>
      <c r="P139" t="s">
        <v>441</v>
      </c>
      <c r="Q139" t="s">
        <v>224</v>
      </c>
      <c r="R139" t="s">
        <v>589</v>
      </c>
      <c r="S139" s="1" t="str">
        <f t="shared" si="5"/>
        <v>MARCA LIMACHI, NESTOR</v>
      </c>
      <c r="T139" t="s">
        <v>48</v>
      </c>
      <c r="U139" t="s">
        <v>49</v>
      </c>
      <c r="V139" t="s">
        <v>50</v>
      </c>
      <c r="W139" t="s">
        <v>2364</v>
      </c>
      <c r="X139" s="40">
        <v>22821</v>
      </c>
      <c r="Y139" t="s">
        <v>2365</v>
      </c>
      <c r="Z139"/>
      <c r="AA139"/>
      <c r="AB139" t="s">
        <v>39</v>
      </c>
      <c r="AC139" t="s">
        <v>40</v>
      </c>
      <c r="AD139" t="s">
        <v>41</v>
      </c>
      <c r="AE139"/>
    </row>
    <row r="140" spans="1:31" ht="15">
      <c r="A140" s="1" t="str">
        <f t="shared" si="4"/>
        <v>1178413311E9</v>
      </c>
      <c r="B140" t="s">
        <v>28</v>
      </c>
      <c r="C140" t="s">
        <v>29</v>
      </c>
      <c r="D140" t="s">
        <v>30</v>
      </c>
      <c r="E140" t="s">
        <v>31</v>
      </c>
      <c r="F140" t="s">
        <v>1618</v>
      </c>
      <c r="G140" t="s">
        <v>2338</v>
      </c>
      <c r="H140" t="s">
        <v>1774</v>
      </c>
      <c r="I140" t="s">
        <v>2339</v>
      </c>
      <c r="J140" t="s">
        <v>2366</v>
      </c>
      <c r="K140" t="s">
        <v>32</v>
      </c>
      <c r="L140" t="s">
        <v>32</v>
      </c>
      <c r="M140" t="s">
        <v>43</v>
      </c>
      <c r="N140" t="s">
        <v>44</v>
      </c>
      <c r="O140" t="s">
        <v>54</v>
      </c>
      <c r="P140" t="s">
        <v>273</v>
      </c>
      <c r="Q140" t="s">
        <v>642</v>
      </c>
      <c r="R140" t="s">
        <v>2367</v>
      </c>
      <c r="S140" s="1" t="str">
        <f t="shared" si="5"/>
        <v>RODRIGUEZ PAQUITA, AMANDA</v>
      </c>
      <c r="T140" t="s">
        <v>48</v>
      </c>
      <c r="U140" t="s">
        <v>49</v>
      </c>
      <c r="V140" t="s">
        <v>50</v>
      </c>
      <c r="W140" t="s">
        <v>2368</v>
      </c>
      <c r="X140" s="40">
        <v>21305</v>
      </c>
      <c r="Y140" t="s">
        <v>2369</v>
      </c>
      <c r="Z140"/>
      <c r="AA140"/>
      <c r="AB140" t="s">
        <v>39</v>
      </c>
      <c r="AC140" t="s">
        <v>40</v>
      </c>
      <c r="AD140" t="s">
        <v>41</v>
      </c>
      <c r="AE140"/>
    </row>
    <row r="141" spans="1:31" ht="15">
      <c r="A141" s="1" t="str">
        <f t="shared" si="4"/>
        <v>21EV01805221</v>
      </c>
      <c r="B141" t="s">
        <v>28</v>
      </c>
      <c r="C141" t="s">
        <v>29</v>
      </c>
      <c r="D141" t="s">
        <v>30</v>
      </c>
      <c r="E141" t="s">
        <v>31</v>
      </c>
      <c r="F141" t="s">
        <v>1618</v>
      </c>
      <c r="G141" t="s">
        <v>2338</v>
      </c>
      <c r="H141" t="s">
        <v>1774</v>
      </c>
      <c r="I141" t="s">
        <v>2339</v>
      </c>
      <c r="J141" t="s">
        <v>2370</v>
      </c>
      <c r="K141" t="s">
        <v>32</v>
      </c>
      <c r="L141" t="s">
        <v>32</v>
      </c>
      <c r="M141" t="s">
        <v>1139</v>
      </c>
      <c r="N141" t="s">
        <v>62</v>
      </c>
      <c r="O141" t="s">
        <v>1990</v>
      </c>
      <c r="P141" t="s">
        <v>374</v>
      </c>
      <c r="Q141" t="s">
        <v>76</v>
      </c>
      <c r="R141" t="s">
        <v>1991</v>
      </c>
      <c r="S141" s="1" t="str">
        <f t="shared" si="5"/>
        <v>AROAPAZA QUISPE, REGIS NIELS</v>
      </c>
      <c r="T141" t="s">
        <v>65</v>
      </c>
      <c r="U141" t="s">
        <v>644</v>
      </c>
      <c r="V141" t="s">
        <v>50</v>
      </c>
      <c r="W141" t="s">
        <v>1992</v>
      </c>
      <c r="X141" s="40">
        <v>26854</v>
      </c>
      <c r="Y141" t="s">
        <v>1993</v>
      </c>
      <c r="Z141" s="40">
        <v>43160</v>
      </c>
      <c r="AA141" s="40">
        <v>43465</v>
      </c>
      <c r="AB141" t="s">
        <v>113</v>
      </c>
      <c r="AC141" t="s">
        <v>67</v>
      </c>
      <c r="AD141" t="s">
        <v>41</v>
      </c>
      <c r="AE141"/>
    </row>
    <row r="142" spans="1:31" ht="15">
      <c r="A142" s="1" t="str">
        <f t="shared" si="4"/>
        <v>1178413311E8</v>
      </c>
      <c r="B142" t="s">
        <v>28</v>
      </c>
      <c r="C142" t="s">
        <v>29</v>
      </c>
      <c r="D142" t="s">
        <v>30</v>
      </c>
      <c r="E142" t="s">
        <v>31</v>
      </c>
      <c r="F142" t="s">
        <v>1618</v>
      </c>
      <c r="G142" t="s">
        <v>2338</v>
      </c>
      <c r="H142" t="s">
        <v>1774</v>
      </c>
      <c r="I142" t="s">
        <v>2339</v>
      </c>
      <c r="J142" t="s">
        <v>2371</v>
      </c>
      <c r="K142" t="s">
        <v>87</v>
      </c>
      <c r="L142" t="s">
        <v>88</v>
      </c>
      <c r="M142" t="s">
        <v>89</v>
      </c>
      <c r="N142" t="s">
        <v>44</v>
      </c>
      <c r="O142" t="s">
        <v>2372</v>
      </c>
      <c r="P142" t="s">
        <v>151</v>
      </c>
      <c r="Q142" t="s">
        <v>2373</v>
      </c>
      <c r="R142" t="s">
        <v>2374</v>
      </c>
      <c r="S142" s="1" t="str">
        <f t="shared" si="5"/>
        <v>YUCRA ESTUCO, GRETA BEATRIZ</v>
      </c>
      <c r="T142" t="s">
        <v>137</v>
      </c>
      <c r="U142" t="s">
        <v>38</v>
      </c>
      <c r="V142" t="s">
        <v>50</v>
      </c>
      <c r="W142" t="s">
        <v>2375</v>
      </c>
      <c r="X142" s="40">
        <v>21779</v>
      </c>
      <c r="Y142" t="s">
        <v>2376</v>
      </c>
      <c r="Z142"/>
      <c r="AA142"/>
      <c r="AB142" t="s">
        <v>39</v>
      </c>
      <c r="AC142" t="s">
        <v>92</v>
      </c>
      <c r="AD142" t="s">
        <v>41</v>
      </c>
      <c r="AE142"/>
    </row>
    <row r="143" spans="1:31" ht="15">
      <c r="A143" s="1" t="str">
        <f t="shared" si="4"/>
        <v>1161513321E6</v>
      </c>
      <c r="B143" t="s">
        <v>28</v>
      </c>
      <c r="C143" t="s">
        <v>29</v>
      </c>
      <c r="D143" t="s">
        <v>30</v>
      </c>
      <c r="E143" t="s">
        <v>31</v>
      </c>
      <c r="F143" t="s">
        <v>1572</v>
      </c>
      <c r="G143" t="s">
        <v>2377</v>
      </c>
      <c r="H143" t="s">
        <v>1774</v>
      </c>
      <c r="I143" t="s">
        <v>2378</v>
      </c>
      <c r="J143" t="s">
        <v>2379</v>
      </c>
      <c r="K143" t="s">
        <v>32</v>
      </c>
      <c r="L143" t="s">
        <v>33</v>
      </c>
      <c r="M143" t="s">
        <v>602</v>
      </c>
      <c r="N143" t="s">
        <v>35</v>
      </c>
      <c r="O143" t="s">
        <v>2380</v>
      </c>
      <c r="P143" t="s">
        <v>77</v>
      </c>
      <c r="Q143" t="s">
        <v>645</v>
      </c>
      <c r="R143" t="s">
        <v>646</v>
      </c>
      <c r="S143" s="1" t="str">
        <f t="shared" si="5"/>
        <v>CONDORI VENEGAS, ANDRES</v>
      </c>
      <c r="T143" t="s">
        <v>37</v>
      </c>
      <c r="U143" t="s">
        <v>38</v>
      </c>
      <c r="V143" t="s">
        <v>149</v>
      </c>
      <c r="W143" t="s">
        <v>2381</v>
      </c>
      <c r="X143" s="40">
        <v>27364</v>
      </c>
      <c r="Y143" t="s">
        <v>2382</v>
      </c>
      <c r="Z143" s="40">
        <v>42779</v>
      </c>
      <c r="AA143" s="40">
        <v>44239</v>
      </c>
      <c r="AB143" t="s">
        <v>39</v>
      </c>
      <c r="AC143" t="s">
        <v>40</v>
      </c>
      <c r="AD143" t="s">
        <v>41</v>
      </c>
      <c r="AE143"/>
    </row>
    <row r="144" spans="1:31" ht="15">
      <c r="A144" s="1" t="str">
        <f t="shared" si="4"/>
        <v>1161513321E8</v>
      </c>
      <c r="B144" t="s">
        <v>28</v>
      </c>
      <c r="C144" t="s">
        <v>29</v>
      </c>
      <c r="D144" t="s">
        <v>30</v>
      </c>
      <c r="E144" t="s">
        <v>31</v>
      </c>
      <c r="F144" t="s">
        <v>1572</v>
      </c>
      <c r="G144" t="s">
        <v>2377</v>
      </c>
      <c r="H144" t="s">
        <v>1774</v>
      </c>
      <c r="I144" t="s">
        <v>2378</v>
      </c>
      <c r="J144" t="s">
        <v>2383</v>
      </c>
      <c r="K144" t="s">
        <v>32</v>
      </c>
      <c r="L144" t="s">
        <v>33</v>
      </c>
      <c r="M144" t="s">
        <v>34</v>
      </c>
      <c r="N144" t="s">
        <v>35</v>
      </c>
      <c r="O144" t="s">
        <v>2384</v>
      </c>
      <c r="P144" t="s">
        <v>58</v>
      </c>
      <c r="Q144" t="s">
        <v>647</v>
      </c>
      <c r="R144" t="s">
        <v>2385</v>
      </c>
      <c r="S144" s="1" t="str">
        <f t="shared" si="5"/>
        <v>ARIAS TISNADO, RIGOBERTO RAUL</v>
      </c>
      <c r="T144" t="s">
        <v>37</v>
      </c>
      <c r="U144" t="s">
        <v>38</v>
      </c>
      <c r="V144" t="s">
        <v>100</v>
      </c>
      <c r="W144" t="s">
        <v>2386</v>
      </c>
      <c r="X144" s="40">
        <v>26308</v>
      </c>
      <c r="Y144" t="s">
        <v>2387</v>
      </c>
      <c r="Z144" s="40">
        <v>42064</v>
      </c>
      <c r="AA144" s="40">
        <v>43159</v>
      </c>
      <c r="AB144" t="s">
        <v>39</v>
      </c>
      <c r="AC144" t="s">
        <v>40</v>
      </c>
      <c r="AD144" t="s">
        <v>41</v>
      </c>
      <c r="AE144"/>
    </row>
    <row r="145" spans="1:31" ht="15">
      <c r="A145" s="1" t="str">
        <f t="shared" si="4"/>
        <v>1157113112E8</v>
      </c>
      <c r="B145" t="s">
        <v>28</v>
      </c>
      <c r="C145" t="s">
        <v>29</v>
      </c>
      <c r="D145" t="s">
        <v>30</v>
      </c>
      <c r="E145" t="s">
        <v>31</v>
      </c>
      <c r="F145" t="s">
        <v>1572</v>
      </c>
      <c r="G145" t="s">
        <v>2377</v>
      </c>
      <c r="H145" t="s">
        <v>1774</v>
      </c>
      <c r="I145" t="s">
        <v>2378</v>
      </c>
      <c r="J145" t="s">
        <v>2388</v>
      </c>
      <c r="K145" t="s">
        <v>32</v>
      </c>
      <c r="L145" t="s">
        <v>32</v>
      </c>
      <c r="M145" t="s">
        <v>43</v>
      </c>
      <c r="N145" t="s">
        <v>44</v>
      </c>
      <c r="O145" t="s">
        <v>2389</v>
      </c>
      <c r="P145" t="s">
        <v>115</v>
      </c>
      <c r="Q145" t="s">
        <v>197</v>
      </c>
      <c r="R145" t="s">
        <v>2390</v>
      </c>
      <c r="S145" s="1" t="str">
        <f t="shared" si="5"/>
        <v>TORRES CASTILLO, YOLANDA CARLA</v>
      </c>
      <c r="T145" t="s">
        <v>60</v>
      </c>
      <c r="U145" t="s">
        <v>49</v>
      </c>
      <c r="V145" t="s">
        <v>50</v>
      </c>
      <c r="W145" t="s">
        <v>2391</v>
      </c>
      <c r="X145" s="40">
        <v>27229</v>
      </c>
      <c r="Y145" t="s">
        <v>2392</v>
      </c>
      <c r="Z145" s="40">
        <v>42123</v>
      </c>
      <c r="AA145" s="40">
        <v>42369</v>
      </c>
      <c r="AB145" t="s">
        <v>39</v>
      </c>
      <c r="AC145" t="s">
        <v>40</v>
      </c>
      <c r="AD145" t="s">
        <v>41</v>
      </c>
      <c r="AE145"/>
    </row>
    <row r="146" spans="1:31" ht="15">
      <c r="A146" s="1" t="str">
        <f t="shared" si="4"/>
        <v>1161513311E2</v>
      </c>
      <c r="B146" t="s">
        <v>28</v>
      </c>
      <c r="C146" t="s">
        <v>29</v>
      </c>
      <c r="D146" t="s">
        <v>30</v>
      </c>
      <c r="E146" t="s">
        <v>31</v>
      </c>
      <c r="F146" t="s">
        <v>1572</v>
      </c>
      <c r="G146" t="s">
        <v>2377</v>
      </c>
      <c r="H146" t="s">
        <v>1774</v>
      </c>
      <c r="I146" t="s">
        <v>2378</v>
      </c>
      <c r="J146" t="s">
        <v>2393</v>
      </c>
      <c r="K146" t="s">
        <v>32</v>
      </c>
      <c r="L146" t="s">
        <v>32</v>
      </c>
      <c r="M146" t="s">
        <v>43</v>
      </c>
      <c r="N146" t="s">
        <v>62</v>
      </c>
      <c r="O146" t="s">
        <v>2394</v>
      </c>
      <c r="P146" t="s">
        <v>118</v>
      </c>
      <c r="Q146" t="s">
        <v>207</v>
      </c>
      <c r="R146" t="s">
        <v>2395</v>
      </c>
      <c r="S146" s="1" t="str">
        <f t="shared" si="5"/>
        <v>FLORES TICONA, JUAN ALVARO</v>
      </c>
      <c r="T146" t="s">
        <v>65</v>
      </c>
      <c r="U146" t="s">
        <v>49</v>
      </c>
      <c r="V146" t="s">
        <v>100</v>
      </c>
      <c r="W146" t="s">
        <v>2396</v>
      </c>
      <c r="X146" s="40">
        <v>34555</v>
      </c>
      <c r="Y146" t="s">
        <v>2397</v>
      </c>
      <c r="Z146" s="40">
        <v>43182</v>
      </c>
      <c r="AA146" s="40">
        <v>43465</v>
      </c>
      <c r="AB146" t="s">
        <v>39</v>
      </c>
      <c r="AC146" t="s">
        <v>67</v>
      </c>
      <c r="AD146" t="s">
        <v>41</v>
      </c>
      <c r="AE146"/>
    </row>
    <row r="147" spans="1:31" ht="15">
      <c r="A147" s="1" t="str">
        <f t="shared" si="4"/>
        <v>1161513311E3</v>
      </c>
      <c r="B147" t="s">
        <v>28</v>
      </c>
      <c r="C147" t="s">
        <v>29</v>
      </c>
      <c r="D147" t="s">
        <v>30</v>
      </c>
      <c r="E147" t="s">
        <v>31</v>
      </c>
      <c r="F147" t="s">
        <v>1572</v>
      </c>
      <c r="G147" t="s">
        <v>2377</v>
      </c>
      <c r="H147" t="s">
        <v>1774</v>
      </c>
      <c r="I147" t="s">
        <v>2378</v>
      </c>
      <c r="J147" t="s">
        <v>2398</v>
      </c>
      <c r="K147" t="s">
        <v>32</v>
      </c>
      <c r="L147" t="s">
        <v>32</v>
      </c>
      <c r="M147" t="s">
        <v>43</v>
      </c>
      <c r="N147" t="s">
        <v>62</v>
      </c>
      <c r="O147" t="s">
        <v>2399</v>
      </c>
      <c r="P147" t="s">
        <v>322</v>
      </c>
      <c r="Q147" t="s">
        <v>126</v>
      </c>
      <c r="R147" t="s">
        <v>2400</v>
      </c>
      <c r="S147" s="1" t="str">
        <f t="shared" si="5"/>
        <v>ZELA COILA, WILFER ROLAND</v>
      </c>
      <c r="T147" t="s">
        <v>65</v>
      </c>
      <c r="U147" t="s">
        <v>49</v>
      </c>
      <c r="V147" t="s">
        <v>100</v>
      </c>
      <c r="W147" t="s">
        <v>2401</v>
      </c>
      <c r="X147" s="40">
        <v>28353</v>
      </c>
      <c r="Y147" t="s">
        <v>2402</v>
      </c>
      <c r="Z147" s="40">
        <v>43160</v>
      </c>
      <c r="AA147" s="40">
        <v>43465</v>
      </c>
      <c r="AB147" t="s">
        <v>39</v>
      </c>
      <c r="AC147" t="s">
        <v>67</v>
      </c>
      <c r="AD147" t="s">
        <v>41</v>
      </c>
      <c r="AE147"/>
    </row>
    <row r="148" spans="1:31" ht="15">
      <c r="A148" s="1" t="str">
        <f t="shared" si="4"/>
        <v>1161513311E4</v>
      </c>
      <c r="B148" t="s">
        <v>28</v>
      </c>
      <c r="C148" t="s">
        <v>29</v>
      </c>
      <c r="D148" t="s">
        <v>30</v>
      </c>
      <c r="E148" t="s">
        <v>31</v>
      </c>
      <c r="F148" t="s">
        <v>1572</v>
      </c>
      <c r="G148" t="s">
        <v>2377</v>
      </c>
      <c r="H148" t="s">
        <v>1774</v>
      </c>
      <c r="I148" t="s">
        <v>2378</v>
      </c>
      <c r="J148" t="s">
        <v>2403</v>
      </c>
      <c r="K148" t="s">
        <v>32</v>
      </c>
      <c r="L148" t="s">
        <v>32</v>
      </c>
      <c r="M148" t="s">
        <v>43</v>
      </c>
      <c r="N148" t="s">
        <v>44</v>
      </c>
      <c r="O148" t="s">
        <v>54</v>
      </c>
      <c r="P148" t="s">
        <v>2404</v>
      </c>
      <c r="Q148" t="s">
        <v>648</v>
      </c>
      <c r="R148" t="s">
        <v>2405</v>
      </c>
      <c r="S148" s="1" t="str">
        <f t="shared" si="5"/>
        <v>ATAMARI LOAIZA, DORIS ZENOBIA</v>
      </c>
      <c r="T148" t="s">
        <v>48</v>
      </c>
      <c r="U148" t="s">
        <v>49</v>
      </c>
      <c r="V148" t="s">
        <v>50</v>
      </c>
      <c r="W148" t="s">
        <v>2406</v>
      </c>
      <c r="X148" s="40">
        <v>25335</v>
      </c>
      <c r="Y148" t="s">
        <v>2407</v>
      </c>
      <c r="Z148"/>
      <c r="AA148"/>
      <c r="AB148" t="s">
        <v>39</v>
      </c>
      <c r="AC148" t="s">
        <v>40</v>
      </c>
      <c r="AD148" t="s">
        <v>41</v>
      </c>
      <c r="AE148"/>
    </row>
    <row r="149" spans="1:31" ht="15">
      <c r="A149" s="1" t="str">
        <f t="shared" si="4"/>
        <v>1161513311E5</v>
      </c>
      <c r="B149" t="s">
        <v>28</v>
      </c>
      <c r="C149" t="s">
        <v>29</v>
      </c>
      <c r="D149" t="s">
        <v>30</v>
      </c>
      <c r="E149" t="s">
        <v>31</v>
      </c>
      <c r="F149" t="s">
        <v>1572</v>
      </c>
      <c r="G149" t="s">
        <v>2377</v>
      </c>
      <c r="H149" t="s">
        <v>1774</v>
      </c>
      <c r="I149" t="s">
        <v>2378</v>
      </c>
      <c r="J149" t="s">
        <v>2408</v>
      </c>
      <c r="K149" t="s">
        <v>32</v>
      </c>
      <c r="L149" t="s">
        <v>32</v>
      </c>
      <c r="M149" t="s">
        <v>1837</v>
      </c>
      <c r="N149" t="s">
        <v>44</v>
      </c>
      <c r="O149" t="s">
        <v>54</v>
      </c>
      <c r="P149" t="s">
        <v>185</v>
      </c>
      <c r="Q149" t="s">
        <v>2409</v>
      </c>
      <c r="R149" t="s">
        <v>2410</v>
      </c>
      <c r="S149" s="1" t="str">
        <f t="shared" si="5"/>
        <v>CANO SAMO, MARCIAL FITELO</v>
      </c>
      <c r="T149" t="s">
        <v>48</v>
      </c>
      <c r="U149" t="s">
        <v>49</v>
      </c>
      <c r="V149" t="s">
        <v>50</v>
      </c>
      <c r="W149" t="s">
        <v>2411</v>
      </c>
      <c r="X149" s="40">
        <v>19830</v>
      </c>
      <c r="Y149" t="s">
        <v>2412</v>
      </c>
      <c r="Z149"/>
      <c r="AA149"/>
      <c r="AB149" t="s">
        <v>39</v>
      </c>
      <c r="AC149" t="s">
        <v>40</v>
      </c>
      <c r="AD149" t="s">
        <v>41</v>
      </c>
      <c r="AE149"/>
    </row>
    <row r="150" spans="1:31" ht="15">
      <c r="A150" s="1" t="str">
        <f t="shared" si="4"/>
        <v>1161513311E6</v>
      </c>
      <c r="B150" t="s">
        <v>28</v>
      </c>
      <c r="C150" t="s">
        <v>29</v>
      </c>
      <c r="D150" t="s">
        <v>30</v>
      </c>
      <c r="E150" t="s">
        <v>31</v>
      </c>
      <c r="F150" t="s">
        <v>1572</v>
      </c>
      <c r="G150" t="s">
        <v>2377</v>
      </c>
      <c r="H150" t="s">
        <v>1774</v>
      </c>
      <c r="I150" t="s">
        <v>2378</v>
      </c>
      <c r="J150" t="s">
        <v>2413</v>
      </c>
      <c r="K150" t="s">
        <v>32</v>
      </c>
      <c r="L150" t="s">
        <v>32</v>
      </c>
      <c r="M150" t="s">
        <v>1837</v>
      </c>
      <c r="N150" t="s">
        <v>44</v>
      </c>
      <c r="O150" t="s">
        <v>2414</v>
      </c>
      <c r="P150" t="s">
        <v>141</v>
      </c>
      <c r="Q150" t="s">
        <v>207</v>
      </c>
      <c r="R150" t="s">
        <v>1152</v>
      </c>
      <c r="S150" s="1" t="str">
        <f t="shared" si="5"/>
        <v>RAMOS TICONA, EDGAR LUIS</v>
      </c>
      <c r="T150" t="s">
        <v>53</v>
      </c>
      <c r="U150" t="s">
        <v>49</v>
      </c>
      <c r="V150" t="s">
        <v>50</v>
      </c>
      <c r="W150" t="s">
        <v>2415</v>
      </c>
      <c r="X150" s="40">
        <v>28297</v>
      </c>
      <c r="Y150" t="s">
        <v>2416</v>
      </c>
      <c r="Z150" s="40">
        <v>42430</v>
      </c>
      <c r="AA150"/>
      <c r="AB150" t="s">
        <v>39</v>
      </c>
      <c r="AC150" t="s">
        <v>40</v>
      </c>
      <c r="AD150" t="s">
        <v>41</v>
      </c>
      <c r="AE150"/>
    </row>
    <row r="151" spans="1:31" ht="15">
      <c r="A151" s="1" t="str">
        <f t="shared" si="4"/>
        <v>1161513311E7</v>
      </c>
      <c r="B151" t="s">
        <v>28</v>
      </c>
      <c r="C151" t="s">
        <v>29</v>
      </c>
      <c r="D151" t="s">
        <v>30</v>
      </c>
      <c r="E151" t="s">
        <v>31</v>
      </c>
      <c r="F151" t="s">
        <v>1572</v>
      </c>
      <c r="G151" t="s">
        <v>2377</v>
      </c>
      <c r="H151" t="s">
        <v>1774</v>
      </c>
      <c r="I151" t="s">
        <v>2378</v>
      </c>
      <c r="J151" t="s">
        <v>2417</v>
      </c>
      <c r="K151" t="s">
        <v>32</v>
      </c>
      <c r="L151" t="s">
        <v>32</v>
      </c>
      <c r="M151" t="s">
        <v>43</v>
      </c>
      <c r="N151" t="s">
        <v>44</v>
      </c>
      <c r="O151" t="s">
        <v>2418</v>
      </c>
      <c r="P151" t="s">
        <v>469</v>
      </c>
      <c r="Q151" t="s">
        <v>649</v>
      </c>
      <c r="R151" t="s">
        <v>2419</v>
      </c>
      <c r="S151" s="1" t="str">
        <f t="shared" si="5"/>
        <v>BANEGAS CARIAPAZA, GUILLERMO SANTOS</v>
      </c>
      <c r="T151" t="s">
        <v>48</v>
      </c>
      <c r="U151" t="s">
        <v>49</v>
      </c>
      <c r="V151" t="s">
        <v>50</v>
      </c>
      <c r="W151" t="s">
        <v>2420</v>
      </c>
      <c r="X151" s="40">
        <v>21956</v>
      </c>
      <c r="Y151" t="s">
        <v>2421</v>
      </c>
      <c r="Z151"/>
      <c r="AA151"/>
      <c r="AB151" t="s">
        <v>39</v>
      </c>
      <c r="AC151" t="s">
        <v>40</v>
      </c>
      <c r="AD151" t="s">
        <v>41</v>
      </c>
      <c r="AE151"/>
    </row>
    <row r="152" spans="1:31" ht="15">
      <c r="A152" s="1" t="str">
        <f t="shared" si="4"/>
        <v>1161513311E8</v>
      </c>
      <c r="B152" t="s">
        <v>28</v>
      </c>
      <c r="C152" t="s">
        <v>29</v>
      </c>
      <c r="D152" t="s">
        <v>30</v>
      </c>
      <c r="E152" t="s">
        <v>31</v>
      </c>
      <c r="F152" t="s">
        <v>1572</v>
      </c>
      <c r="G152" t="s">
        <v>2377</v>
      </c>
      <c r="H152" t="s">
        <v>1774</v>
      </c>
      <c r="I152" t="s">
        <v>2378</v>
      </c>
      <c r="J152" t="s">
        <v>2422</v>
      </c>
      <c r="K152" t="s">
        <v>32</v>
      </c>
      <c r="L152" t="s">
        <v>32</v>
      </c>
      <c r="M152" t="s">
        <v>43</v>
      </c>
      <c r="N152" t="s">
        <v>44</v>
      </c>
      <c r="O152" t="s">
        <v>2423</v>
      </c>
      <c r="P152" t="s">
        <v>2424</v>
      </c>
      <c r="Q152" t="s">
        <v>118</v>
      </c>
      <c r="R152" t="s">
        <v>2425</v>
      </c>
      <c r="S152" s="1" t="str">
        <f t="shared" si="5"/>
        <v>CUAYLA FLORES, VERONICA ROSA</v>
      </c>
      <c r="T152" t="s">
        <v>48</v>
      </c>
      <c r="U152" t="s">
        <v>49</v>
      </c>
      <c r="V152" t="s">
        <v>50</v>
      </c>
      <c r="W152" t="s">
        <v>2426</v>
      </c>
      <c r="X152" s="40">
        <v>25840</v>
      </c>
      <c r="Y152" t="s">
        <v>2427</v>
      </c>
      <c r="Z152" s="40">
        <v>42795</v>
      </c>
      <c r="AA152"/>
      <c r="AB152" t="s">
        <v>39</v>
      </c>
      <c r="AC152" t="s">
        <v>40</v>
      </c>
      <c r="AD152" t="s">
        <v>41</v>
      </c>
      <c r="AE152"/>
    </row>
    <row r="153" spans="1:31" ht="15">
      <c r="A153" s="1" t="str">
        <f t="shared" si="4"/>
        <v>1161513311E9</v>
      </c>
      <c r="B153" t="s">
        <v>28</v>
      </c>
      <c r="C153" t="s">
        <v>29</v>
      </c>
      <c r="D153" t="s">
        <v>30</v>
      </c>
      <c r="E153" t="s">
        <v>31</v>
      </c>
      <c r="F153" t="s">
        <v>1572</v>
      </c>
      <c r="G153" t="s">
        <v>2377</v>
      </c>
      <c r="H153" t="s">
        <v>1774</v>
      </c>
      <c r="I153" t="s">
        <v>2378</v>
      </c>
      <c r="J153" t="s">
        <v>2428</v>
      </c>
      <c r="K153" t="s">
        <v>32</v>
      </c>
      <c r="L153" t="s">
        <v>32</v>
      </c>
      <c r="M153" t="s">
        <v>43</v>
      </c>
      <c r="N153" t="s">
        <v>44</v>
      </c>
      <c r="O153" t="s">
        <v>2429</v>
      </c>
      <c r="P153" t="s">
        <v>146</v>
      </c>
      <c r="Q153" t="s">
        <v>650</v>
      </c>
      <c r="R153" t="s">
        <v>2430</v>
      </c>
      <c r="S153" s="1" t="str">
        <f t="shared" si="5"/>
        <v>GOMEZ ACHOCALLA, ADRIANA ALEJANDRINA</v>
      </c>
      <c r="T153" t="s">
        <v>48</v>
      </c>
      <c r="U153" t="s">
        <v>49</v>
      </c>
      <c r="V153" t="s">
        <v>50</v>
      </c>
      <c r="W153" t="s">
        <v>2431</v>
      </c>
      <c r="X153" s="40">
        <v>23708</v>
      </c>
      <c r="Y153" t="s">
        <v>2432</v>
      </c>
      <c r="Z153"/>
      <c r="AA153"/>
      <c r="AB153" t="s">
        <v>39</v>
      </c>
      <c r="AC153" t="s">
        <v>40</v>
      </c>
      <c r="AD153" t="s">
        <v>41</v>
      </c>
      <c r="AE153"/>
    </row>
    <row r="154" spans="1:31" ht="15">
      <c r="A154" s="1" t="str">
        <f t="shared" si="4"/>
        <v>1161513321E0</v>
      </c>
      <c r="B154" t="s">
        <v>28</v>
      </c>
      <c r="C154" t="s">
        <v>29</v>
      </c>
      <c r="D154" t="s">
        <v>30</v>
      </c>
      <c r="E154" t="s">
        <v>31</v>
      </c>
      <c r="F154" t="s">
        <v>1572</v>
      </c>
      <c r="G154" t="s">
        <v>2377</v>
      </c>
      <c r="H154" t="s">
        <v>1774</v>
      </c>
      <c r="I154" t="s">
        <v>2378</v>
      </c>
      <c r="J154" t="s">
        <v>2433</v>
      </c>
      <c r="K154" t="s">
        <v>32</v>
      </c>
      <c r="L154" t="s">
        <v>32</v>
      </c>
      <c r="M154" t="s">
        <v>43</v>
      </c>
      <c r="N154" t="s">
        <v>62</v>
      </c>
      <c r="O154" t="s">
        <v>2434</v>
      </c>
      <c r="P154" t="s">
        <v>77</v>
      </c>
      <c r="Q154" t="s">
        <v>249</v>
      </c>
      <c r="R154" t="s">
        <v>2435</v>
      </c>
      <c r="S154" s="1" t="str">
        <f t="shared" si="5"/>
        <v>CONDORI GORDILLO, MARICE MELISSA</v>
      </c>
      <c r="T154" t="s">
        <v>65</v>
      </c>
      <c r="U154" t="s">
        <v>49</v>
      </c>
      <c r="V154" t="s">
        <v>100</v>
      </c>
      <c r="W154" t="s">
        <v>2436</v>
      </c>
      <c r="X154" s="40">
        <v>32524</v>
      </c>
      <c r="Y154" t="s">
        <v>2437</v>
      </c>
      <c r="Z154" s="40">
        <v>43160</v>
      </c>
      <c r="AA154" s="40">
        <v>43465</v>
      </c>
      <c r="AB154" t="s">
        <v>39</v>
      </c>
      <c r="AC154" t="s">
        <v>67</v>
      </c>
      <c r="AD154" t="s">
        <v>41</v>
      </c>
      <c r="AE154"/>
    </row>
    <row r="155" spans="1:31" ht="15">
      <c r="A155" s="1" t="str">
        <f t="shared" si="4"/>
        <v>1161513321E1</v>
      </c>
      <c r="B155" t="s">
        <v>28</v>
      </c>
      <c r="C155" t="s">
        <v>29</v>
      </c>
      <c r="D155" t="s">
        <v>30</v>
      </c>
      <c r="E155" t="s">
        <v>31</v>
      </c>
      <c r="F155" t="s">
        <v>1572</v>
      </c>
      <c r="G155" t="s">
        <v>2377</v>
      </c>
      <c r="H155" t="s">
        <v>1774</v>
      </c>
      <c r="I155" t="s">
        <v>2378</v>
      </c>
      <c r="J155" t="s">
        <v>2438</v>
      </c>
      <c r="K155" t="s">
        <v>32</v>
      </c>
      <c r="L155" t="s">
        <v>32</v>
      </c>
      <c r="M155" t="s">
        <v>43</v>
      </c>
      <c r="N155" t="s">
        <v>44</v>
      </c>
      <c r="O155" t="s">
        <v>2439</v>
      </c>
      <c r="P155" t="s">
        <v>652</v>
      </c>
      <c r="Q155" t="s">
        <v>2440</v>
      </c>
      <c r="R155" t="s">
        <v>653</v>
      </c>
      <c r="S155" s="1" t="str">
        <f t="shared" si="5"/>
        <v>CUENTAS ARENAS, MAGALY</v>
      </c>
      <c r="T155" t="s">
        <v>53</v>
      </c>
      <c r="U155" t="s">
        <v>49</v>
      </c>
      <c r="V155" t="s">
        <v>50</v>
      </c>
      <c r="W155" t="s">
        <v>2441</v>
      </c>
      <c r="X155" s="40">
        <v>26165</v>
      </c>
      <c r="Y155" t="s">
        <v>2442</v>
      </c>
      <c r="Z155" s="40">
        <v>42065</v>
      </c>
      <c r="AA155"/>
      <c r="AB155" t="s">
        <v>39</v>
      </c>
      <c r="AC155" t="s">
        <v>40</v>
      </c>
      <c r="AD155" t="s">
        <v>41</v>
      </c>
      <c r="AE155"/>
    </row>
    <row r="156" spans="1:31" ht="15">
      <c r="A156" s="1" t="str">
        <f t="shared" si="4"/>
        <v>1161513321E2</v>
      </c>
      <c r="B156" t="s">
        <v>28</v>
      </c>
      <c r="C156" t="s">
        <v>29</v>
      </c>
      <c r="D156" t="s">
        <v>30</v>
      </c>
      <c r="E156" t="s">
        <v>31</v>
      </c>
      <c r="F156" t="s">
        <v>1572</v>
      </c>
      <c r="G156" t="s">
        <v>2377</v>
      </c>
      <c r="H156" t="s">
        <v>1774</v>
      </c>
      <c r="I156" t="s">
        <v>2378</v>
      </c>
      <c r="J156" t="s">
        <v>2443</v>
      </c>
      <c r="K156" t="s">
        <v>32</v>
      </c>
      <c r="L156" t="s">
        <v>32</v>
      </c>
      <c r="M156" t="s">
        <v>43</v>
      </c>
      <c r="N156" t="s">
        <v>44</v>
      </c>
      <c r="O156" t="s">
        <v>54</v>
      </c>
      <c r="P156" t="s">
        <v>118</v>
      </c>
      <c r="Q156" t="s">
        <v>240</v>
      </c>
      <c r="R156" t="s">
        <v>2444</v>
      </c>
      <c r="S156" s="1" t="str">
        <f t="shared" si="5"/>
        <v>FLORES LUJANO, ELENA IRMA</v>
      </c>
      <c r="T156" t="s">
        <v>48</v>
      </c>
      <c r="U156" t="s">
        <v>49</v>
      </c>
      <c r="V156" t="s">
        <v>50</v>
      </c>
      <c r="W156" t="s">
        <v>2445</v>
      </c>
      <c r="X156" s="40">
        <v>24702</v>
      </c>
      <c r="Y156" t="s">
        <v>2446</v>
      </c>
      <c r="Z156"/>
      <c r="AA156"/>
      <c r="AB156" t="s">
        <v>39</v>
      </c>
      <c r="AC156" t="s">
        <v>40</v>
      </c>
      <c r="AD156" t="s">
        <v>41</v>
      </c>
      <c r="AE156"/>
    </row>
    <row r="157" spans="1:31" ht="15">
      <c r="A157" s="1" t="str">
        <f t="shared" si="4"/>
        <v>1161513321E3</v>
      </c>
      <c r="B157" t="s">
        <v>28</v>
      </c>
      <c r="C157" t="s">
        <v>29</v>
      </c>
      <c r="D157" t="s">
        <v>30</v>
      </c>
      <c r="E157" t="s">
        <v>31</v>
      </c>
      <c r="F157" t="s">
        <v>1572</v>
      </c>
      <c r="G157" t="s">
        <v>2377</v>
      </c>
      <c r="H157" t="s">
        <v>1774</v>
      </c>
      <c r="I157" t="s">
        <v>2378</v>
      </c>
      <c r="J157" t="s">
        <v>2447</v>
      </c>
      <c r="K157" t="s">
        <v>32</v>
      </c>
      <c r="L157" t="s">
        <v>32</v>
      </c>
      <c r="M157" t="s">
        <v>43</v>
      </c>
      <c r="N157" t="s">
        <v>44</v>
      </c>
      <c r="O157" t="s">
        <v>54</v>
      </c>
      <c r="P157" t="s">
        <v>476</v>
      </c>
      <c r="Q157" t="s">
        <v>105</v>
      </c>
      <c r="R157" t="s">
        <v>2448</v>
      </c>
      <c r="S157" s="1" t="str">
        <f t="shared" si="5"/>
        <v>GARCIA RUELAS, AMPARO BEATRIZ</v>
      </c>
      <c r="T157" t="s">
        <v>60</v>
      </c>
      <c r="U157" t="s">
        <v>49</v>
      </c>
      <c r="V157" t="s">
        <v>50</v>
      </c>
      <c r="W157" t="s">
        <v>2449</v>
      </c>
      <c r="X157" s="40">
        <v>27016</v>
      </c>
      <c r="Y157" t="s">
        <v>2450</v>
      </c>
      <c r="Z157"/>
      <c r="AA157"/>
      <c r="AB157" t="s">
        <v>39</v>
      </c>
      <c r="AC157" t="s">
        <v>40</v>
      </c>
      <c r="AD157" t="s">
        <v>41</v>
      </c>
      <c r="AE157"/>
    </row>
    <row r="158" spans="1:31" ht="15">
      <c r="A158" s="1" t="str">
        <f t="shared" si="4"/>
        <v>1161513321E4</v>
      </c>
      <c r="B158" t="s">
        <v>28</v>
      </c>
      <c r="C158" t="s">
        <v>29</v>
      </c>
      <c r="D158" t="s">
        <v>30</v>
      </c>
      <c r="E158" t="s">
        <v>31</v>
      </c>
      <c r="F158" t="s">
        <v>1572</v>
      </c>
      <c r="G158" t="s">
        <v>2377</v>
      </c>
      <c r="H158" t="s">
        <v>1774</v>
      </c>
      <c r="I158" t="s">
        <v>2378</v>
      </c>
      <c r="J158" t="s">
        <v>2451</v>
      </c>
      <c r="K158" t="s">
        <v>32</v>
      </c>
      <c r="L158" t="s">
        <v>32</v>
      </c>
      <c r="M158" t="s">
        <v>43</v>
      </c>
      <c r="N158" t="s">
        <v>44</v>
      </c>
      <c r="O158" t="s">
        <v>54</v>
      </c>
      <c r="P158" t="s">
        <v>2303</v>
      </c>
      <c r="Q158" t="s">
        <v>36</v>
      </c>
      <c r="R158" t="s">
        <v>2452</v>
      </c>
      <c r="S158" s="1" t="str">
        <f t="shared" si="5"/>
        <v>GOYZUETA ROQUE, OSCAR OMAR</v>
      </c>
      <c r="T158" t="s">
        <v>65</v>
      </c>
      <c r="U158" t="s">
        <v>49</v>
      </c>
      <c r="V158" t="s">
        <v>50</v>
      </c>
      <c r="W158" t="s">
        <v>2453</v>
      </c>
      <c r="X158" s="40">
        <v>22601</v>
      </c>
      <c r="Y158" t="s">
        <v>2454</v>
      </c>
      <c r="Z158"/>
      <c r="AA158"/>
      <c r="AB158" t="s">
        <v>39</v>
      </c>
      <c r="AC158" t="s">
        <v>40</v>
      </c>
      <c r="AD158" t="s">
        <v>41</v>
      </c>
      <c r="AE158"/>
    </row>
    <row r="159" spans="1:31" ht="15">
      <c r="A159" s="1" t="str">
        <f t="shared" si="4"/>
        <v>1161513321E5</v>
      </c>
      <c r="B159" t="s">
        <v>28</v>
      </c>
      <c r="C159" t="s">
        <v>29</v>
      </c>
      <c r="D159" t="s">
        <v>30</v>
      </c>
      <c r="E159" t="s">
        <v>31</v>
      </c>
      <c r="F159" t="s">
        <v>1572</v>
      </c>
      <c r="G159" t="s">
        <v>2377</v>
      </c>
      <c r="H159" t="s">
        <v>1774</v>
      </c>
      <c r="I159" t="s">
        <v>2378</v>
      </c>
      <c r="J159" t="s">
        <v>2455</v>
      </c>
      <c r="K159" t="s">
        <v>32</v>
      </c>
      <c r="L159" t="s">
        <v>32</v>
      </c>
      <c r="M159" t="s">
        <v>43</v>
      </c>
      <c r="N159" t="s">
        <v>44</v>
      </c>
      <c r="O159" t="s">
        <v>2456</v>
      </c>
      <c r="P159" t="s">
        <v>2457</v>
      </c>
      <c r="Q159" t="s">
        <v>228</v>
      </c>
      <c r="R159" t="s">
        <v>2458</v>
      </c>
      <c r="S159" s="1" t="str">
        <f t="shared" si="5"/>
        <v>MAXDEO PUMA, FRIDA</v>
      </c>
      <c r="T159" t="s">
        <v>60</v>
      </c>
      <c r="U159" t="s">
        <v>49</v>
      </c>
      <c r="V159" t="s">
        <v>50</v>
      </c>
      <c r="W159" t="s">
        <v>2459</v>
      </c>
      <c r="X159" s="40">
        <v>26626</v>
      </c>
      <c r="Y159" t="s">
        <v>2460</v>
      </c>
      <c r="Z159" s="40">
        <v>42430</v>
      </c>
      <c r="AA159"/>
      <c r="AB159" t="s">
        <v>39</v>
      </c>
      <c r="AC159" t="s">
        <v>40</v>
      </c>
      <c r="AD159" t="s">
        <v>41</v>
      </c>
      <c r="AE159"/>
    </row>
    <row r="160" spans="1:31" ht="15">
      <c r="A160" s="1" t="str">
        <f t="shared" si="4"/>
        <v>1161513321E7</v>
      </c>
      <c r="B160" t="s">
        <v>28</v>
      </c>
      <c r="C160" t="s">
        <v>29</v>
      </c>
      <c r="D160" t="s">
        <v>30</v>
      </c>
      <c r="E160" t="s">
        <v>31</v>
      </c>
      <c r="F160" t="s">
        <v>1572</v>
      </c>
      <c r="G160" t="s">
        <v>2377</v>
      </c>
      <c r="H160" t="s">
        <v>1774</v>
      </c>
      <c r="I160" t="s">
        <v>2378</v>
      </c>
      <c r="J160" t="s">
        <v>2461</v>
      </c>
      <c r="K160" t="s">
        <v>32</v>
      </c>
      <c r="L160" t="s">
        <v>32</v>
      </c>
      <c r="M160" t="s">
        <v>43</v>
      </c>
      <c r="N160" t="s">
        <v>44</v>
      </c>
      <c r="O160" t="s">
        <v>54</v>
      </c>
      <c r="P160" t="s">
        <v>157</v>
      </c>
      <c r="Q160" t="s">
        <v>654</v>
      </c>
      <c r="R160" t="s">
        <v>2462</v>
      </c>
      <c r="S160" s="1" t="str">
        <f t="shared" si="5"/>
        <v>LOZA OLAGUIVEL, DORIZ ALEJANDRA</v>
      </c>
      <c r="T160" t="s">
        <v>53</v>
      </c>
      <c r="U160" t="s">
        <v>49</v>
      </c>
      <c r="V160" t="s">
        <v>50</v>
      </c>
      <c r="W160" t="s">
        <v>2463</v>
      </c>
      <c r="X160" s="40">
        <v>23051</v>
      </c>
      <c r="Y160" t="s">
        <v>2464</v>
      </c>
      <c r="Z160"/>
      <c r="AA160"/>
      <c r="AB160" t="s">
        <v>39</v>
      </c>
      <c r="AC160" t="s">
        <v>40</v>
      </c>
      <c r="AD160" t="s">
        <v>41</v>
      </c>
      <c r="AE160"/>
    </row>
    <row r="161" spans="1:31" ht="15">
      <c r="A161" s="1" t="str">
        <f t="shared" si="4"/>
        <v>1161513321E9</v>
      </c>
      <c r="B161" t="s">
        <v>28</v>
      </c>
      <c r="C161" t="s">
        <v>29</v>
      </c>
      <c r="D161" t="s">
        <v>30</v>
      </c>
      <c r="E161" t="s">
        <v>31</v>
      </c>
      <c r="F161" t="s">
        <v>1572</v>
      </c>
      <c r="G161" t="s">
        <v>2377</v>
      </c>
      <c r="H161" t="s">
        <v>1774</v>
      </c>
      <c r="I161" t="s">
        <v>2378</v>
      </c>
      <c r="J161" t="s">
        <v>2465</v>
      </c>
      <c r="K161" t="s">
        <v>32</v>
      </c>
      <c r="L161" t="s">
        <v>32</v>
      </c>
      <c r="M161" t="s">
        <v>43</v>
      </c>
      <c r="N161" t="s">
        <v>44</v>
      </c>
      <c r="O161" t="s">
        <v>54</v>
      </c>
      <c r="P161" t="s">
        <v>2466</v>
      </c>
      <c r="Q161" t="s">
        <v>74</v>
      </c>
      <c r="R161" t="s">
        <v>2467</v>
      </c>
      <c r="S161" s="1" t="str">
        <f t="shared" si="5"/>
        <v>MAQUE GUERRA, EDWIN DANTE</v>
      </c>
      <c r="T161" t="s">
        <v>48</v>
      </c>
      <c r="U161" t="s">
        <v>49</v>
      </c>
      <c r="V161" t="s">
        <v>50</v>
      </c>
      <c r="W161" t="s">
        <v>2468</v>
      </c>
      <c r="X161" s="40">
        <v>22803</v>
      </c>
      <c r="Y161" t="s">
        <v>2469</v>
      </c>
      <c r="Z161"/>
      <c r="AA161"/>
      <c r="AB161" t="s">
        <v>39</v>
      </c>
      <c r="AC161" t="s">
        <v>40</v>
      </c>
      <c r="AD161" t="s">
        <v>41</v>
      </c>
      <c r="AE161"/>
    </row>
    <row r="162" spans="1:31" ht="15">
      <c r="A162" s="1" t="str">
        <f t="shared" si="4"/>
        <v>1161513331E0</v>
      </c>
      <c r="B162" t="s">
        <v>28</v>
      </c>
      <c r="C162" t="s">
        <v>29</v>
      </c>
      <c r="D162" t="s">
        <v>30</v>
      </c>
      <c r="E162" t="s">
        <v>31</v>
      </c>
      <c r="F162" t="s">
        <v>1572</v>
      </c>
      <c r="G162" t="s">
        <v>2377</v>
      </c>
      <c r="H162" t="s">
        <v>1774</v>
      </c>
      <c r="I162" t="s">
        <v>2378</v>
      </c>
      <c r="J162" t="s">
        <v>2470</v>
      </c>
      <c r="K162" t="s">
        <v>32</v>
      </c>
      <c r="L162" t="s">
        <v>32</v>
      </c>
      <c r="M162" t="s">
        <v>43</v>
      </c>
      <c r="N162" t="s">
        <v>62</v>
      </c>
      <c r="O162" t="s">
        <v>2471</v>
      </c>
      <c r="P162" t="s">
        <v>129</v>
      </c>
      <c r="Q162" t="s">
        <v>82</v>
      </c>
      <c r="R162" t="s">
        <v>2472</v>
      </c>
      <c r="S162" s="1" t="str">
        <f t="shared" si="5"/>
        <v>GONZALES CACERES, ERIKA LILIAN</v>
      </c>
      <c r="T162" t="s">
        <v>65</v>
      </c>
      <c r="U162" t="s">
        <v>49</v>
      </c>
      <c r="V162" t="s">
        <v>100</v>
      </c>
      <c r="W162" t="s">
        <v>2473</v>
      </c>
      <c r="X162" s="40">
        <v>32270</v>
      </c>
      <c r="Y162" t="s">
        <v>2474</v>
      </c>
      <c r="Z162" s="40">
        <v>43160</v>
      </c>
      <c r="AA162" s="40">
        <v>43465</v>
      </c>
      <c r="AB162" t="s">
        <v>39</v>
      </c>
      <c r="AC162" t="s">
        <v>67</v>
      </c>
      <c r="AD162" t="s">
        <v>41</v>
      </c>
      <c r="AE162"/>
    </row>
    <row r="163" spans="1:31" ht="15">
      <c r="A163" s="1" t="str">
        <f t="shared" si="4"/>
        <v>1161513331E2</v>
      </c>
      <c r="B163" t="s">
        <v>28</v>
      </c>
      <c r="C163" t="s">
        <v>29</v>
      </c>
      <c r="D163" t="s">
        <v>30</v>
      </c>
      <c r="E163" t="s">
        <v>31</v>
      </c>
      <c r="F163" t="s">
        <v>1572</v>
      </c>
      <c r="G163" t="s">
        <v>2377</v>
      </c>
      <c r="H163" t="s">
        <v>1774</v>
      </c>
      <c r="I163" t="s">
        <v>2378</v>
      </c>
      <c r="J163" t="s">
        <v>2475</v>
      </c>
      <c r="K163" t="s">
        <v>32</v>
      </c>
      <c r="L163" t="s">
        <v>32</v>
      </c>
      <c r="M163" t="s">
        <v>43</v>
      </c>
      <c r="N163" t="s">
        <v>62</v>
      </c>
      <c r="O163" t="s">
        <v>2476</v>
      </c>
      <c r="P163" t="s">
        <v>2477</v>
      </c>
      <c r="Q163" t="s">
        <v>2478</v>
      </c>
      <c r="R163" t="s">
        <v>523</v>
      </c>
      <c r="S163" s="1" t="str">
        <f t="shared" si="5"/>
        <v>SUCA ARQQUE, DAVID</v>
      </c>
      <c r="T163" t="s">
        <v>65</v>
      </c>
      <c r="U163" t="s">
        <v>49</v>
      </c>
      <c r="V163" t="s">
        <v>50</v>
      </c>
      <c r="W163" t="s">
        <v>2479</v>
      </c>
      <c r="X163" s="40">
        <v>30144</v>
      </c>
      <c r="Y163" t="s">
        <v>2480</v>
      </c>
      <c r="Z163" s="40">
        <v>43306</v>
      </c>
      <c r="AA163" s="40">
        <v>43380</v>
      </c>
      <c r="AB163" t="s">
        <v>270</v>
      </c>
      <c r="AC163" t="s">
        <v>67</v>
      </c>
      <c r="AD163" t="s">
        <v>41</v>
      </c>
      <c r="AE163"/>
    </row>
    <row r="164" spans="1:31" ht="15">
      <c r="A164" s="1" t="str">
        <f t="shared" si="4"/>
        <v>1161513331E2</v>
      </c>
      <c r="B164" t="s">
        <v>28</v>
      </c>
      <c r="C164" t="s">
        <v>29</v>
      </c>
      <c r="D164" t="s">
        <v>30</v>
      </c>
      <c r="E164" t="s">
        <v>31</v>
      </c>
      <c r="F164" t="s">
        <v>1572</v>
      </c>
      <c r="G164" t="s">
        <v>2377</v>
      </c>
      <c r="H164" t="s">
        <v>1774</v>
      </c>
      <c r="I164" t="s">
        <v>2378</v>
      </c>
      <c r="J164" t="s">
        <v>2475</v>
      </c>
      <c r="K164" t="s">
        <v>32</v>
      </c>
      <c r="L164" t="s">
        <v>32</v>
      </c>
      <c r="M164" t="s">
        <v>43</v>
      </c>
      <c r="N164" t="s">
        <v>44</v>
      </c>
      <c r="O164" t="s">
        <v>2481</v>
      </c>
      <c r="P164" t="s">
        <v>207</v>
      </c>
      <c r="Q164" t="s">
        <v>76</v>
      </c>
      <c r="R164" t="s">
        <v>2482</v>
      </c>
      <c r="S164" s="1" t="str">
        <f t="shared" si="5"/>
        <v>TICONA QUISPE, GIL FELIPE</v>
      </c>
      <c r="T164" t="s">
        <v>53</v>
      </c>
      <c r="U164" t="s">
        <v>49</v>
      </c>
      <c r="V164" t="s">
        <v>271</v>
      </c>
      <c r="W164" t="s">
        <v>2483</v>
      </c>
      <c r="X164" s="40">
        <v>24798</v>
      </c>
      <c r="Y164" t="s">
        <v>2484</v>
      </c>
      <c r="Z164" s="40">
        <v>43306</v>
      </c>
      <c r="AA164" s="40">
        <v>43380</v>
      </c>
      <c r="AB164" t="s">
        <v>39</v>
      </c>
      <c r="AC164" t="s">
        <v>40</v>
      </c>
      <c r="AD164" t="s">
        <v>41</v>
      </c>
      <c r="AE164"/>
    </row>
    <row r="165" spans="1:31" ht="15">
      <c r="A165" s="1" t="str">
        <f t="shared" si="4"/>
        <v>1161513331E3</v>
      </c>
      <c r="B165" t="s">
        <v>28</v>
      </c>
      <c r="C165" t="s">
        <v>29</v>
      </c>
      <c r="D165" t="s">
        <v>30</v>
      </c>
      <c r="E165" t="s">
        <v>31</v>
      </c>
      <c r="F165" t="s">
        <v>1572</v>
      </c>
      <c r="G165" t="s">
        <v>2377</v>
      </c>
      <c r="H165" t="s">
        <v>1774</v>
      </c>
      <c r="I165" t="s">
        <v>2378</v>
      </c>
      <c r="J165" t="s">
        <v>2485</v>
      </c>
      <c r="K165" t="s">
        <v>32</v>
      </c>
      <c r="L165" t="s">
        <v>32</v>
      </c>
      <c r="M165" t="s">
        <v>43</v>
      </c>
      <c r="N165" t="s">
        <v>44</v>
      </c>
      <c r="O165" t="s">
        <v>54</v>
      </c>
      <c r="P165" t="s">
        <v>2486</v>
      </c>
      <c r="Q165" t="s">
        <v>185</v>
      </c>
      <c r="R165" t="s">
        <v>2487</v>
      </c>
      <c r="S165" s="1" t="str">
        <f t="shared" si="5"/>
        <v>MONTAÑO CANO, GIANINA TERESA</v>
      </c>
      <c r="T165" t="s">
        <v>48</v>
      </c>
      <c r="U165" t="s">
        <v>49</v>
      </c>
      <c r="V165" t="s">
        <v>50</v>
      </c>
      <c r="W165" t="s">
        <v>2488</v>
      </c>
      <c r="X165" s="40">
        <v>20376</v>
      </c>
      <c r="Y165" t="s">
        <v>2489</v>
      </c>
      <c r="Z165"/>
      <c r="AA165"/>
      <c r="AB165" t="s">
        <v>39</v>
      </c>
      <c r="AC165" t="s">
        <v>40</v>
      </c>
      <c r="AD165" t="s">
        <v>41</v>
      </c>
      <c r="AE165"/>
    </row>
    <row r="166" spans="1:31" ht="15">
      <c r="A166" s="1" t="str">
        <f t="shared" si="4"/>
        <v>1161513331E4</v>
      </c>
      <c r="B166" t="s">
        <v>28</v>
      </c>
      <c r="C166" t="s">
        <v>29</v>
      </c>
      <c r="D166" t="s">
        <v>30</v>
      </c>
      <c r="E166" t="s">
        <v>31</v>
      </c>
      <c r="F166" t="s">
        <v>1572</v>
      </c>
      <c r="G166" t="s">
        <v>2377</v>
      </c>
      <c r="H166" t="s">
        <v>1774</v>
      </c>
      <c r="I166" t="s">
        <v>2378</v>
      </c>
      <c r="J166" t="s">
        <v>2490</v>
      </c>
      <c r="K166" t="s">
        <v>32</v>
      </c>
      <c r="L166" t="s">
        <v>32</v>
      </c>
      <c r="M166" t="s">
        <v>43</v>
      </c>
      <c r="N166" t="s">
        <v>44</v>
      </c>
      <c r="O166" t="s">
        <v>54</v>
      </c>
      <c r="P166" t="s">
        <v>2491</v>
      </c>
      <c r="Q166" t="s">
        <v>123</v>
      </c>
      <c r="R166" t="s">
        <v>2492</v>
      </c>
      <c r="S166" s="1" t="str">
        <f t="shared" si="5"/>
        <v>MUCHICA VELASQUEZ, CAROLINA MODESTA</v>
      </c>
      <c r="T166" t="s">
        <v>48</v>
      </c>
      <c r="U166" t="s">
        <v>49</v>
      </c>
      <c r="V166" t="s">
        <v>50</v>
      </c>
      <c r="W166" t="s">
        <v>2493</v>
      </c>
      <c r="X166" s="40">
        <v>22224</v>
      </c>
      <c r="Y166" t="s">
        <v>2494</v>
      </c>
      <c r="Z166"/>
      <c r="AA166"/>
      <c r="AB166" t="s">
        <v>39</v>
      </c>
      <c r="AC166" t="s">
        <v>40</v>
      </c>
      <c r="AD166" t="s">
        <v>41</v>
      </c>
      <c r="AE166"/>
    </row>
    <row r="167" spans="1:31" ht="15">
      <c r="A167" s="1" t="str">
        <f t="shared" si="4"/>
        <v>1161513331E6</v>
      </c>
      <c r="B167" t="s">
        <v>28</v>
      </c>
      <c r="C167" t="s">
        <v>29</v>
      </c>
      <c r="D167" t="s">
        <v>30</v>
      </c>
      <c r="E167" t="s">
        <v>31</v>
      </c>
      <c r="F167" t="s">
        <v>1572</v>
      </c>
      <c r="G167" t="s">
        <v>2377</v>
      </c>
      <c r="H167" t="s">
        <v>1774</v>
      </c>
      <c r="I167" t="s">
        <v>2378</v>
      </c>
      <c r="J167" t="s">
        <v>2495</v>
      </c>
      <c r="K167" t="s">
        <v>32</v>
      </c>
      <c r="L167" t="s">
        <v>32</v>
      </c>
      <c r="M167" t="s">
        <v>43</v>
      </c>
      <c r="N167" t="s">
        <v>44</v>
      </c>
      <c r="O167" t="s">
        <v>54</v>
      </c>
      <c r="P167" t="s">
        <v>243</v>
      </c>
      <c r="Q167" t="s">
        <v>226</v>
      </c>
      <c r="R167" t="s">
        <v>426</v>
      </c>
      <c r="S167" s="1" t="str">
        <f t="shared" si="5"/>
        <v>NEYRA MAQUERA, VICTORIA</v>
      </c>
      <c r="T167" t="s">
        <v>53</v>
      </c>
      <c r="U167" t="s">
        <v>49</v>
      </c>
      <c r="V167" t="s">
        <v>50</v>
      </c>
      <c r="W167" t="s">
        <v>2496</v>
      </c>
      <c r="X167" s="40">
        <v>22383</v>
      </c>
      <c r="Y167" t="s">
        <v>2497</v>
      </c>
      <c r="Z167"/>
      <c r="AA167"/>
      <c r="AB167" t="s">
        <v>39</v>
      </c>
      <c r="AC167" t="s">
        <v>40</v>
      </c>
      <c r="AD167" t="s">
        <v>41</v>
      </c>
      <c r="AE167"/>
    </row>
    <row r="168" spans="1:31" ht="15">
      <c r="A168" s="1" t="str">
        <f t="shared" si="4"/>
        <v>1161513331E7</v>
      </c>
      <c r="B168" t="s">
        <v>28</v>
      </c>
      <c r="C168" t="s">
        <v>29</v>
      </c>
      <c r="D168" t="s">
        <v>30</v>
      </c>
      <c r="E168" t="s">
        <v>31</v>
      </c>
      <c r="F168" t="s">
        <v>1572</v>
      </c>
      <c r="G168" t="s">
        <v>2377</v>
      </c>
      <c r="H168" t="s">
        <v>1774</v>
      </c>
      <c r="I168" t="s">
        <v>2378</v>
      </c>
      <c r="J168" t="s">
        <v>2498</v>
      </c>
      <c r="K168" t="s">
        <v>32</v>
      </c>
      <c r="L168" t="s">
        <v>32</v>
      </c>
      <c r="M168" t="s">
        <v>43</v>
      </c>
      <c r="N168" t="s">
        <v>44</v>
      </c>
      <c r="O168" t="s">
        <v>54</v>
      </c>
      <c r="P168" t="s">
        <v>257</v>
      </c>
      <c r="Q168" t="s">
        <v>229</v>
      </c>
      <c r="R168" t="s">
        <v>2499</v>
      </c>
      <c r="S168" s="1" t="str">
        <f t="shared" si="5"/>
        <v>NINA SALAS, HILARIA LUZ</v>
      </c>
      <c r="T168" t="s">
        <v>48</v>
      </c>
      <c r="U168" t="s">
        <v>49</v>
      </c>
      <c r="V168" t="s">
        <v>50</v>
      </c>
      <c r="W168" t="s">
        <v>2500</v>
      </c>
      <c r="X168" s="40">
        <v>22721</v>
      </c>
      <c r="Y168" t="s">
        <v>2501</v>
      </c>
      <c r="Z168"/>
      <c r="AA168"/>
      <c r="AB168" t="s">
        <v>39</v>
      </c>
      <c r="AC168" t="s">
        <v>40</v>
      </c>
      <c r="AD168" t="s">
        <v>41</v>
      </c>
      <c r="AE168"/>
    </row>
    <row r="169" spans="1:31" ht="15">
      <c r="A169" s="1" t="str">
        <f t="shared" si="4"/>
        <v>1161513331E8</v>
      </c>
      <c r="B169" t="s">
        <v>28</v>
      </c>
      <c r="C169" t="s">
        <v>29</v>
      </c>
      <c r="D169" t="s">
        <v>30</v>
      </c>
      <c r="E169" t="s">
        <v>31</v>
      </c>
      <c r="F169" t="s">
        <v>1572</v>
      </c>
      <c r="G169" t="s">
        <v>2377</v>
      </c>
      <c r="H169" t="s">
        <v>1774</v>
      </c>
      <c r="I169" t="s">
        <v>2378</v>
      </c>
      <c r="J169" t="s">
        <v>2502</v>
      </c>
      <c r="K169" t="s">
        <v>32</v>
      </c>
      <c r="L169" t="s">
        <v>32</v>
      </c>
      <c r="M169" t="s">
        <v>43</v>
      </c>
      <c r="N169" t="s">
        <v>44</v>
      </c>
      <c r="O169" t="s">
        <v>54</v>
      </c>
      <c r="P169" t="s">
        <v>109</v>
      </c>
      <c r="Q169" t="s">
        <v>263</v>
      </c>
      <c r="R169" t="s">
        <v>2503</v>
      </c>
      <c r="S169" s="1" t="str">
        <f t="shared" si="5"/>
        <v>PAREDES ZEA, ISABEL CRISTINA</v>
      </c>
      <c r="T169" t="s">
        <v>48</v>
      </c>
      <c r="U169" t="s">
        <v>49</v>
      </c>
      <c r="V169" t="s">
        <v>50</v>
      </c>
      <c r="W169" t="s">
        <v>2504</v>
      </c>
      <c r="X169" s="40">
        <v>20563</v>
      </c>
      <c r="Y169" t="s">
        <v>2505</v>
      </c>
      <c r="Z169"/>
      <c r="AA169"/>
      <c r="AB169" t="s">
        <v>39</v>
      </c>
      <c r="AC169" t="s">
        <v>40</v>
      </c>
      <c r="AD169" t="s">
        <v>41</v>
      </c>
      <c r="AE169"/>
    </row>
    <row r="170" spans="1:31" ht="15">
      <c r="A170" s="1" t="str">
        <f t="shared" si="4"/>
        <v>1161513341E0</v>
      </c>
      <c r="B170" t="s">
        <v>28</v>
      </c>
      <c r="C170" t="s">
        <v>29</v>
      </c>
      <c r="D170" t="s">
        <v>30</v>
      </c>
      <c r="E170" t="s">
        <v>31</v>
      </c>
      <c r="F170" t="s">
        <v>1572</v>
      </c>
      <c r="G170" t="s">
        <v>2377</v>
      </c>
      <c r="H170" t="s">
        <v>1774</v>
      </c>
      <c r="I170" t="s">
        <v>2378</v>
      </c>
      <c r="J170" t="s">
        <v>2506</v>
      </c>
      <c r="K170" t="s">
        <v>32</v>
      </c>
      <c r="L170" t="s">
        <v>32</v>
      </c>
      <c r="M170" t="s">
        <v>43</v>
      </c>
      <c r="N170" t="s">
        <v>44</v>
      </c>
      <c r="O170" t="s">
        <v>54</v>
      </c>
      <c r="P170" t="s">
        <v>123</v>
      </c>
      <c r="Q170" t="s">
        <v>283</v>
      </c>
      <c r="R170" t="s">
        <v>2507</v>
      </c>
      <c r="S170" s="1" t="str">
        <f t="shared" si="5"/>
        <v>VELASQUEZ CALISAYA, MARIA HAYDEE</v>
      </c>
      <c r="T170" t="s">
        <v>48</v>
      </c>
      <c r="U170" t="s">
        <v>49</v>
      </c>
      <c r="V170" t="s">
        <v>50</v>
      </c>
      <c r="W170" t="s">
        <v>2508</v>
      </c>
      <c r="X170" s="40">
        <v>24724</v>
      </c>
      <c r="Y170" t="s">
        <v>2509</v>
      </c>
      <c r="Z170"/>
      <c r="AA170"/>
      <c r="AB170" t="s">
        <v>39</v>
      </c>
      <c r="AC170" t="s">
        <v>40</v>
      </c>
      <c r="AD170" t="s">
        <v>41</v>
      </c>
      <c r="AE170"/>
    </row>
    <row r="171" spans="1:31" ht="15">
      <c r="A171" s="1" t="str">
        <f t="shared" si="4"/>
        <v>1161513341E1</v>
      </c>
      <c r="B171" t="s">
        <v>28</v>
      </c>
      <c r="C171" t="s">
        <v>29</v>
      </c>
      <c r="D171" t="s">
        <v>30</v>
      </c>
      <c r="E171" t="s">
        <v>31</v>
      </c>
      <c r="F171" t="s">
        <v>1572</v>
      </c>
      <c r="G171" t="s">
        <v>2377</v>
      </c>
      <c r="H171" t="s">
        <v>1774</v>
      </c>
      <c r="I171" t="s">
        <v>2378</v>
      </c>
      <c r="J171" t="s">
        <v>2510</v>
      </c>
      <c r="K171" t="s">
        <v>32</v>
      </c>
      <c r="L171" t="s">
        <v>32</v>
      </c>
      <c r="M171" t="s">
        <v>43</v>
      </c>
      <c r="N171" t="s">
        <v>44</v>
      </c>
      <c r="O171" t="s">
        <v>54</v>
      </c>
      <c r="P171" t="s">
        <v>655</v>
      </c>
      <c r="Q171" t="s">
        <v>102</v>
      </c>
      <c r="R171" t="s">
        <v>2511</v>
      </c>
      <c r="S171" s="1" t="str">
        <f t="shared" si="5"/>
        <v>POLLOYQUERI MAMANI, BLANCA BETTY</v>
      </c>
      <c r="T171" t="s">
        <v>60</v>
      </c>
      <c r="U171" t="s">
        <v>49</v>
      </c>
      <c r="V171" t="s">
        <v>50</v>
      </c>
      <c r="W171" t="s">
        <v>2512</v>
      </c>
      <c r="X171" s="40">
        <v>23676</v>
      </c>
      <c r="Y171" t="s">
        <v>2513</v>
      </c>
      <c r="Z171"/>
      <c r="AA171"/>
      <c r="AB171" t="s">
        <v>39</v>
      </c>
      <c r="AC171" t="s">
        <v>40</v>
      </c>
      <c r="AD171" t="s">
        <v>41</v>
      </c>
      <c r="AE171"/>
    </row>
    <row r="172" spans="1:31" ht="15">
      <c r="A172" s="1" t="str">
        <f t="shared" si="4"/>
        <v>1161513341E3</v>
      </c>
      <c r="B172" t="s">
        <v>28</v>
      </c>
      <c r="C172" t="s">
        <v>29</v>
      </c>
      <c r="D172" t="s">
        <v>30</v>
      </c>
      <c r="E172" t="s">
        <v>31</v>
      </c>
      <c r="F172" t="s">
        <v>1572</v>
      </c>
      <c r="G172" t="s">
        <v>2377</v>
      </c>
      <c r="H172" t="s">
        <v>1774</v>
      </c>
      <c r="I172" t="s">
        <v>2378</v>
      </c>
      <c r="J172" t="s">
        <v>2514</v>
      </c>
      <c r="K172" t="s">
        <v>32</v>
      </c>
      <c r="L172" t="s">
        <v>32</v>
      </c>
      <c r="M172" t="s">
        <v>43</v>
      </c>
      <c r="N172" t="s">
        <v>44</v>
      </c>
      <c r="O172" t="s">
        <v>2515</v>
      </c>
      <c r="P172" t="s">
        <v>656</v>
      </c>
      <c r="Q172" t="s">
        <v>174</v>
      </c>
      <c r="R172" t="s">
        <v>484</v>
      </c>
      <c r="S172" s="1" t="str">
        <f t="shared" si="5"/>
        <v>HILASACA APAZA, SABINA</v>
      </c>
      <c r="T172" t="s">
        <v>48</v>
      </c>
      <c r="U172" t="s">
        <v>49</v>
      </c>
      <c r="V172" t="s">
        <v>50</v>
      </c>
      <c r="W172" t="s">
        <v>2516</v>
      </c>
      <c r="X172" s="40">
        <v>24761</v>
      </c>
      <c r="Y172" t="s">
        <v>2517</v>
      </c>
      <c r="Z172"/>
      <c r="AA172"/>
      <c r="AB172" t="s">
        <v>39</v>
      </c>
      <c r="AC172" t="s">
        <v>40</v>
      </c>
      <c r="AD172" t="s">
        <v>41</v>
      </c>
      <c r="AE172"/>
    </row>
    <row r="173" spans="1:31" ht="15">
      <c r="A173" s="1" t="str">
        <f t="shared" si="4"/>
        <v>1161513341E4</v>
      </c>
      <c r="B173" t="s">
        <v>28</v>
      </c>
      <c r="C173" t="s">
        <v>29</v>
      </c>
      <c r="D173" t="s">
        <v>30</v>
      </c>
      <c r="E173" t="s">
        <v>31</v>
      </c>
      <c r="F173" t="s">
        <v>1572</v>
      </c>
      <c r="G173" t="s">
        <v>2377</v>
      </c>
      <c r="H173" t="s">
        <v>1774</v>
      </c>
      <c r="I173" t="s">
        <v>2378</v>
      </c>
      <c r="J173" t="s">
        <v>2518</v>
      </c>
      <c r="K173" t="s">
        <v>32</v>
      </c>
      <c r="L173" t="s">
        <v>32</v>
      </c>
      <c r="M173" t="s">
        <v>43</v>
      </c>
      <c r="N173" t="s">
        <v>44</v>
      </c>
      <c r="O173" t="s">
        <v>54</v>
      </c>
      <c r="P173" t="s">
        <v>71</v>
      </c>
      <c r="Q173" t="s">
        <v>77</v>
      </c>
      <c r="R173" t="s">
        <v>2519</v>
      </c>
      <c r="S173" s="1" t="str">
        <f t="shared" si="5"/>
        <v>TAVERA CONDORI, ROXANA MIRIAM</v>
      </c>
      <c r="T173" t="s">
        <v>48</v>
      </c>
      <c r="U173" t="s">
        <v>49</v>
      </c>
      <c r="V173" t="s">
        <v>50</v>
      </c>
      <c r="W173" t="s">
        <v>2520</v>
      </c>
      <c r="X173" s="40">
        <v>26564</v>
      </c>
      <c r="Y173" t="s">
        <v>2521</v>
      </c>
      <c r="Z173"/>
      <c r="AA173"/>
      <c r="AB173" t="s">
        <v>39</v>
      </c>
      <c r="AC173" t="s">
        <v>40</v>
      </c>
      <c r="AD173" t="s">
        <v>41</v>
      </c>
      <c r="AE173"/>
    </row>
    <row r="174" spans="1:31" ht="15">
      <c r="A174" s="1" t="str">
        <f t="shared" si="4"/>
        <v>1161513341E5</v>
      </c>
      <c r="B174" t="s">
        <v>28</v>
      </c>
      <c r="C174" t="s">
        <v>29</v>
      </c>
      <c r="D174" t="s">
        <v>30</v>
      </c>
      <c r="E174" t="s">
        <v>31</v>
      </c>
      <c r="F174" t="s">
        <v>1572</v>
      </c>
      <c r="G174" t="s">
        <v>2377</v>
      </c>
      <c r="H174" t="s">
        <v>1774</v>
      </c>
      <c r="I174" t="s">
        <v>2378</v>
      </c>
      <c r="J174" t="s">
        <v>2522</v>
      </c>
      <c r="K174" t="s">
        <v>32</v>
      </c>
      <c r="L174" t="s">
        <v>32</v>
      </c>
      <c r="M174" t="s">
        <v>43</v>
      </c>
      <c r="N174" t="s">
        <v>44</v>
      </c>
      <c r="O174" t="s">
        <v>54</v>
      </c>
      <c r="P174" t="s">
        <v>158</v>
      </c>
      <c r="Q174" t="s">
        <v>357</v>
      </c>
      <c r="R174" t="s">
        <v>2523</v>
      </c>
      <c r="S174" s="1" t="str">
        <f t="shared" si="5"/>
        <v>ROJAS ALANOCA, ELIZABETH VICTORIA</v>
      </c>
      <c r="T174" t="s">
        <v>48</v>
      </c>
      <c r="U174" t="s">
        <v>49</v>
      </c>
      <c r="V174" t="s">
        <v>50</v>
      </c>
      <c r="W174" t="s">
        <v>2524</v>
      </c>
      <c r="X174" s="40">
        <v>22715</v>
      </c>
      <c r="Y174" t="s">
        <v>2525</v>
      </c>
      <c r="Z174"/>
      <c r="AA174"/>
      <c r="AB174" t="s">
        <v>39</v>
      </c>
      <c r="AC174" t="s">
        <v>40</v>
      </c>
      <c r="AD174" t="s">
        <v>41</v>
      </c>
      <c r="AE174"/>
    </row>
    <row r="175" spans="1:31" ht="15">
      <c r="A175" s="1" t="str">
        <f t="shared" si="4"/>
        <v>1161513341E7</v>
      </c>
      <c r="B175" t="s">
        <v>28</v>
      </c>
      <c r="C175" t="s">
        <v>29</v>
      </c>
      <c r="D175" t="s">
        <v>30</v>
      </c>
      <c r="E175" t="s">
        <v>31</v>
      </c>
      <c r="F175" t="s">
        <v>1572</v>
      </c>
      <c r="G175" t="s">
        <v>2377</v>
      </c>
      <c r="H175" t="s">
        <v>1774</v>
      </c>
      <c r="I175" t="s">
        <v>2378</v>
      </c>
      <c r="J175" t="s">
        <v>2526</v>
      </c>
      <c r="K175" t="s">
        <v>32</v>
      </c>
      <c r="L175" t="s">
        <v>32</v>
      </c>
      <c r="M175" t="s">
        <v>43</v>
      </c>
      <c r="N175" t="s">
        <v>44</v>
      </c>
      <c r="O175" t="s">
        <v>2527</v>
      </c>
      <c r="P175" t="s">
        <v>69</v>
      </c>
      <c r="Q175" t="s">
        <v>243</v>
      </c>
      <c r="R175" t="s">
        <v>2528</v>
      </c>
      <c r="S175" s="1" t="str">
        <f t="shared" si="5"/>
        <v>CHOQUE NEYRA, MARLENI</v>
      </c>
      <c r="T175" t="s">
        <v>37</v>
      </c>
      <c r="U175" t="s">
        <v>49</v>
      </c>
      <c r="V175" t="s">
        <v>50</v>
      </c>
      <c r="W175" t="s">
        <v>2529</v>
      </c>
      <c r="X175" s="40">
        <v>26293</v>
      </c>
      <c r="Y175" t="s">
        <v>2530</v>
      </c>
      <c r="Z175"/>
      <c r="AA175"/>
      <c r="AB175" t="s">
        <v>39</v>
      </c>
      <c r="AC175" t="s">
        <v>40</v>
      </c>
      <c r="AD175" t="s">
        <v>41</v>
      </c>
      <c r="AE175"/>
    </row>
    <row r="176" spans="1:31" ht="15">
      <c r="A176" s="1" t="str">
        <f t="shared" si="4"/>
        <v>1161513341E8</v>
      </c>
      <c r="B176" t="s">
        <v>28</v>
      </c>
      <c r="C176" t="s">
        <v>29</v>
      </c>
      <c r="D176" t="s">
        <v>30</v>
      </c>
      <c r="E176" t="s">
        <v>31</v>
      </c>
      <c r="F176" t="s">
        <v>1572</v>
      </c>
      <c r="G176" t="s">
        <v>2377</v>
      </c>
      <c r="H176" t="s">
        <v>1774</v>
      </c>
      <c r="I176" t="s">
        <v>2378</v>
      </c>
      <c r="J176" t="s">
        <v>2531</v>
      </c>
      <c r="K176" t="s">
        <v>32</v>
      </c>
      <c r="L176" t="s">
        <v>32</v>
      </c>
      <c r="M176" t="s">
        <v>43</v>
      </c>
      <c r="N176" t="s">
        <v>44</v>
      </c>
      <c r="O176" t="s">
        <v>54</v>
      </c>
      <c r="P176" t="s">
        <v>161</v>
      </c>
      <c r="Q176" t="s">
        <v>405</v>
      </c>
      <c r="R176" t="s">
        <v>2532</v>
      </c>
      <c r="S176" s="1" t="str">
        <f t="shared" si="5"/>
        <v>TITO VALDIVIA, SONIA LOURDES</v>
      </c>
      <c r="T176" t="s">
        <v>60</v>
      </c>
      <c r="U176" t="s">
        <v>49</v>
      </c>
      <c r="V176" t="s">
        <v>50</v>
      </c>
      <c r="W176" t="s">
        <v>2533</v>
      </c>
      <c r="X176" s="40">
        <v>25157</v>
      </c>
      <c r="Y176" t="s">
        <v>2534</v>
      </c>
      <c r="Z176"/>
      <c r="AA176"/>
      <c r="AB176" t="s">
        <v>39</v>
      </c>
      <c r="AC176" t="s">
        <v>40</v>
      </c>
      <c r="AD176" t="s">
        <v>41</v>
      </c>
      <c r="AE176"/>
    </row>
    <row r="177" spans="1:31" ht="15">
      <c r="A177" s="1" t="str">
        <f t="shared" si="4"/>
        <v>1161513341E9</v>
      </c>
      <c r="B177" t="s">
        <v>28</v>
      </c>
      <c r="C177" t="s">
        <v>29</v>
      </c>
      <c r="D177" t="s">
        <v>30</v>
      </c>
      <c r="E177" t="s">
        <v>31</v>
      </c>
      <c r="F177" t="s">
        <v>1572</v>
      </c>
      <c r="G177" t="s">
        <v>2377</v>
      </c>
      <c r="H177" t="s">
        <v>1774</v>
      </c>
      <c r="I177" t="s">
        <v>2378</v>
      </c>
      <c r="J177" t="s">
        <v>2535</v>
      </c>
      <c r="K177" t="s">
        <v>32</v>
      </c>
      <c r="L177" t="s">
        <v>32</v>
      </c>
      <c r="M177" t="s">
        <v>1139</v>
      </c>
      <c r="N177" t="s">
        <v>44</v>
      </c>
      <c r="O177" t="s">
        <v>54</v>
      </c>
      <c r="P177" t="s">
        <v>340</v>
      </c>
      <c r="Q177" t="s">
        <v>76</v>
      </c>
      <c r="R177" t="s">
        <v>2536</v>
      </c>
      <c r="S177" s="1" t="str">
        <f t="shared" si="5"/>
        <v>VALENCIA QUISPE, SEVERINA</v>
      </c>
      <c r="T177" t="s">
        <v>60</v>
      </c>
      <c r="U177" t="s">
        <v>49</v>
      </c>
      <c r="V177" t="s">
        <v>50</v>
      </c>
      <c r="W177" t="s">
        <v>2537</v>
      </c>
      <c r="X177" s="40">
        <v>21923</v>
      </c>
      <c r="Y177" t="s">
        <v>2538</v>
      </c>
      <c r="Z177"/>
      <c r="AA177"/>
      <c r="AB177" t="s">
        <v>39</v>
      </c>
      <c r="AC177" t="s">
        <v>40</v>
      </c>
      <c r="AD177" t="s">
        <v>41</v>
      </c>
      <c r="AE177"/>
    </row>
    <row r="178" spans="1:31" ht="15">
      <c r="A178" s="1" t="str">
        <f t="shared" si="4"/>
        <v>1161513351E0</v>
      </c>
      <c r="B178" t="s">
        <v>28</v>
      </c>
      <c r="C178" t="s">
        <v>29</v>
      </c>
      <c r="D178" t="s">
        <v>30</v>
      </c>
      <c r="E178" t="s">
        <v>31</v>
      </c>
      <c r="F178" t="s">
        <v>1572</v>
      </c>
      <c r="G178" t="s">
        <v>2377</v>
      </c>
      <c r="H178" t="s">
        <v>1774</v>
      </c>
      <c r="I178" t="s">
        <v>2378</v>
      </c>
      <c r="J178" t="s">
        <v>2539</v>
      </c>
      <c r="K178" t="s">
        <v>32</v>
      </c>
      <c r="L178" t="s">
        <v>32</v>
      </c>
      <c r="M178" t="s">
        <v>43</v>
      </c>
      <c r="N178" t="s">
        <v>44</v>
      </c>
      <c r="O178" t="s">
        <v>2540</v>
      </c>
      <c r="P178" t="s">
        <v>266</v>
      </c>
      <c r="Q178" t="s">
        <v>118</v>
      </c>
      <c r="R178" t="s">
        <v>658</v>
      </c>
      <c r="S178" s="1" t="str">
        <f t="shared" si="5"/>
        <v>AGUILAR FLORES, MARIA TERESA</v>
      </c>
      <c r="T178" t="s">
        <v>48</v>
      </c>
      <c r="U178" t="s">
        <v>49</v>
      </c>
      <c r="V178" t="s">
        <v>50</v>
      </c>
      <c r="W178" t="s">
        <v>2541</v>
      </c>
      <c r="X178" s="40">
        <v>24029</v>
      </c>
      <c r="Y178" t="s">
        <v>2542</v>
      </c>
      <c r="Z178"/>
      <c r="AA178"/>
      <c r="AB178" t="s">
        <v>39</v>
      </c>
      <c r="AC178" t="s">
        <v>40</v>
      </c>
      <c r="AD178" t="s">
        <v>41</v>
      </c>
      <c r="AE178"/>
    </row>
    <row r="179" spans="1:31" ht="15">
      <c r="A179" s="1" t="str">
        <f t="shared" si="4"/>
        <v>1161513351E1</v>
      </c>
      <c r="B179" t="s">
        <v>28</v>
      </c>
      <c r="C179" t="s">
        <v>29</v>
      </c>
      <c r="D179" t="s">
        <v>30</v>
      </c>
      <c r="E179" t="s">
        <v>31</v>
      </c>
      <c r="F179" t="s">
        <v>1572</v>
      </c>
      <c r="G179" t="s">
        <v>2377</v>
      </c>
      <c r="H179" t="s">
        <v>1774</v>
      </c>
      <c r="I179" t="s">
        <v>2378</v>
      </c>
      <c r="J179" t="s">
        <v>2543</v>
      </c>
      <c r="K179" t="s">
        <v>32</v>
      </c>
      <c r="L179" t="s">
        <v>32</v>
      </c>
      <c r="M179" t="s">
        <v>1139</v>
      </c>
      <c r="N179" t="s">
        <v>44</v>
      </c>
      <c r="O179" t="s">
        <v>54</v>
      </c>
      <c r="P179" t="s">
        <v>466</v>
      </c>
      <c r="Q179" t="s">
        <v>184</v>
      </c>
      <c r="R179" t="s">
        <v>2544</v>
      </c>
      <c r="S179" s="1" t="str">
        <f t="shared" si="5"/>
        <v>ZAPANA CASTRO, WILLY MOISES</v>
      </c>
      <c r="T179" t="s">
        <v>48</v>
      </c>
      <c r="U179" t="s">
        <v>49</v>
      </c>
      <c r="V179" t="s">
        <v>50</v>
      </c>
      <c r="W179" t="s">
        <v>2545</v>
      </c>
      <c r="X179" s="40">
        <v>22571</v>
      </c>
      <c r="Y179" t="s">
        <v>2546</v>
      </c>
      <c r="Z179"/>
      <c r="AA179"/>
      <c r="AB179" t="s">
        <v>39</v>
      </c>
      <c r="AC179" t="s">
        <v>40</v>
      </c>
      <c r="AD179" t="s">
        <v>41</v>
      </c>
      <c r="AE179"/>
    </row>
    <row r="180" spans="1:31" ht="15">
      <c r="A180" s="1" t="str">
        <f t="shared" si="4"/>
        <v>1161513351E2</v>
      </c>
      <c r="B180" t="s">
        <v>28</v>
      </c>
      <c r="C180" t="s">
        <v>29</v>
      </c>
      <c r="D180" t="s">
        <v>30</v>
      </c>
      <c r="E180" t="s">
        <v>31</v>
      </c>
      <c r="F180" t="s">
        <v>1572</v>
      </c>
      <c r="G180" t="s">
        <v>2377</v>
      </c>
      <c r="H180" t="s">
        <v>1774</v>
      </c>
      <c r="I180" t="s">
        <v>2378</v>
      </c>
      <c r="J180" t="s">
        <v>2547</v>
      </c>
      <c r="K180" t="s">
        <v>32</v>
      </c>
      <c r="L180" t="s">
        <v>32</v>
      </c>
      <c r="M180" t="s">
        <v>43</v>
      </c>
      <c r="N180" t="s">
        <v>44</v>
      </c>
      <c r="O180" t="s">
        <v>2548</v>
      </c>
      <c r="P180" t="s">
        <v>425</v>
      </c>
      <c r="Q180" t="s">
        <v>2549</v>
      </c>
      <c r="R180" t="s">
        <v>2550</v>
      </c>
      <c r="S180" s="1" t="str">
        <f t="shared" si="5"/>
        <v>BARREDA PEDRAZA, ISABEL LUPE</v>
      </c>
      <c r="T180" t="s">
        <v>65</v>
      </c>
      <c r="U180" t="s">
        <v>49</v>
      </c>
      <c r="V180" t="s">
        <v>50</v>
      </c>
      <c r="W180" t="s">
        <v>2551</v>
      </c>
      <c r="X180" s="40">
        <v>25471</v>
      </c>
      <c r="Y180" t="s">
        <v>2552</v>
      </c>
      <c r="Z180"/>
      <c r="AA180"/>
      <c r="AB180" t="s">
        <v>39</v>
      </c>
      <c r="AC180" t="s">
        <v>40</v>
      </c>
      <c r="AD180" t="s">
        <v>41</v>
      </c>
      <c r="AE180"/>
    </row>
    <row r="181" spans="1:31" ht="15">
      <c r="A181" s="1" t="str">
        <f t="shared" si="4"/>
        <v>1161513351E6</v>
      </c>
      <c r="B181" t="s">
        <v>28</v>
      </c>
      <c r="C181" t="s">
        <v>29</v>
      </c>
      <c r="D181" t="s">
        <v>30</v>
      </c>
      <c r="E181" t="s">
        <v>31</v>
      </c>
      <c r="F181" t="s">
        <v>1572</v>
      </c>
      <c r="G181" t="s">
        <v>2377</v>
      </c>
      <c r="H181" t="s">
        <v>1774</v>
      </c>
      <c r="I181" t="s">
        <v>2378</v>
      </c>
      <c r="J181" t="s">
        <v>2553</v>
      </c>
      <c r="K181" t="s">
        <v>32</v>
      </c>
      <c r="L181" t="s">
        <v>32</v>
      </c>
      <c r="M181" t="s">
        <v>43</v>
      </c>
      <c r="N181" t="s">
        <v>44</v>
      </c>
      <c r="O181" t="s">
        <v>1853</v>
      </c>
      <c r="P181" t="s">
        <v>102</v>
      </c>
      <c r="Q181" t="s">
        <v>435</v>
      </c>
      <c r="R181" t="s">
        <v>2554</v>
      </c>
      <c r="S181" s="1" t="str">
        <f t="shared" si="5"/>
        <v>MAMANI HOLGUIN, NOEMI</v>
      </c>
      <c r="T181" t="s">
        <v>48</v>
      </c>
      <c r="U181" t="s">
        <v>49</v>
      </c>
      <c r="V181" t="s">
        <v>50</v>
      </c>
      <c r="W181" t="s">
        <v>2555</v>
      </c>
      <c r="X181" s="40">
        <v>27326</v>
      </c>
      <c r="Y181" t="s">
        <v>2556</v>
      </c>
      <c r="Z181"/>
      <c r="AA181"/>
      <c r="AB181" t="s">
        <v>39</v>
      </c>
      <c r="AC181" t="s">
        <v>40</v>
      </c>
      <c r="AD181" t="s">
        <v>41</v>
      </c>
      <c r="AE181"/>
    </row>
    <row r="182" spans="1:31" ht="15">
      <c r="A182" s="1" t="str">
        <f t="shared" si="4"/>
        <v>1161513351E7</v>
      </c>
      <c r="B182" t="s">
        <v>28</v>
      </c>
      <c r="C182" t="s">
        <v>29</v>
      </c>
      <c r="D182" t="s">
        <v>30</v>
      </c>
      <c r="E182" t="s">
        <v>31</v>
      </c>
      <c r="F182" t="s">
        <v>1572</v>
      </c>
      <c r="G182" t="s">
        <v>2377</v>
      </c>
      <c r="H182" t="s">
        <v>1774</v>
      </c>
      <c r="I182" t="s">
        <v>2378</v>
      </c>
      <c r="J182" t="s">
        <v>2557</v>
      </c>
      <c r="K182" t="s">
        <v>32</v>
      </c>
      <c r="L182" t="s">
        <v>32</v>
      </c>
      <c r="M182" t="s">
        <v>1139</v>
      </c>
      <c r="N182" t="s">
        <v>44</v>
      </c>
      <c r="O182" t="s">
        <v>1853</v>
      </c>
      <c r="P182" t="s">
        <v>365</v>
      </c>
      <c r="Q182" t="s">
        <v>452</v>
      </c>
      <c r="R182" t="s">
        <v>2558</v>
      </c>
      <c r="S182" s="1" t="str">
        <f t="shared" si="5"/>
        <v>BUSTINZA MENDIZABAL, RUTH</v>
      </c>
      <c r="T182" t="s">
        <v>37</v>
      </c>
      <c r="U182" t="s">
        <v>49</v>
      </c>
      <c r="V182" t="s">
        <v>50</v>
      </c>
      <c r="W182" t="s">
        <v>2559</v>
      </c>
      <c r="X182" s="40">
        <v>24444</v>
      </c>
      <c r="Y182" t="s">
        <v>2560</v>
      </c>
      <c r="Z182"/>
      <c r="AA182"/>
      <c r="AB182" t="s">
        <v>39</v>
      </c>
      <c r="AC182" t="s">
        <v>40</v>
      </c>
      <c r="AD182" t="s">
        <v>41</v>
      </c>
      <c r="AE182"/>
    </row>
    <row r="183" spans="1:31" ht="15">
      <c r="A183" s="1" t="str">
        <f t="shared" si="4"/>
        <v>1161513351E9</v>
      </c>
      <c r="B183" t="s">
        <v>28</v>
      </c>
      <c r="C183" t="s">
        <v>29</v>
      </c>
      <c r="D183" t="s">
        <v>30</v>
      </c>
      <c r="E183" t="s">
        <v>31</v>
      </c>
      <c r="F183" t="s">
        <v>1572</v>
      </c>
      <c r="G183" t="s">
        <v>2377</v>
      </c>
      <c r="H183" t="s">
        <v>1774</v>
      </c>
      <c r="I183" t="s">
        <v>2378</v>
      </c>
      <c r="J183" t="s">
        <v>2561</v>
      </c>
      <c r="K183" t="s">
        <v>32</v>
      </c>
      <c r="L183" t="s">
        <v>32</v>
      </c>
      <c r="M183" t="s">
        <v>1837</v>
      </c>
      <c r="N183" t="s">
        <v>44</v>
      </c>
      <c r="O183" t="s">
        <v>2562</v>
      </c>
      <c r="P183" t="s">
        <v>169</v>
      </c>
      <c r="Q183" t="s">
        <v>76</v>
      </c>
      <c r="R183" t="s">
        <v>659</v>
      </c>
      <c r="S183" s="1" t="str">
        <f t="shared" si="5"/>
        <v>ESCARCENA QUISPE, CONSTANTINO</v>
      </c>
      <c r="T183" t="s">
        <v>60</v>
      </c>
      <c r="U183" t="s">
        <v>49</v>
      </c>
      <c r="V183" t="s">
        <v>50</v>
      </c>
      <c r="W183" t="s">
        <v>2563</v>
      </c>
      <c r="X183" s="40">
        <v>26002</v>
      </c>
      <c r="Y183" t="s">
        <v>2564</v>
      </c>
      <c r="Z183"/>
      <c r="AA183"/>
      <c r="AB183" t="s">
        <v>39</v>
      </c>
      <c r="AC183" t="s">
        <v>40</v>
      </c>
      <c r="AD183" t="s">
        <v>41</v>
      </c>
      <c r="AE183"/>
    </row>
    <row r="184" spans="1:31" ht="15">
      <c r="A184" s="1" t="str">
        <f t="shared" si="4"/>
        <v>1161513361E1</v>
      </c>
      <c r="B184" t="s">
        <v>28</v>
      </c>
      <c r="C184" t="s">
        <v>29</v>
      </c>
      <c r="D184" t="s">
        <v>30</v>
      </c>
      <c r="E184" t="s">
        <v>31</v>
      </c>
      <c r="F184" t="s">
        <v>1572</v>
      </c>
      <c r="G184" t="s">
        <v>2377</v>
      </c>
      <c r="H184" t="s">
        <v>1774</v>
      </c>
      <c r="I184" t="s">
        <v>2378</v>
      </c>
      <c r="J184" t="s">
        <v>2565</v>
      </c>
      <c r="K184" t="s">
        <v>32</v>
      </c>
      <c r="L184" t="s">
        <v>32</v>
      </c>
      <c r="M184" t="s">
        <v>43</v>
      </c>
      <c r="N184" t="s">
        <v>44</v>
      </c>
      <c r="O184" t="s">
        <v>2566</v>
      </c>
      <c r="P184" t="s">
        <v>256</v>
      </c>
      <c r="Q184" t="s">
        <v>657</v>
      </c>
      <c r="R184" t="s">
        <v>2567</v>
      </c>
      <c r="S184" s="1" t="str">
        <f t="shared" si="5"/>
        <v>ALVAREZ RIOS, OLGA RUPERTA</v>
      </c>
      <c r="T184" t="s">
        <v>48</v>
      </c>
      <c r="U184" t="s">
        <v>49</v>
      </c>
      <c r="V184" t="s">
        <v>50</v>
      </c>
      <c r="W184" t="s">
        <v>2568</v>
      </c>
      <c r="X184" s="40">
        <v>22003</v>
      </c>
      <c r="Y184" t="s">
        <v>2569</v>
      </c>
      <c r="Z184"/>
      <c r="AA184"/>
      <c r="AB184" t="s">
        <v>39</v>
      </c>
      <c r="AC184" t="s">
        <v>40</v>
      </c>
      <c r="AD184" t="s">
        <v>41</v>
      </c>
      <c r="AE184"/>
    </row>
    <row r="185" spans="1:31" ht="15">
      <c r="A185" s="1" t="str">
        <f t="shared" si="4"/>
        <v>1161513361E2</v>
      </c>
      <c r="B185" t="s">
        <v>28</v>
      </c>
      <c r="C185" t="s">
        <v>29</v>
      </c>
      <c r="D185" t="s">
        <v>30</v>
      </c>
      <c r="E185" t="s">
        <v>31</v>
      </c>
      <c r="F185" t="s">
        <v>1572</v>
      </c>
      <c r="G185" t="s">
        <v>2377</v>
      </c>
      <c r="H185" t="s">
        <v>1774</v>
      </c>
      <c r="I185" t="s">
        <v>2378</v>
      </c>
      <c r="J185" t="s">
        <v>2570</v>
      </c>
      <c r="K185" t="s">
        <v>32</v>
      </c>
      <c r="L185" t="s">
        <v>32</v>
      </c>
      <c r="M185" t="s">
        <v>43</v>
      </c>
      <c r="N185" t="s">
        <v>44</v>
      </c>
      <c r="O185" t="s">
        <v>1986</v>
      </c>
      <c r="P185" t="s">
        <v>428</v>
      </c>
      <c r="Q185" t="s">
        <v>428</v>
      </c>
      <c r="R185" t="s">
        <v>501</v>
      </c>
      <c r="S185" s="1" t="str">
        <f t="shared" si="5"/>
        <v>CENTENO CENTENO, OLGA</v>
      </c>
      <c r="T185" t="s">
        <v>48</v>
      </c>
      <c r="U185" t="s">
        <v>49</v>
      </c>
      <c r="V185" t="s">
        <v>50</v>
      </c>
      <c r="W185" t="s">
        <v>2571</v>
      </c>
      <c r="X185" s="40">
        <v>24745</v>
      </c>
      <c r="Y185" t="s">
        <v>2572</v>
      </c>
      <c r="Z185"/>
      <c r="AA185"/>
      <c r="AB185" t="s">
        <v>39</v>
      </c>
      <c r="AC185" t="s">
        <v>40</v>
      </c>
      <c r="AD185" t="s">
        <v>41</v>
      </c>
      <c r="AE185"/>
    </row>
    <row r="186" spans="1:31" ht="15">
      <c r="A186" s="1" t="str">
        <f t="shared" si="4"/>
        <v>1173513411E3</v>
      </c>
      <c r="B186" t="s">
        <v>28</v>
      </c>
      <c r="C186" t="s">
        <v>29</v>
      </c>
      <c r="D186" t="s">
        <v>30</v>
      </c>
      <c r="E186" t="s">
        <v>31</v>
      </c>
      <c r="F186" t="s">
        <v>1572</v>
      </c>
      <c r="G186" t="s">
        <v>2377</v>
      </c>
      <c r="H186" t="s">
        <v>1774</v>
      </c>
      <c r="I186" t="s">
        <v>2378</v>
      </c>
      <c r="J186" t="s">
        <v>2573</v>
      </c>
      <c r="K186" t="s">
        <v>32</v>
      </c>
      <c r="L186" t="s">
        <v>32</v>
      </c>
      <c r="M186" t="s">
        <v>43</v>
      </c>
      <c r="N186" t="s">
        <v>44</v>
      </c>
      <c r="O186" t="s">
        <v>2574</v>
      </c>
      <c r="P186" t="s">
        <v>295</v>
      </c>
      <c r="Q186" t="s">
        <v>144</v>
      </c>
      <c r="R186" t="s">
        <v>2575</v>
      </c>
      <c r="S186" s="1" t="str">
        <f t="shared" si="5"/>
        <v>COLQUEHUANCA PEREZ, FLAVIO ERNESTO</v>
      </c>
      <c r="T186" t="s">
        <v>53</v>
      </c>
      <c r="U186" t="s">
        <v>49</v>
      </c>
      <c r="V186" t="s">
        <v>50</v>
      </c>
      <c r="W186" t="s">
        <v>2576</v>
      </c>
      <c r="X186" s="40">
        <v>27174</v>
      </c>
      <c r="Y186" t="s">
        <v>2577</v>
      </c>
      <c r="Z186"/>
      <c r="AA186"/>
      <c r="AB186" t="s">
        <v>39</v>
      </c>
      <c r="AC186" t="s">
        <v>40</v>
      </c>
      <c r="AD186" t="s">
        <v>41</v>
      </c>
      <c r="AE186"/>
    </row>
    <row r="187" spans="1:31" ht="15">
      <c r="A187" s="1" t="str">
        <f t="shared" si="4"/>
        <v>1183113411E4</v>
      </c>
      <c r="B187" t="s">
        <v>28</v>
      </c>
      <c r="C187" t="s">
        <v>29</v>
      </c>
      <c r="D187" t="s">
        <v>30</v>
      </c>
      <c r="E187" t="s">
        <v>31</v>
      </c>
      <c r="F187" t="s">
        <v>1572</v>
      </c>
      <c r="G187" t="s">
        <v>2377</v>
      </c>
      <c r="H187" t="s">
        <v>1774</v>
      </c>
      <c r="I187" t="s">
        <v>2378</v>
      </c>
      <c r="J187" t="s">
        <v>2578</v>
      </c>
      <c r="K187" t="s">
        <v>32</v>
      </c>
      <c r="L187" t="s">
        <v>32</v>
      </c>
      <c r="M187" t="s">
        <v>43</v>
      </c>
      <c r="N187" t="s">
        <v>44</v>
      </c>
      <c r="O187" t="s">
        <v>2579</v>
      </c>
      <c r="P187" t="s">
        <v>77</v>
      </c>
      <c r="Q187" t="s">
        <v>660</v>
      </c>
      <c r="R187" t="s">
        <v>2580</v>
      </c>
      <c r="S187" s="1" t="str">
        <f t="shared" si="5"/>
        <v>CONDORI YAPO, ASTERIA MERCED</v>
      </c>
      <c r="T187" t="s">
        <v>60</v>
      </c>
      <c r="U187" t="s">
        <v>49</v>
      </c>
      <c r="V187" t="s">
        <v>50</v>
      </c>
      <c r="W187" t="s">
        <v>2581</v>
      </c>
      <c r="X187" s="40">
        <v>23964</v>
      </c>
      <c r="Y187" t="s">
        <v>2582</v>
      </c>
      <c r="Z187"/>
      <c r="AA187"/>
      <c r="AB187" t="s">
        <v>39</v>
      </c>
      <c r="AC187" t="s">
        <v>40</v>
      </c>
      <c r="AD187" t="s">
        <v>41</v>
      </c>
      <c r="AE187"/>
    </row>
    <row r="188" spans="1:31" ht="15">
      <c r="A188" s="1" t="str">
        <f t="shared" si="4"/>
        <v>1183113411E7</v>
      </c>
      <c r="B188" t="s">
        <v>28</v>
      </c>
      <c r="C188" t="s">
        <v>29</v>
      </c>
      <c r="D188" t="s">
        <v>30</v>
      </c>
      <c r="E188" t="s">
        <v>31</v>
      </c>
      <c r="F188" t="s">
        <v>1572</v>
      </c>
      <c r="G188" t="s">
        <v>2377</v>
      </c>
      <c r="H188" t="s">
        <v>1774</v>
      </c>
      <c r="I188" t="s">
        <v>2378</v>
      </c>
      <c r="J188" t="s">
        <v>2583</v>
      </c>
      <c r="K188" t="s">
        <v>32</v>
      </c>
      <c r="L188" t="s">
        <v>32</v>
      </c>
      <c r="M188" t="s">
        <v>43</v>
      </c>
      <c r="N188" t="s">
        <v>44</v>
      </c>
      <c r="O188" t="s">
        <v>2584</v>
      </c>
      <c r="P188" t="s">
        <v>129</v>
      </c>
      <c r="Q188" t="s">
        <v>55</v>
      </c>
      <c r="R188" t="s">
        <v>2585</v>
      </c>
      <c r="S188" s="1" t="str">
        <f t="shared" si="5"/>
        <v>GONZALES ALIAGA, JACQUELINE</v>
      </c>
      <c r="T188" t="s">
        <v>53</v>
      </c>
      <c r="U188" t="s">
        <v>49</v>
      </c>
      <c r="V188" t="s">
        <v>50</v>
      </c>
      <c r="W188" t="s">
        <v>2586</v>
      </c>
      <c r="X188" s="40">
        <v>26016</v>
      </c>
      <c r="Y188" t="s">
        <v>2587</v>
      </c>
      <c r="Z188"/>
      <c r="AA188"/>
      <c r="AB188" t="s">
        <v>39</v>
      </c>
      <c r="AC188" t="s">
        <v>40</v>
      </c>
      <c r="AD188" t="s">
        <v>41</v>
      </c>
      <c r="AE188"/>
    </row>
    <row r="189" spans="1:31" ht="15">
      <c r="A189" s="1" t="str">
        <f t="shared" si="4"/>
        <v>21EV01805215</v>
      </c>
      <c r="B189" t="s">
        <v>28</v>
      </c>
      <c r="C189" t="s">
        <v>29</v>
      </c>
      <c r="D189" t="s">
        <v>30</v>
      </c>
      <c r="E189" t="s">
        <v>31</v>
      </c>
      <c r="F189" t="s">
        <v>1572</v>
      </c>
      <c r="G189" t="s">
        <v>2377</v>
      </c>
      <c r="H189" t="s">
        <v>1774</v>
      </c>
      <c r="I189" t="s">
        <v>2378</v>
      </c>
      <c r="J189" t="s">
        <v>2588</v>
      </c>
      <c r="K189" t="s">
        <v>32</v>
      </c>
      <c r="L189" t="s">
        <v>32</v>
      </c>
      <c r="M189" t="s">
        <v>1139</v>
      </c>
      <c r="N189" t="s">
        <v>62</v>
      </c>
      <c r="O189" t="s">
        <v>1990</v>
      </c>
      <c r="P189" t="s">
        <v>294</v>
      </c>
      <c r="Q189" t="s">
        <v>612</v>
      </c>
      <c r="R189" t="s">
        <v>2238</v>
      </c>
      <c r="S189" s="1" t="str">
        <f t="shared" si="5"/>
        <v>COAQUIRA VERA, CARLOS GUIDO</v>
      </c>
      <c r="T189" t="s">
        <v>65</v>
      </c>
      <c r="U189" t="s">
        <v>644</v>
      </c>
      <c r="V189" t="s">
        <v>50</v>
      </c>
      <c r="W189" t="s">
        <v>2239</v>
      </c>
      <c r="X189" s="40">
        <v>25471</v>
      </c>
      <c r="Y189" t="s">
        <v>2240</v>
      </c>
      <c r="Z189" s="40">
        <v>43160</v>
      </c>
      <c r="AA189" s="40">
        <v>43465</v>
      </c>
      <c r="AB189" t="s">
        <v>113</v>
      </c>
      <c r="AC189" t="s">
        <v>67</v>
      </c>
      <c r="AD189" t="s">
        <v>41</v>
      </c>
      <c r="AE189"/>
    </row>
    <row r="190" spans="1:31" ht="15">
      <c r="A190" s="1" t="str">
        <f t="shared" si="4"/>
        <v>21EV01810540</v>
      </c>
      <c r="B190" t="s">
        <v>28</v>
      </c>
      <c r="C190" t="s">
        <v>29</v>
      </c>
      <c r="D190" t="s">
        <v>30</v>
      </c>
      <c r="E190" t="s">
        <v>31</v>
      </c>
      <c r="F190" t="s">
        <v>1572</v>
      </c>
      <c r="G190" t="s">
        <v>2377</v>
      </c>
      <c r="H190" t="s">
        <v>1774</v>
      </c>
      <c r="I190" t="s">
        <v>2378</v>
      </c>
      <c r="J190" t="s">
        <v>2589</v>
      </c>
      <c r="K190" t="s">
        <v>32</v>
      </c>
      <c r="L190" t="s">
        <v>32</v>
      </c>
      <c r="M190" t="s">
        <v>2590</v>
      </c>
      <c r="N190" t="s">
        <v>62</v>
      </c>
      <c r="O190" t="s">
        <v>2591</v>
      </c>
      <c r="P190" t="s">
        <v>118</v>
      </c>
      <c r="Q190" t="s">
        <v>567</v>
      </c>
      <c r="R190" t="s">
        <v>2592</v>
      </c>
      <c r="S190" s="1" t="str">
        <f t="shared" si="5"/>
        <v>FLORES QUIJO, EDGAR GUILLERMO</v>
      </c>
      <c r="T190" t="s">
        <v>65</v>
      </c>
      <c r="U190" t="s">
        <v>49</v>
      </c>
      <c r="V190" t="s">
        <v>50</v>
      </c>
      <c r="W190" t="s">
        <v>2593</v>
      </c>
      <c r="X190" s="40">
        <v>26705</v>
      </c>
      <c r="Y190" t="s">
        <v>2594</v>
      </c>
      <c r="Z190" s="40">
        <v>43304</v>
      </c>
      <c r="AA190" s="40">
        <v>43465</v>
      </c>
      <c r="AB190" t="s">
        <v>113</v>
      </c>
      <c r="AC190" t="s">
        <v>67</v>
      </c>
      <c r="AD190" t="s">
        <v>41</v>
      </c>
      <c r="AE190"/>
    </row>
    <row r="191" spans="1:31" ht="15">
      <c r="A191" s="1" t="str">
        <f t="shared" si="4"/>
        <v>1161513351E5</v>
      </c>
      <c r="B191" t="s">
        <v>28</v>
      </c>
      <c r="C191" t="s">
        <v>29</v>
      </c>
      <c r="D191" t="s">
        <v>30</v>
      </c>
      <c r="E191" t="s">
        <v>31</v>
      </c>
      <c r="F191" t="s">
        <v>1572</v>
      </c>
      <c r="G191" t="s">
        <v>2377</v>
      </c>
      <c r="H191" t="s">
        <v>1774</v>
      </c>
      <c r="I191" t="s">
        <v>2378</v>
      </c>
      <c r="J191" t="s">
        <v>2595</v>
      </c>
      <c r="K191" t="s">
        <v>87</v>
      </c>
      <c r="L191" t="s">
        <v>614</v>
      </c>
      <c r="M191" t="s">
        <v>2596</v>
      </c>
      <c r="N191" t="s">
        <v>44</v>
      </c>
      <c r="O191" t="s">
        <v>2597</v>
      </c>
      <c r="P191" t="s">
        <v>76</v>
      </c>
      <c r="Q191" t="s">
        <v>129</v>
      </c>
      <c r="R191" t="s">
        <v>2598</v>
      </c>
      <c r="S191" s="1" t="str">
        <f t="shared" si="5"/>
        <v>QUISPE GONZALES, ROSENDO GIL</v>
      </c>
      <c r="T191" t="s">
        <v>661</v>
      </c>
      <c r="U191" t="s">
        <v>38</v>
      </c>
      <c r="V191" t="s">
        <v>50</v>
      </c>
      <c r="W191" t="s">
        <v>2599</v>
      </c>
      <c r="X191" s="40">
        <v>21062</v>
      </c>
      <c r="Y191" t="s">
        <v>2600</v>
      </c>
      <c r="Z191"/>
      <c r="AA191"/>
      <c r="AB191" t="s">
        <v>39</v>
      </c>
      <c r="AC191" t="s">
        <v>92</v>
      </c>
      <c r="AD191" t="s">
        <v>41</v>
      </c>
      <c r="AE191"/>
    </row>
    <row r="192" spans="1:31" ht="15">
      <c r="A192" s="1" t="str">
        <f t="shared" si="4"/>
        <v>1161513351E8</v>
      </c>
      <c r="B192" t="s">
        <v>28</v>
      </c>
      <c r="C192" t="s">
        <v>29</v>
      </c>
      <c r="D192" t="s">
        <v>30</v>
      </c>
      <c r="E192" t="s">
        <v>31</v>
      </c>
      <c r="F192" t="s">
        <v>1572</v>
      </c>
      <c r="G192" t="s">
        <v>2377</v>
      </c>
      <c r="H192" t="s">
        <v>1774</v>
      </c>
      <c r="I192" t="s">
        <v>2378</v>
      </c>
      <c r="J192" t="s">
        <v>2601</v>
      </c>
      <c r="K192" t="s">
        <v>87</v>
      </c>
      <c r="L192" t="s">
        <v>614</v>
      </c>
      <c r="M192" t="s">
        <v>662</v>
      </c>
      <c r="N192" t="s">
        <v>44</v>
      </c>
      <c r="O192" t="s">
        <v>2602</v>
      </c>
      <c r="P192" t="s">
        <v>460</v>
      </c>
      <c r="Q192" t="s">
        <v>102</v>
      </c>
      <c r="R192" t="s">
        <v>245</v>
      </c>
      <c r="S192" s="1" t="str">
        <f t="shared" si="5"/>
        <v>CARCAUSTO MAMANI, PEDRO</v>
      </c>
      <c r="T192" t="s">
        <v>661</v>
      </c>
      <c r="U192" t="s">
        <v>38</v>
      </c>
      <c r="V192" t="s">
        <v>50</v>
      </c>
      <c r="W192" t="s">
        <v>2603</v>
      </c>
      <c r="X192" s="40">
        <v>21112</v>
      </c>
      <c r="Y192" t="s">
        <v>2604</v>
      </c>
      <c r="Z192"/>
      <c r="AA192"/>
      <c r="AB192" t="s">
        <v>39</v>
      </c>
      <c r="AC192" t="s">
        <v>92</v>
      </c>
      <c r="AD192" t="s">
        <v>41</v>
      </c>
      <c r="AE192"/>
    </row>
    <row r="193" spans="1:31" ht="15">
      <c r="A193" s="1" t="str">
        <f t="shared" si="4"/>
        <v>1161513341E2</v>
      </c>
      <c r="B193" t="s">
        <v>28</v>
      </c>
      <c r="C193" t="s">
        <v>29</v>
      </c>
      <c r="D193" t="s">
        <v>30</v>
      </c>
      <c r="E193" t="s">
        <v>31</v>
      </c>
      <c r="F193" t="s">
        <v>1572</v>
      </c>
      <c r="G193" t="s">
        <v>2377</v>
      </c>
      <c r="H193" t="s">
        <v>1774</v>
      </c>
      <c r="I193" t="s">
        <v>2378</v>
      </c>
      <c r="J193" t="s">
        <v>2605</v>
      </c>
      <c r="K193" t="s">
        <v>87</v>
      </c>
      <c r="L193" t="s">
        <v>88</v>
      </c>
      <c r="M193" t="s">
        <v>89</v>
      </c>
      <c r="N193" t="s">
        <v>44</v>
      </c>
      <c r="O193" t="s">
        <v>54</v>
      </c>
      <c r="P193" t="s">
        <v>76</v>
      </c>
      <c r="Q193" t="s">
        <v>385</v>
      </c>
      <c r="R193" t="s">
        <v>663</v>
      </c>
      <c r="S193" s="1" t="str">
        <f t="shared" si="5"/>
        <v>QUISPE MELO, MARIANO</v>
      </c>
      <c r="T193" t="s">
        <v>96</v>
      </c>
      <c r="U193" t="s">
        <v>38</v>
      </c>
      <c r="V193" t="s">
        <v>50</v>
      </c>
      <c r="W193" t="s">
        <v>2606</v>
      </c>
      <c r="X193" s="40">
        <v>18152</v>
      </c>
      <c r="Y193" t="s">
        <v>2607</v>
      </c>
      <c r="Z193"/>
      <c r="AA193"/>
      <c r="AB193" t="s">
        <v>39</v>
      </c>
      <c r="AC193" t="s">
        <v>92</v>
      </c>
      <c r="AD193" t="s">
        <v>41</v>
      </c>
      <c r="AE193"/>
    </row>
    <row r="194" spans="1:31" ht="15">
      <c r="A194" s="1" t="str">
        <f t="shared" si="4"/>
        <v>1161513351E3</v>
      </c>
      <c r="B194" t="s">
        <v>28</v>
      </c>
      <c r="C194" t="s">
        <v>29</v>
      </c>
      <c r="D194" t="s">
        <v>30</v>
      </c>
      <c r="E194" t="s">
        <v>31</v>
      </c>
      <c r="F194" t="s">
        <v>1572</v>
      </c>
      <c r="G194" t="s">
        <v>2377</v>
      </c>
      <c r="H194" t="s">
        <v>1774</v>
      </c>
      <c r="I194" t="s">
        <v>2378</v>
      </c>
      <c r="J194" t="s">
        <v>2608</v>
      </c>
      <c r="K194" t="s">
        <v>87</v>
      </c>
      <c r="L194" t="s">
        <v>88</v>
      </c>
      <c r="M194" t="s">
        <v>89</v>
      </c>
      <c r="N194" t="s">
        <v>44</v>
      </c>
      <c r="O194" t="s">
        <v>2609</v>
      </c>
      <c r="P194" t="s">
        <v>664</v>
      </c>
      <c r="Q194" t="s">
        <v>665</v>
      </c>
      <c r="R194" t="s">
        <v>2610</v>
      </c>
      <c r="S194" s="1" t="str">
        <f t="shared" si="5"/>
        <v>CHAUCA OCHOA, MAXIMO ADIMHIR</v>
      </c>
      <c r="T194" t="s">
        <v>616</v>
      </c>
      <c r="U194" t="s">
        <v>38</v>
      </c>
      <c r="V194" t="s">
        <v>50</v>
      </c>
      <c r="W194" t="s">
        <v>2611</v>
      </c>
      <c r="X194" s="40">
        <v>20411</v>
      </c>
      <c r="Y194" t="s">
        <v>2612</v>
      </c>
      <c r="Z194"/>
      <c r="AA194"/>
      <c r="AB194" t="s">
        <v>39</v>
      </c>
      <c r="AC194" t="s">
        <v>92</v>
      </c>
      <c r="AD194" t="s">
        <v>41</v>
      </c>
      <c r="AE194"/>
    </row>
    <row r="195" spans="1:31" ht="15">
      <c r="A195" s="1" t="str">
        <f t="shared" ref="A195:A258" si="6">J195</f>
        <v>1161513351E4</v>
      </c>
      <c r="B195" t="s">
        <v>28</v>
      </c>
      <c r="C195" t="s">
        <v>29</v>
      </c>
      <c r="D195" t="s">
        <v>30</v>
      </c>
      <c r="E195" t="s">
        <v>31</v>
      </c>
      <c r="F195" t="s">
        <v>1572</v>
      </c>
      <c r="G195" t="s">
        <v>2377</v>
      </c>
      <c r="H195" t="s">
        <v>1774</v>
      </c>
      <c r="I195" t="s">
        <v>2378</v>
      </c>
      <c r="J195" t="s">
        <v>2613</v>
      </c>
      <c r="K195" t="s">
        <v>87</v>
      </c>
      <c r="L195" t="s">
        <v>88</v>
      </c>
      <c r="M195" t="s">
        <v>89</v>
      </c>
      <c r="N195" t="s">
        <v>44</v>
      </c>
      <c r="O195" t="s">
        <v>2614</v>
      </c>
      <c r="P195" t="s">
        <v>666</v>
      </c>
      <c r="Q195" t="s">
        <v>546</v>
      </c>
      <c r="R195" t="s">
        <v>667</v>
      </c>
      <c r="S195" s="1" t="str">
        <f t="shared" si="5"/>
        <v>TITALO CCAMA, EDILBERTO</v>
      </c>
      <c r="T195" t="s">
        <v>98</v>
      </c>
      <c r="U195" t="s">
        <v>38</v>
      </c>
      <c r="V195" t="s">
        <v>50</v>
      </c>
      <c r="W195" t="s">
        <v>2615</v>
      </c>
      <c r="X195" s="40">
        <v>25988</v>
      </c>
      <c r="Y195" t="s">
        <v>2616</v>
      </c>
      <c r="Z195"/>
      <c r="AA195"/>
      <c r="AB195" t="s">
        <v>39</v>
      </c>
      <c r="AC195" t="s">
        <v>92</v>
      </c>
      <c r="AD195" t="s">
        <v>41</v>
      </c>
      <c r="AE195"/>
    </row>
    <row r="196" spans="1:31" ht="15">
      <c r="A196" s="1" t="str">
        <f t="shared" si="6"/>
        <v>1181112112E3</v>
      </c>
      <c r="B196" t="s">
        <v>28</v>
      </c>
      <c r="C196" t="s">
        <v>29</v>
      </c>
      <c r="D196" t="s">
        <v>30</v>
      </c>
      <c r="E196" t="s">
        <v>31</v>
      </c>
      <c r="F196" t="s">
        <v>1572</v>
      </c>
      <c r="G196" t="s">
        <v>2377</v>
      </c>
      <c r="H196" t="s">
        <v>1774</v>
      </c>
      <c r="I196" t="s">
        <v>2378</v>
      </c>
      <c r="J196" t="s">
        <v>2617</v>
      </c>
      <c r="K196" t="s">
        <v>87</v>
      </c>
      <c r="L196" t="s">
        <v>88</v>
      </c>
      <c r="M196" t="s">
        <v>89</v>
      </c>
      <c r="N196" t="s">
        <v>44</v>
      </c>
      <c r="O196" t="s">
        <v>2618</v>
      </c>
      <c r="P196" t="s">
        <v>284</v>
      </c>
      <c r="Q196" t="s">
        <v>2619</v>
      </c>
      <c r="R196" t="s">
        <v>2620</v>
      </c>
      <c r="S196" s="1" t="str">
        <f t="shared" ref="S196:S259" si="7">CONCATENATE(P196," ",Q196,", ",R196)</f>
        <v>VARGAS SOLLER, CESAR GUILLERMO</v>
      </c>
      <c r="T196" t="s">
        <v>91</v>
      </c>
      <c r="U196" t="s">
        <v>38</v>
      </c>
      <c r="V196" t="s">
        <v>50</v>
      </c>
      <c r="W196" t="s">
        <v>2621</v>
      </c>
      <c r="X196" s="40">
        <v>17995</v>
      </c>
      <c r="Y196" t="s">
        <v>2622</v>
      </c>
      <c r="Z196"/>
      <c r="AA196"/>
      <c r="AB196" t="s">
        <v>39</v>
      </c>
      <c r="AC196" t="s">
        <v>92</v>
      </c>
      <c r="AD196" t="s">
        <v>41</v>
      </c>
      <c r="AE196"/>
    </row>
    <row r="197" spans="1:31" ht="15">
      <c r="A197" s="1" t="str">
        <f t="shared" si="6"/>
        <v>21C180106389</v>
      </c>
      <c r="B197" t="s">
        <v>28</v>
      </c>
      <c r="C197" t="s">
        <v>29</v>
      </c>
      <c r="D197" t="s">
        <v>30</v>
      </c>
      <c r="E197" t="s">
        <v>31</v>
      </c>
      <c r="F197" t="s">
        <v>1572</v>
      </c>
      <c r="G197" t="s">
        <v>2377</v>
      </c>
      <c r="H197" t="s">
        <v>1774</v>
      </c>
      <c r="I197" t="s">
        <v>2378</v>
      </c>
      <c r="J197" t="s">
        <v>2623</v>
      </c>
      <c r="K197" t="s">
        <v>668</v>
      </c>
      <c r="L197" t="s">
        <v>2624</v>
      </c>
      <c r="M197" t="s">
        <v>2625</v>
      </c>
      <c r="N197" t="s">
        <v>62</v>
      </c>
      <c r="O197" t="s">
        <v>1133</v>
      </c>
      <c r="P197" t="s">
        <v>153</v>
      </c>
      <c r="Q197" t="s">
        <v>75</v>
      </c>
      <c r="R197" t="s">
        <v>552</v>
      </c>
      <c r="S197" s="1" t="str">
        <f t="shared" si="7"/>
        <v>ORTEGA HUANCA, LOURDES</v>
      </c>
      <c r="T197" t="s">
        <v>669</v>
      </c>
      <c r="U197" t="s">
        <v>670</v>
      </c>
      <c r="V197" t="s">
        <v>50</v>
      </c>
      <c r="W197" t="s">
        <v>233</v>
      </c>
      <c r="X197" s="40">
        <v>26706</v>
      </c>
      <c r="Y197" t="s">
        <v>2626</v>
      </c>
      <c r="Z197" s="40">
        <v>43228</v>
      </c>
      <c r="AA197" s="40">
        <v>43320</v>
      </c>
      <c r="AB197" t="s">
        <v>113</v>
      </c>
      <c r="AC197" t="s">
        <v>671</v>
      </c>
      <c r="AD197" t="s">
        <v>41</v>
      </c>
      <c r="AE197"/>
    </row>
    <row r="198" spans="1:31" ht="15">
      <c r="A198" s="1" t="str">
        <f t="shared" si="6"/>
        <v>1131113441E3</v>
      </c>
      <c r="B198" t="s">
        <v>28</v>
      </c>
      <c r="C198" t="s">
        <v>29</v>
      </c>
      <c r="D198" t="s">
        <v>30</v>
      </c>
      <c r="E198" t="s">
        <v>31</v>
      </c>
      <c r="F198" t="s">
        <v>1673</v>
      </c>
      <c r="G198" t="s">
        <v>2627</v>
      </c>
      <c r="H198" t="s">
        <v>1774</v>
      </c>
      <c r="I198" t="s">
        <v>2628</v>
      </c>
      <c r="J198" t="s">
        <v>2629</v>
      </c>
      <c r="K198" t="s">
        <v>32</v>
      </c>
      <c r="L198" t="s">
        <v>33</v>
      </c>
      <c r="M198" t="s">
        <v>34</v>
      </c>
      <c r="N198" t="s">
        <v>35</v>
      </c>
      <c r="O198" t="s">
        <v>2020</v>
      </c>
      <c r="P198" t="s">
        <v>376</v>
      </c>
      <c r="Q198" t="s">
        <v>174</v>
      </c>
      <c r="R198" t="s">
        <v>2630</v>
      </c>
      <c r="S198" s="1" t="str">
        <f t="shared" si="7"/>
        <v>RIVAS APAZA, JUAN ALBERTO</v>
      </c>
      <c r="T198" t="s">
        <v>282</v>
      </c>
      <c r="U198" t="s">
        <v>38</v>
      </c>
      <c r="V198" t="s">
        <v>2021</v>
      </c>
      <c r="W198" t="s">
        <v>2631</v>
      </c>
      <c r="X198" s="40">
        <v>22867</v>
      </c>
      <c r="Y198" t="s">
        <v>2632</v>
      </c>
      <c r="Z198" s="40">
        <v>43374</v>
      </c>
      <c r="AA198" s="40">
        <v>44834</v>
      </c>
      <c r="AB198" t="s">
        <v>39</v>
      </c>
      <c r="AC198" t="s">
        <v>40</v>
      </c>
      <c r="AD198" t="s">
        <v>41</v>
      </c>
      <c r="AE198"/>
    </row>
    <row r="199" spans="1:31" ht="15">
      <c r="A199" s="1" t="str">
        <f t="shared" si="6"/>
        <v>1131113441E4</v>
      </c>
      <c r="B199" t="s">
        <v>28</v>
      </c>
      <c r="C199" t="s">
        <v>29</v>
      </c>
      <c r="D199" t="s">
        <v>30</v>
      </c>
      <c r="E199" t="s">
        <v>31</v>
      </c>
      <c r="F199" t="s">
        <v>1673</v>
      </c>
      <c r="G199" t="s">
        <v>2627</v>
      </c>
      <c r="H199" t="s">
        <v>1774</v>
      </c>
      <c r="I199" t="s">
        <v>2628</v>
      </c>
      <c r="J199" t="s">
        <v>2633</v>
      </c>
      <c r="K199" t="s">
        <v>32</v>
      </c>
      <c r="L199" t="s">
        <v>33</v>
      </c>
      <c r="M199" t="s">
        <v>602</v>
      </c>
      <c r="N199" t="s">
        <v>35</v>
      </c>
      <c r="O199" t="s">
        <v>2020</v>
      </c>
      <c r="P199" t="s">
        <v>161</v>
      </c>
      <c r="Q199" t="s">
        <v>102</v>
      </c>
      <c r="R199" t="s">
        <v>2634</v>
      </c>
      <c r="S199" s="1" t="str">
        <f t="shared" si="7"/>
        <v>TITO MAMANI, MARCO AURELIO</v>
      </c>
      <c r="T199" t="s">
        <v>37</v>
      </c>
      <c r="U199" t="s">
        <v>38</v>
      </c>
      <c r="V199" t="s">
        <v>2021</v>
      </c>
      <c r="W199" t="s">
        <v>2635</v>
      </c>
      <c r="X199" s="40">
        <v>22448</v>
      </c>
      <c r="Y199" t="s">
        <v>2636</v>
      </c>
      <c r="Z199" s="40">
        <v>43374</v>
      </c>
      <c r="AA199" s="40">
        <v>44834</v>
      </c>
      <c r="AB199" t="s">
        <v>39</v>
      </c>
      <c r="AC199" t="s">
        <v>40</v>
      </c>
      <c r="AD199" t="s">
        <v>41</v>
      </c>
      <c r="AE199"/>
    </row>
    <row r="200" spans="1:31" ht="15">
      <c r="A200" s="1" t="str">
        <f t="shared" si="6"/>
        <v>1131113411E2</v>
      </c>
      <c r="B200" t="s">
        <v>28</v>
      </c>
      <c r="C200" t="s">
        <v>29</v>
      </c>
      <c r="D200" t="s">
        <v>30</v>
      </c>
      <c r="E200" t="s">
        <v>31</v>
      </c>
      <c r="F200" t="s">
        <v>1673</v>
      </c>
      <c r="G200" t="s">
        <v>2627</v>
      </c>
      <c r="H200" t="s">
        <v>1774</v>
      </c>
      <c r="I200" t="s">
        <v>2628</v>
      </c>
      <c r="J200" t="s">
        <v>2637</v>
      </c>
      <c r="K200" t="s">
        <v>32</v>
      </c>
      <c r="L200" t="s">
        <v>32</v>
      </c>
      <c r="M200" t="s">
        <v>43</v>
      </c>
      <c r="N200" t="s">
        <v>44</v>
      </c>
      <c r="O200" t="s">
        <v>2638</v>
      </c>
      <c r="P200" t="s">
        <v>102</v>
      </c>
      <c r="Q200" t="s">
        <v>240</v>
      </c>
      <c r="R200" t="s">
        <v>2639</v>
      </c>
      <c r="S200" s="1" t="str">
        <f t="shared" si="7"/>
        <v>MAMANI LUJANO, JULIA BEATRIZ</v>
      </c>
      <c r="T200" t="s">
        <v>48</v>
      </c>
      <c r="U200" t="s">
        <v>49</v>
      </c>
      <c r="V200" t="s">
        <v>50</v>
      </c>
      <c r="W200" t="s">
        <v>2640</v>
      </c>
      <c r="X200" s="40">
        <v>21600</v>
      </c>
      <c r="Y200" t="s">
        <v>2641</v>
      </c>
      <c r="Z200" s="40">
        <v>43160</v>
      </c>
      <c r="AA200" s="40">
        <v>43465</v>
      </c>
      <c r="AB200" t="s">
        <v>39</v>
      </c>
      <c r="AC200" t="s">
        <v>40</v>
      </c>
      <c r="AD200" t="s">
        <v>41</v>
      </c>
      <c r="AE200"/>
    </row>
    <row r="201" spans="1:31" ht="15">
      <c r="A201" s="1" t="str">
        <f t="shared" si="6"/>
        <v>1131113411E3</v>
      </c>
      <c r="B201" t="s">
        <v>28</v>
      </c>
      <c r="C201" t="s">
        <v>29</v>
      </c>
      <c r="D201" t="s">
        <v>30</v>
      </c>
      <c r="E201" t="s">
        <v>31</v>
      </c>
      <c r="F201" t="s">
        <v>1673</v>
      </c>
      <c r="G201" t="s">
        <v>2627</v>
      </c>
      <c r="H201" t="s">
        <v>1774</v>
      </c>
      <c r="I201" t="s">
        <v>2628</v>
      </c>
      <c r="J201" t="s">
        <v>2642</v>
      </c>
      <c r="K201" t="s">
        <v>32</v>
      </c>
      <c r="L201" t="s">
        <v>32</v>
      </c>
      <c r="M201" t="s">
        <v>43</v>
      </c>
      <c r="N201" t="s">
        <v>62</v>
      </c>
      <c r="O201" t="s">
        <v>2643</v>
      </c>
      <c r="P201" t="s">
        <v>118</v>
      </c>
      <c r="Q201" t="s">
        <v>61</v>
      </c>
      <c r="R201" t="s">
        <v>167</v>
      </c>
      <c r="S201" s="1" t="str">
        <f t="shared" si="7"/>
        <v>FLORES GALLEGOS, ELIZABETH</v>
      </c>
      <c r="T201" t="s">
        <v>65</v>
      </c>
      <c r="U201" t="s">
        <v>49</v>
      </c>
      <c r="V201" t="s">
        <v>100</v>
      </c>
      <c r="W201" t="s">
        <v>2644</v>
      </c>
      <c r="X201" s="40">
        <v>30429</v>
      </c>
      <c r="Y201" t="s">
        <v>2645</v>
      </c>
      <c r="Z201" s="40">
        <v>43160</v>
      </c>
      <c r="AA201" s="40">
        <v>43465</v>
      </c>
      <c r="AB201" t="s">
        <v>39</v>
      </c>
      <c r="AC201" t="s">
        <v>67</v>
      </c>
      <c r="AD201" t="s">
        <v>41</v>
      </c>
      <c r="AE201"/>
    </row>
    <row r="202" spans="1:31" ht="15">
      <c r="A202" s="1" t="str">
        <f t="shared" si="6"/>
        <v>1131113411E4</v>
      </c>
      <c r="B202" t="s">
        <v>28</v>
      </c>
      <c r="C202" t="s">
        <v>29</v>
      </c>
      <c r="D202" t="s">
        <v>30</v>
      </c>
      <c r="E202" t="s">
        <v>31</v>
      </c>
      <c r="F202" t="s">
        <v>1673</v>
      </c>
      <c r="G202" t="s">
        <v>2627</v>
      </c>
      <c r="H202" t="s">
        <v>1774</v>
      </c>
      <c r="I202" t="s">
        <v>2628</v>
      </c>
      <c r="J202" t="s">
        <v>2646</v>
      </c>
      <c r="K202" t="s">
        <v>32</v>
      </c>
      <c r="L202" t="s">
        <v>32</v>
      </c>
      <c r="M202" t="s">
        <v>43</v>
      </c>
      <c r="N202" t="s">
        <v>44</v>
      </c>
      <c r="O202" t="s">
        <v>2647</v>
      </c>
      <c r="P202" t="s">
        <v>115</v>
      </c>
      <c r="Q202" t="s">
        <v>152</v>
      </c>
      <c r="R202" t="s">
        <v>1140</v>
      </c>
      <c r="S202" s="1" t="str">
        <f t="shared" si="7"/>
        <v>TORRES GALINDO, MIRIAM</v>
      </c>
      <c r="T202" t="s">
        <v>53</v>
      </c>
      <c r="U202" t="s">
        <v>49</v>
      </c>
      <c r="V202" t="s">
        <v>50</v>
      </c>
      <c r="W202" t="s">
        <v>2648</v>
      </c>
      <c r="X202" s="40">
        <v>29952</v>
      </c>
      <c r="Y202" t="s">
        <v>2649</v>
      </c>
      <c r="Z202" s="40">
        <v>43160</v>
      </c>
      <c r="AA202"/>
      <c r="AB202" t="s">
        <v>39</v>
      </c>
      <c r="AC202" t="s">
        <v>40</v>
      </c>
      <c r="AD202" t="s">
        <v>41</v>
      </c>
      <c r="AE202"/>
    </row>
    <row r="203" spans="1:31" ht="15">
      <c r="A203" s="1" t="str">
        <f t="shared" si="6"/>
        <v>1131113411E6</v>
      </c>
      <c r="B203" t="s">
        <v>28</v>
      </c>
      <c r="C203" t="s">
        <v>29</v>
      </c>
      <c r="D203" t="s">
        <v>30</v>
      </c>
      <c r="E203" t="s">
        <v>31</v>
      </c>
      <c r="F203" t="s">
        <v>1673</v>
      </c>
      <c r="G203" t="s">
        <v>2627</v>
      </c>
      <c r="H203" t="s">
        <v>1774</v>
      </c>
      <c r="I203" t="s">
        <v>2628</v>
      </c>
      <c r="J203" t="s">
        <v>2650</v>
      </c>
      <c r="K203" t="s">
        <v>32</v>
      </c>
      <c r="L203" t="s">
        <v>32</v>
      </c>
      <c r="M203" t="s">
        <v>43</v>
      </c>
      <c r="N203" t="s">
        <v>44</v>
      </c>
      <c r="O203" t="s">
        <v>54</v>
      </c>
      <c r="P203" t="s">
        <v>135</v>
      </c>
      <c r="Q203" t="s">
        <v>2651</v>
      </c>
      <c r="R203" t="s">
        <v>300</v>
      </c>
      <c r="S203" s="1" t="str">
        <f t="shared" si="7"/>
        <v>BUTRON ROSAS, ROSA</v>
      </c>
      <c r="T203" t="s">
        <v>282</v>
      </c>
      <c r="U203" t="s">
        <v>49</v>
      </c>
      <c r="V203" t="s">
        <v>50</v>
      </c>
      <c r="W203" t="s">
        <v>2652</v>
      </c>
      <c r="X203" s="40">
        <v>21427</v>
      </c>
      <c r="Y203" t="s">
        <v>2653</v>
      </c>
      <c r="Z203"/>
      <c r="AA203"/>
      <c r="AB203" t="s">
        <v>39</v>
      </c>
      <c r="AC203" t="s">
        <v>40</v>
      </c>
      <c r="AD203" t="s">
        <v>41</v>
      </c>
      <c r="AE203"/>
    </row>
    <row r="204" spans="1:31" ht="15">
      <c r="A204" s="1" t="str">
        <f t="shared" si="6"/>
        <v>1131113411E7</v>
      </c>
      <c r="B204" t="s">
        <v>28</v>
      </c>
      <c r="C204" t="s">
        <v>29</v>
      </c>
      <c r="D204" t="s">
        <v>30</v>
      </c>
      <c r="E204" t="s">
        <v>31</v>
      </c>
      <c r="F204" t="s">
        <v>1673</v>
      </c>
      <c r="G204" t="s">
        <v>2627</v>
      </c>
      <c r="H204" t="s">
        <v>1774</v>
      </c>
      <c r="I204" t="s">
        <v>2628</v>
      </c>
      <c r="J204" t="s">
        <v>2654</v>
      </c>
      <c r="K204" t="s">
        <v>32</v>
      </c>
      <c r="L204" t="s">
        <v>32</v>
      </c>
      <c r="M204" t="s">
        <v>43</v>
      </c>
      <c r="N204" t="s">
        <v>44</v>
      </c>
      <c r="O204" t="s">
        <v>2655</v>
      </c>
      <c r="P204" t="s">
        <v>78</v>
      </c>
      <c r="Q204" t="s">
        <v>118</v>
      </c>
      <c r="R204" t="s">
        <v>2656</v>
      </c>
      <c r="S204" s="1" t="str">
        <f t="shared" si="7"/>
        <v>PINEDA FLORES, YRMA LUZMILA</v>
      </c>
      <c r="T204" t="s">
        <v>48</v>
      </c>
      <c r="U204" t="s">
        <v>49</v>
      </c>
      <c r="V204" t="s">
        <v>50</v>
      </c>
      <c r="W204" t="s">
        <v>2657</v>
      </c>
      <c r="X204" s="40">
        <v>22399</v>
      </c>
      <c r="Y204" t="s">
        <v>2658</v>
      </c>
      <c r="Z204"/>
      <c r="AA204"/>
      <c r="AB204" t="s">
        <v>39</v>
      </c>
      <c r="AC204" t="s">
        <v>40</v>
      </c>
      <c r="AD204" t="s">
        <v>41</v>
      </c>
      <c r="AE204"/>
    </row>
    <row r="205" spans="1:31" ht="15">
      <c r="A205" s="1" t="str">
        <f t="shared" si="6"/>
        <v>1131113411E9</v>
      </c>
      <c r="B205" t="s">
        <v>28</v>
      </c>
      <c r="C205" t="s">
        <v>29</v>
      </c>
      <c r="D205" t="s">
        <v>30</v>
      </c>
      <c r="E205" t="s">
        <v>31</v>
      </c>
      <c r="F205" t="s">
        <v>1673</v>
      </c>
      <c r="G205" t="s">
        <v>2627</v>
      </c>
      <c r="H205" t="s">
        <v>1774</v>
      </c>
      <c r="I205" t="s">
        <v>2628</v>
      </c>
      <c r="J205" t="s">
        <v>2659</v>
      </c>
      <c r="K205" t="s">
        <v>32</v>
      </c>
      <c r="L205" t="s">
        <v>32</v>
      </c>
      <c r="M205" t="s">
        <v>43</v>
      </c>
      <c r="N205" t="s">
        <v>62</v>
      </c>
      <c r="O205" t="s">
        <v>2660</v>
      </c>
      <c r="P205" t="s">
        <v>681</v>
      </c>
      <c r="Q205" t="s">
        <v>69</v>
      </c>
      <c r="R205" t="s">
        <v>2661</v>
      </c>
      <c r="S205" s="1" t="str">
        <f t="shared" si="7"/>
        <v>CHALCO CHOQUE, DENIS RICHARD</v>
      </c>
      <c r="T205" t="s">
        <v>65</v>
      </c>
      <c r="U205" t="s">
        <v>49</v>
      </c>
      <c r="V205" t="s">
        <v>50</v>
      </c>
      <c r="W205" t="s">
        <v>2662</v>
      </c>
      <c r="X205" s="40">
        <v>28981</v>
      </c>
      <c r="Y205" t="s">
        <v>2663</v>
      </c>
      <c r="Z205" s="40">
        <v>43388</v>
      </c>
      <c r="AA205" s="40">
        <v>43465</v>
      </c>
      <c r="AB205" t="s">
        <v>270</v>
      </c>
      <c r="AC205" t="s">
        <v>67</v>
      </c>
      <c r="AD205" t="s">
        <v>41</v>
      </c>
      <c r="AE205"/>
    </row>
    <row r="206" spans="1:31" ht="15">
      <c r="A206" s="1" t="str">
        <f t="shared" si="6"/>
        <v>1131113411E9</v>
      </c>
      <c r="B206" t="s">
        <v>28</v>
      </c>
      <c r="C206" t="s">
        <v>29</v>
      </c>
      <c r="D206" t="s">
        <v>30</v>
      </c>
      <c r="E206" t="s">
        <v>31</v>
      </c>
      <c r="F206" t="s">
        <v>1673</v>
      </c>
      <c r="G206" t="s">
        <v>2627</v>
      </c>
      <c r="H206" t="s">
        <v>1774</v>
      </c>
      <c r="I206" t="s">
        <v>2628</v>
      </c>
      <c r="J206" t="s">
        <v>2659</v>
      </c>
      <c r="K206" t="s">
        <v>32</v>
      </c>
      <c r="L206" t="s">
        <v>32</v>
      </c>
      <c r="M206" t="s">
        <v>43</v>
      </c>
      <c r="N206" t="s">
        <v>44</v>
      </c>
      <c r="O206" t="s">
        <v>2664</v>
      </c>
      <c r="P206" t="s">
        <v>415</v>
      </c>
      <c r="Q206" t="s">
        <v>218</v>
      </c>
      <c r="R206" t="s">
        <v>2665</v>
      </c>
      <c r="S206" s="1" t="str">
        <f t="shared" si="7"/>
        <v>TOLEDO BARRIGA, ADRIAN FREDY</v>
      </c>
      <c r="T206" t="s">
        <v>37</v>
      </c>
      <c r="U206" t="s">
        <v>49</v>
      </c>
      <c r="V206" t="s">
        <v>705</v>
      </c>
      <c r="W206" t="s">
        <v>2666</v>
      </c>
      <c r="X206" s="40">
        <v>23514</v>
      </c>
      <c r="Y206" t="s">
        <v>2667</v>
      </c>
      <c r="Z206" s="40">
        <v>43384</v>
      </c>
      <c r="AA206" s="40">
        <v>43465</v>
      </c>
      <c r="AB206" t="s">
        <v>39</v>
      </c>
      <c r="AC206" t="s">
        <v>40</v>
      </c>
      <c r="AD206" t="s">
        <v>41</v>
      </c>
      <c r="AE206"/>
    </row>
    <row r="207" spans="1:31" ht="15">
      <c r="A207" s="1" t="str">
        <f t="shared" si="6"/>
        <v>1131113421E0</v>
      </c>
      <c r="B207" t="s">
        <v>28</v>
      </c>
      <c r="C207" t="s">
        <v>29</v>
      </c>
      <c r="D207" t="s">
        <v>30</v>
      </c>
      <c r="E207" t="s">
        <v>31</v>
      </c>
      <c r="F207" t="s">
        <v>1673</v>
      </c>
      <c r="G207" t="s">
        <v>2627</v>
      </c>
      <c r="H207" t="s">
        <v>1774</v>
      </c>
      <c r="I207" t="s">
        <v>2628</v>
      </c>
      <c r="J207" t="s">
        <v>2668</v>
      </c>
      <c r="K207" t="s">
        <v>32</v>
      </c>
      <c r="L207" t="s">
        <v>32</v>
      </c>
      <c r="M207" t="s">
        <v>43</v>
      </c>
      <c r="N207" t="s">
        <v>44</v>
      </c>
      <c r="O207" t="s">
        <v>54</v>
      </c>
      <c r="P207" t="s">
        <v>76</v>
      </c>
      <c r="Q207" t="s">
        <v>477</v>
      </c>
      <c r="R207" t="s">
        <v>321</v>
      </c>
      <c r="S207" s="1" t="str">
        <f t="shared" si="7"/>
        <v>QUISPE SUAÑA, DORIS</v>
      </c>
      <c r="T207" t="s">
        <v>53</v>
      </c>
      <c r="U207" t="s">
        <v>49</v>
      </c>
      <c r="V207" t="s">
        <v>50</v>
      </c>
      <c r="W207" t="s">
        <v>2669</v>
      </c>
      <c r="X207" s="40">
        <v>24222</v>
      </c>
      <c r="Y207" t="s">
        <v>2670</v>
      </c>
      <c r="Z207"/>
      <c r="AA207"/>
      <c r="AB207" t="s">
        <v>39</v>
      </c>
      <c r="AC207" t="s">
        <v>40</v>
      </c>
      <c r="AD207" t="s">
        <v>41</v>
      </c>
      <c r="AE207"/>
    </row>
    <row r="208" spans="1:31" ht="15">
      <c r="A208" s="1" t="str">
        <f t="shared" si="6"/>
        <v>1131113421E1</v>
      </c>
      <c r="B208" t="s">
        <v>28</v>
      </c>
      <c r="C208" t="s">
        <v>29</v>
      </c>
      <c r="D208" t="s">
        <v>30</v>
      </c>
      <c r="E208" t="s">
        <v>31</v>
      </c>
      <c r="F208" t="s">
        <v>1673</v>
      </c>
      <c r="G208" t="s">
        <v>2627</v>
      </c>
      <c r="H208" t="s">
        <v>1774</v>
      </c>
      <c r="I208" t="s">
        <v>2628</v>
      </c>
      <c r="J208" t="s">
        <v>2671</v>
      </c>
      <c r="K208" t="s">
        <v>32</v>
      </c>
      <c r="L208" t="s">
        <v>32</v>
      </c>
      <c r="M208" t="s">
        <v>43</v>
      </c>
      <c r="N208" t="s">
        <v>44</v>
      </c>
      <c r="O208" t="s">
        <v>54</v>
      </c>
      <c r="P208" t="s">
        <v>2672</v>
      </c>
      <c r="Q208" t="s">
        <v>77</v>
      </c>
      <c r="R208" t="s">
        <v>673</v>
      </c>
      <c r="S208" s="1" t="str">
        <f t="shared" si="7"/>
        <v>HUANCAPAZA CONDORI, CORINA</v>
      </c>
      <c r="T208" t="s">
        <v>60</v>
      </c>
      <c r="U208" t="s">
        <v>49</v>
      </c>
      <c r="V208" t="s">
        <v>50</v>
      </c>
      <c r="W208" t="s">
        <v>2673</v>
      </c>
      <c r="X208" s="40">
        <v>23997</v>
      </c>
      <c r="Y208" t="s">
        <v>2674</v>
      </c>
      <c r="Z208"/>
      <c r="AA208"/>
      <c r="AB208" t="s">
        <v>39</v>
      </c>
      <c r="AC208" t="s">
        <v>40</v>
      </c>
      <c r="AD208" t="s">
        <v>41</v>
      </c>
      <c r="AE208"/>
    </row>
    <row r="209" spans="1:31" ht="15">
      <c r="A209" s="1" t="str">
        <f t="shared" si="6"/>
        <v>1131113421E2</v>
      </c>
      <c r="B209" t="s">
        <v>28</v>
      </c>
      <c r="C209" t="s">
        <v>29</v>
      </c>
      <c r="D209" t="s">
        <v>30</v>
      </c>
      <c r="E209" t="s">
        <v>31</v>
      </c>
      <c r="F209" t="s">
        <v>1673</v>
      </c>
      <c r="G209" t="s">
        <v>2627</v>
      </c>
      <c r="H209" t="s">
        <v>1774</v>
      </c>
      <c r="I209" t="s">
        <v>2628</v>
      </c>
      <c r="J209" t="s">
        <v>2675</v>
      </c>
      <c r="K209" t="s">
        <v>32</v>
      </c>
      <c r="L209" t="s">
        <v>32</v>
      </c>
      <c r="M209" t="s">
        <v>43</v>
      </c>
      <c r="N209" t="s">
        <v>44</v>
      </c>
      <c r="O209" t="s">
        <v>54</v>
      </c>
      <c r="P209" t="s">
        <v>674</v>
      </c>
      <c r="Q209" t="s">
        <v>1126</v>
      </c>
      <c r="R209" t="s">
        <v>675</v>
      </c>
      <c r="S209" s="1" t="str">
        <f t="shared" si="7"/>
        <v>HUAYLLAPUMA SANTA CRUZ, CESAR</v>
      </c>
      <c r="T209" t="s">
        <v>37</v>
      </c>
      <c r="U209" t="s">
        <v>49</v>
      </c>
      <c r="V209" t="s">
        <v>50</v>
      </c>
      <c r="W209" t="s">
        <v>2676</v>
      </c>
      <c r="X209" s="40">
        <v>21284</v>
      </c>
      <c r="Y209" t="s">
        <v>2677</v>
      </c>
      <c r="Z209"/>
      <c r="AA209"/>
      <c r="AB209" t="s">
        <v>39</v>
      </c>
      <c r="AC209" t="s">
        <v>40</v>
      </c>
      <c r="AD209" t="s">
        <v>41</v>
      </c>
      <c r="AE209"/>
    </row>
    <row r="210" spans="1:31" ht="15">
      <c r="A210" s="1" t="str">
        <f t="shared" si="6"/>
        <v>1131113421E3</v>
      </c>
      <c r="B210" t="s">
        <v>28</v>
      </c>
      <c r="C210" t="s">
        <v>29</v>
      </c>
      <c r="D210" t="s">
        <v>30</v>
      </c>
      <c r="E210" t="s">
        <v>31</v>
      </c>
      <c r="F210" t="s">
        <v>1673</v>
      </c>
      <c r="G210" t="s">
        <v>2627</v>
      </c>
      <c r="H210" t="s">
        <v>1774</v>
      </c>
      <c r="I210" t="s">
        <v>2628</v>
      </c>
      <c r="J210" t="s">
        <v>2678</v>
      </c>
      <c r="K210" t="s">
        <v>32</v>
      </c>
      <c r="L210" t="s">
        <v>32</v>
      </c>
      <c r="M210" t="s">
        <v>43</v>
      </c>
      <c r="N210" t="s">
        <v>44</v>
      </c>
      <c r="O210" t="s">
        <v>54</v>
      </c>
      <c r="P210" t="s">
        <v>108</v>
      </c>
      <c r="Q210" t="s">
        <v>306</v>
      </c>
      <c r="R210" t="s">
        <v>2679</v>
      </c>
      <c r="S210" s="1" t="str">
        <f t="shared" si="7"/>
        <v>JAEN GUTIERREZ, HIPOLITO CASIANO</v>
      </c>
      <c r="T210" t="s">
        <v>48</v>
      </c>
      <c r="U210" t="s">
        <v>49</v>
      </c>
      <c r="V210" t="s">
        <v>50</v>
      </c>
      <c r="W210" t="s">
        <v>2680</v>
      </c>
      <c r="X210" s="40">
        <v>21045</v>
      </c>
      <c r="Y210" t="s">
        <v>2681</v>
      </c>
      <c r="Z210"/>
      <c r="AA210"/>
      <c r="AB210" t="s">
        <v>39</v>
      </c>
      <c r="AC210" t="s">
        <v>40</v>
      </c>
      <c r="AD210" t="s">
        <v>41</v>
      </c>
      <c r="AE210"/>
    </row>
    <row r="211" spans="1:31" ht="15">
      <c r="A211" s="1" t="str">
        <f t="shared" si="6"/>
        <v>1131113421E4</v>
      </c>
      <c r="B211" t="s">
        <v>28</v>
      </c>
      <c r="C211" t="s">
        <v>29</v>
      </c>
      <c r="D211" t="s">
        <v>30</v>
      </c>
      <c r="E211" t="s">
        <v>31</v>
      </c>
      <c r="F211" t="s">
        <v>1673</v>
      </c>
      <c r="G211" t="s">
        <v>2627</v>
      </c>
      <c r="H211" t="s">
        <v>1774</v>
      </c>
      <c r="I211" t="s">
        <v>2628</v>
      </c>
      <c r="J211" t="s">
        <v>2682</v>
      </c>
      <c r="K211" t="s">
        <v>32</v>
      </c>
      <c r="L211" t="s">
        <v>32</v>
      </c>
      <c r="M211" t="s">
        <v>43</v>
      </c>
      <c r="N211" t="s">
        <v>62</v>
      </c>
      <c r="O211" t="s">
        <v>2683</v>
      </c>
      <c r="P211" t="s">
        <v>2684</v>
      </c>
      <c r="Q211" t="s">
        <v>263</v>
      </c>
      <c r="R211" t="s">
        <v>2685</v>
      </c>
      <c r="S211" s="1" t="str">
        <f t="shared" si="7"/>
        <v>CHUQUIMAMANI ZEA, BERTHA YOVANA</v>
      </c>
      <c r="T211" t="s">
        <v>65</v>
      </c>
      <c r="U211" t="s">
        <v>49</v>
      </c>
      <c r="V211" t="s">
        <v>100</v>
      </c>
      <c r="W211" t="s">
        <v>2686</v>
      </c>
      <c r="X211" s="40">
        <v>28722</v>
      </c>
      <c r="Y211" t="s">
        <v>2687</v>
      </c>
      <c r="Z211" s="40">
        <v>43160</v>
      </c>
      <c r="AA211" s="40">
        <v>43465</v>
      </c>
      <c r="AB211" t="s">
        <v>39</v>
      </c>
      <c r="AC211" t="s">
        <v>67</v>
      </c>
      <c r="AD211" t="s">
        <v>41</v>
      </c>
      <c r="AE211"/>
    </row>
    <row r="212" spans="1:31" ht="15">
      <c r="A212" s="1" t="str">
        <f t="shared" si="6"/>
        <v>1131113421E5</v>
      </c>
      <c r="B212" t="s">
        <v>28</v>
      </c>
      <c r="C212" t="s">
        <v>29</v>
      </c>
      <c r="D212" t="s">
        <v>30</v>
      </c>
      <c r="E212" t="s">
        <v>31</v>
      </c>
      <c r="F212" t="s">
        <v>1673</v>
      </c>
      <c r="G212" t="s">
        <v>2627</v>
      </c>
      <c r="H212" t="s">
        <v>1774</v>
      </c>
      <c r="I212" t="s">
        <v>2628</v>
      </c>
      <c r="J212" t="s">
        <v>2688</v>
      </c>
      <c r="K212" t="s">
        <v>32</v>
      </c>
      <c r="L212" t="s">
        <v>32</v>
      </c>
      <c r="M212" t="s">
        <v>1837</v>
      </c>
      <c r="N212" t="s">
        <v>44</v>
      </c>
      <c r="O212" t="s">
        <v>54</v>
      </c>
      <c r="P212" t="s">
        <v>261</v>
      </c>
      <c r="Q212" t="s">
        <v>118</v>
      </c>
      <c r="R212" t="s">
        <v>2689</v>
      </c>
      <c r="S212" s="1" t="str">
        <f t="shared" si="7"/>
        <v>MOLINA FLORES, MARIA AGUSTINA</v>
      </c>
      <c r="T212" t="s">
        <v>48</v>
      </c>
      <c r="U212" t="s">
        <v>49</v>
      </c>
      <c r="V212" t="s">
        <v>50</v>
      </c>
      <c r="W212" t="s">
        <v>2690</v>
      </c>
      <c r="X212" s="40">
        <v>23032</v>
      </c>
      <c r="Y212" t="s">
        <v>2691</v>
      </c>
      <c r="Z212"/>
      <c r="AA212"/>
      <c r="AB212" t="s">
        <v>39</v>
      </c>
      <c r="AC212" t="s">
        <v>40</v>
      </c>
      <c r="AD212" t="s">
        <v>41</v>
      </c>
      <c r="AE212"/>
    </row>
    <row r="213" spans="1:31" ht="15">
      <c r="A213" s="1" t="str">
        <f t="shared" si="6"/>
        <v>1131113421E6</v>
      </c>
      <c r="B213" t="s">
        <v>28</v>
      </c>
      <c r="C213" t="s">
        <v>29</v>
      </c>
      <c r="D213" t="s">
        <v>30</v>
      </c>
      <c r="E213" t="s">
        <v>31</v>
      </c>
      <c r="F213" t="s">
        <v>1673</v>
      </c>
      <c r="G213" t="s">
        <v>2627</v>
      </c>
      <c r="H213" t="s">
        <v>1774</v>
      </c>
      <c r="I213" t="s">
        <v>2628</v>
      </c>
      <c r="J213" t="s">
        <v>2692</v>
      </c>
      <c r="K213" t="s">
        <v>32</v>
      </c>
      <c r="L213" t="s">
        <v>32</v>
      </c>
      <c r="M213" t="s">
        <v>43</v>
      </c>
      <c r="N213" t="s">
        <v>44</v>
      </c>
      <c r="O213" t="s">
        <v>54</v>
      </c>
      <c r="P213" t="s">
        <v>154</v>
      </c>
      <c r="Q213" t="s">
        <v>254</v>
      </c>
      <c r="R213" t="s">
        <v>2693</v>
      </c>
      <c r="S213" s="1" t="str">
        <f t="shared" si="7"/>
        <v>MORALES CHAMBILLA, NORA</v>
      </c>
      <c r="T213" t="s">
        <v>60</v>
      </c>
      <c r="U213" t="s">
        <v>49</v>
      </c>
      <c r="V213" t="s">
        <v>50</v>
      </c>
      <c r="W213" t="s">
        <v>2694</v>
      </c>
      <c r="X213" s="40">
        <v>22983</v>
      </c>
      <c r="Y213" t="s">
        <v>2695</v>
      </c>
      <c r="Z213"/>
      <c r="AA213"/>
      <c r="AB213" t="s">
        <v>39</v>
      </c>
      <c r="AC213" t="s">
        <v>40</v>
      </c>
      <c r="AD213" t="s">
        <v>41</v>
      </c>
      <c r="AE213"/>
    </row>
    <row r="214" spans="1:31" ht="15">
      <c r="A214" s="1" t="str">
        <f t="shared" si="6"/>
        <v>1131113421E7</v>
      </c>
      <c r="B214" t="s">
        <v>28</v>
      </c>
      <c r="C214" t="s">
        <v>29</v>
      </c>
      <c r="D214" t="s">
        <v>30</v>
      </c>
      <c r="E214" t="s">
        <v>31</v>
      </c>
      <c r="F214" t="s">
        <v>1673</v>
      </c>
      <c r="G214" t="s">
        <v>2627</v>
      </c>
      <c r="H214" t="s">
        <v>1774</v>
      </c>
      <c r="I214" t="s">
        <v>2628</v>
      </c>
      <c r="J214" t="s">
        <v>2696</v>
      </c>
      <c r="K214" t="s">
        <v>32</v>
      </c>
      <c r="L214" t="s">
        <v>32</v>
      </c>
      <c r="M214" t="s">
        <v>43</v>
      </c>
      <c r="N214" t="s">
        <v>44</v>
      </c>
      <c r="O214" t="s">
        <v>54</v>
      </c>
      <c r="P214" t="s">
        <v>221</v>
      </c>
      <c r="Q214" t="s">
        <v>130</v>
      </c>
      <c r="R214" t="s">
        <v>479</v>
      </c>
      <c r="S214" s="1" t="str">
        <f t="shared" si="7"/>
        <v>NUÑEZ ROMERO, MARIA ELENA</v>
      </c>
      <c r="T214" t="s">
        <v>60</v>
      </c>
      <c r="U214" t="s">
        <v>49</v>
      </c>
      <c r="V214" t="s">
        <v>50</v>
      </c>
      <c r="W214" t="s">
        <v>2697</v>
      </c>
      <c r="X214" s="40">
        <v>22743</v>
      </c>
      <c r="Y214" t="s">
        <v>2698</v>
      </c>
      <c r="Z214"/>
      <c r="AA214"/>
      <c r="AB214" t="s">
        <v>39</v>
      </c>
      <c r="AC214" t="s">
        <v>40</v>
      </c>
      <c r="AD214" t="s">
        <v>41</v>
      </c>
      <c r="AE214"/>
    </row>
    <row r="215" spans="1:31" ht="15">
      <c r="A215" s="1" t="str">
        <f t="shared" si="6"/>
        <v>1131113421E8</v>
      </c>
      <c r="B215" t="s">
        <v>28</v>
      </c>
      <c r="C215" t="s">
        <v>29</v>
      </c>
      <c r="D215" t="s">
        <v>30</v>
      </c>
      <c r="E215" t="s">
        <v>31</v>
      </c>
      <c r="F215" t="s">
        <v>1673</v>
      </c>
      <c r="G215" t="s">
        <v>2627</v>
      </c>
      <c r="H215" t="s">
        <v>1774</v>
      </c>
      <c r="I215" t="s">
        <v>2628</v>
      </c>
      <c r="J215" t="s">
        <v>2699</v>
      </c>
      <c r="K215" t="s">
        <v>32</v>
      </c>
      <c r="L215" t="s">
        <v>32</v>
      </c>
      <c r="M215" t="s">
        <v>43</v>
      </c>
      <c r="N215" t="s">
        <v>44</v>
      </c>
      <c r="O215" t="s">
        <v>54</v>
      </c>
      <c r="P215" t="s">
        <v>153</v>
      </c>
      <c r="Q215" t="s">
        <v>74</v>
      </c>
      <c r="R215" t="s">
        <v>2700</v>
      </c>
      <c r="S215" s="1" t="str">
        <f t="shared" si="7"/>
        <v>ORTEGA GUERRA, NESTOR APARICIO</v>
      </c>
      <c r="T215" t="s">
        <v>48</v>
      </c>
      <c r="U215" t="s">
        <v>49</v>
      </c>
      <c r="V215" t="s">
        <v>50</v>
      </c>
      <c r="W215" t="s">
        <v>2701</v>
      </c>
      <c r="X215" s="40">
        <v>20146</v>
      </c>
      <c r="Y215" t="s">
        <v>2702</v>
      </c>
      <c r="Z215"/>
      <c r="AA215"/>
      <c r="AB215" t="s">
        <v>39</v>
      </c>
      <c r="AC215" t="s">
        <v>40</v>
      </c>
      <c r="AD215" t="s">
        <v>41</v>
      </c>
      <c r="AE215"/>
    </row>
    <row r="216" spans="1:31" ht="15">
      <c r="A216" s="1" t="str">
        <f t="shared" si="6"/>
        <v>1131113421E9</v>
      </c>
      <c r="B216" t="s">
        <v>28</v>
      </c>
      <c r="C216" t="s">
        <v>29</v>
      </c>
      <c r="D216" t="s">
        <v>30</v>
      </c>
      <c r="E216" t="s">
        <v>31</v>
      </c>
      <c r="F216" t="s">
        <v>1673</v>
      </c>
      <c r="G216" t="s">
        <v>2627</v>
      </c>
      <c r="H216" t="s">
        <v>1774</v>
      </c>
      <c r="I216" t="s">
        <v>2628</v>
      </c>
      <c r="J216" t="s">
        <v>2703</v>
      </c>
      <c r="K216" t="s">
        <v>32</v>
      </c>
      <c r="L216" t="s">
        <v>32</v>
      </c>
      <c r="M216" t="s">
        <v>43</v>
      </c>
      <c r="N216" t="s">
        <v>44</v>
      </c>
      <c r="O216" t="s">
        <v>54</v>
      </c>
      <c r="P216" t="s">
        <v>153</v>
      </c>
      <c r="Q216" t="s">
        <v>179</v>
      </c>
      <c r="R216" t="s">
        <v>2704</v>
      </c>
      <c r="S216" s="1" t="str">
        <f t="shared" si="7"/>
        <v>ORTEGA PORTUGAL, DINORA EDUVIGIS</v>
      </c>
      <c r="T216" t="s">
        <v>60</v>
      </c>
      <c r="U216" t="s">
        <v>49</v>
      </c>
      <c r="V216" t="s">
        <v>50</v>
      </c>
      <c r="W216" t="s">
        <v>2705</v>
      </c>
      <c r="X216" s="40">
        <v>24032</v>
      </c>
      <c r="Y216" t="s">
        <v>2706</v>
      </c>
      <c r="Z216"/>
      <c r="AA216"/>
      <c r="AB216" t="s">
        <v>39</v>
      </c>
      <c r="AC216" t="s">
        <v>40</v>
      </c>
      <c r="AD216" t="s">
        <v>41</v>
      </c>
      <c r="AE216"/>
    </row>
    <row r="217" spans="1:31" ht="15">
      <c r="A217" s="1" t="str">
        <f t="shared" si="6"/>
        <v>1131113431E0</v>
      </c>
      <c r="B217" t="s">
        <v>28</v>
      </c>
      <c r="C217" t="s">
        <v>29</v>
      </c>
      <c r="D217" t="s">
        <v>30</v>
      </c>
      <c r="E217" t="s">
        <v>31</v>
      </c>
      <c r="F217" t="s">
        <v>1673</v>
      </c>
      <c r="G217" t="s">
        <v>2627</v>
      </c>
      <c r="H217" t="s">
        <v>1774</v>
      </c>
      <c r="I217" t="s">
        <v>2628</v>
      </c>
      <c r="J217" t="s">
        <v>2707</v>
      </c>
      <c r="K217" t="s">
        <v>32</v>
      </c>
      <c r="L217" t="s">
        <v>32</v>
      </c>
      <c r="M217" t="s">
        <v>43</v>
      </c>
      <c r="N217" t="s">
        <v>44</v>
      </c>
      <c r="O217" t="s">
        <v>54</v>
      </c>
      <c r="P217" t="s">
        <v>2708</v>
      </c>
      <c r="Q217" t="s">
        <v>2709</v>
      </c>
      <c r="R217" t="s">
        <v>2710</v>
      </c>
      <c r="S217" s="1" t="str">
        <f t="shared" si="7"/>
        <v>TTITO ACHAHUANCO, MARCUSA</v>
      </c>
      <c r="T217" t="s">
        <v>53</v>
      </c>
      <c r="U217" t="s">
        <v>49</v>
      </c>
      <c r="V217" t="s">
        <v>50</v>
      </c>
      <c r="W217" t="s">
        <v>2711</v>
      </c>
      <c r="X217" s="40">
        <v>23660</v>
      </c>
      <c r="Y217" t="s">
        <v>2712</v>
      </c>
      <c r="Z217"/>
      <c r="AA217"/>
      <c r="AB217" t="s">
        <v>39</v>
      </c>
      <c r="AC217" t="s">
        <v>40</v>
      </c>
      <c r="AD217" t="s">
        <v>41</v>
      </c>
      <c r="AE217"/>
    </row>
    <row r="218" spans="1:31" ht="15">
      <c r="A218" s="1" t="str">
        <f t="shared" si="6"/>
        <v>1131113431E2</v>
      </c>
      <c r="B218" t="s">
        <v>28</v>
      </c>
      <c r="C218" t="s">
        <v>29</v>
      </c>
      <c r="D218" t="s">
        <v>30</v>
      </c>
      <c r="E218" t="s">
        <v>31</v>
      </c>
      <c r="F218" t="s">
        <v>1673</v>
      </c>
      <c r="G218" t="s">
        <v>2627</v>
      </c>
      <c r="H218" t="s">
        <v>1774</v>
      </c>
      <c r="I218" t="s">
        <v>2628</v>
      </c>
      <c r="J218" t="s">
        <v>2713</v>
      </c>
      <c r="K218" t="s">
        <v>32</v>
      </c>
      <c r="L218" t="s">
        <v>32</v>
      </c>
      <c r="M218" t="s">
        <v>43</v>
      </c>
      <c r="N218" t="s">
        <v>62</v>
      </c>
      <c r="O218" t="s">
        <v>2714</v>
      </c>
      <c r="P218" t="s">
        <v>246</v>
      </c>
      <c r="Q218" t="s">
        <v>898</v>
      </c>
      <c r="R218" t="s">
        <v>1144</v>
      </c>
      <c r="S218" s="1" t="str">
        <f t="shared" si="7"/>
        <v>CUTIPA MOLLEHUANCA, ROSMERY</v>
      </c>
      <c r="T218" t="s">
        <v>65</v>
      </c>
      <c r="U218" t="s">
        <v>49</v>
      </c>
      <c r="V218" t="s">
        <v>100</v>
      </c>
      <c r="W218" t="s">
        <v>2715</v>
      </c>
      <c r="X218" s="40">
        <v>29072</v>
      </c>
      <c r="Y218" t="s">
        <v>2716</v>
      </c>
      <c r="Z218" s="40">
        <v>43160</v>
      </c>
      <c r="AA218" s="40">
        <v>43465</v>
      </c>
      <c r="AB218" t="s">
        <v>39</v>
      </c>
      <c r="AC218" t="s">
        <v>67</v>
      </c>
      <c r="AD218" t="s">
        <v>41</v>
      </c>
      <c r="AE218"/>
    </row>
    <row r="219" spans="1:31" ht="15">
      <c r="A219" s="1" t="str">
        <f t="shared" si="6"/>
        <v>1131113431E3</v>
      </c>
      <c r="B219" t="s">
        <v>28</v>
      </c>
      <c r="C219" t="s">
        <v>29</v>
      </c>
      <c r="D219" t="s">
        <v>30</v>
      </c>
      <c r="E219" t="s">
        <v>31</v>
      </c>
      <c r="F219" t="s">
        <v>1673</v>
      </c>
      <c r="G219" t="s">
        <v>2627</v>
      </c>
      <c r="H219" t="s">
        <v>1774</v>
      </c>
      <c r="I219" t="s">
        <v>2628</v>
      </c>
      <c r="J219" t="s">
        <v>2717</v>
      </c>
      <c r="K219" t="s">
        <v>32</v>
      </c>
      <c r="L219" t="s">
        <v>32</v>
      </c>
      <c r="M219" t="s">
        <v>43</v>
      </c>
      <c r="N219" t="s">
        <v>44</v>
      </c>
      <c r="O219" t="s">
        <v>54</v>
      </c>
      <c r="P219" t="s">
        <v>141</v>
      </c>
      <c r="Q219" t="s">
        <v>221</v>
      </c>
      <c r="R219" t="s">
        <v>2718</v>
      </c>
      <c r="S219" s="1" t="str">
        <f t="shared" si="7"/>
        <v>RAMOS NUÑEZ, YENNY YAKENEDY</v>
      </c>
      <c r="T219" t="s">
        <v>60</v>
      </c>
      <c r="U219" t="s">
        <v>49</v>
      </c>
      <c r="V219" t="s">
        <v>50</v>
      </c>
      <c r="W219" t="s">
        <v>2719</v>
      </c>
      <c r="X219" s="40">
        <v>25503</v>
      </c>
      <c r="Y219" t="s">
        <v>2720</v>
      </c>
      <c r="Z219"/>
      <c r="AA219"/>
      <c r="AB219" t="s">
        <v>39</v>
      </c>
      <c r="AC219" t="s">
        <v>40</v>
      </c>
      <c r="AD219" t="s">
        <v>41</v>
      </c>
      <c r="AE219"/>
    </row>
    <row r="220" spans="1:31" ht="15">
      <c r="A220" s="1" t="str">
        <f t="shared" si="6"/>
        <v>1131113431E4</v>
      </c>
      <c r="B220" t="s">
        <v>28</v>
      </c>
      <c r="C220" t="s">
        <v>29</v>
      </c>
      <c r="D220" t="s">
        <v>30</v>
      </c>
      <c r="E220" t="s">
        <v>31</v>
      </c>
      <c r="F220" t="s">
        <v>1673</v>
      </c>
      <c r="G220" t="s">
        <v>2627</v>
      </c>
      <c r="H220" t="s">
        <v>1774</v>
      </c>
      <c r="I220" t="s">
        <v>2628</v>
      </c>
      <c r="J220" t="s">
        <v>2721</v>
      </c>
      <c r="K220" t="s">
        <v>32</v>
      </c>
      <c r="L220" t="s">
        <v>32</v>
      </c>
      <c r="M220" t="s">
        <v>43</v>
      </c>
      <c r="N220" t="s">
        <v>44</v>
      </c>
      <c r="O220" t="s">
        <v>2722</v>
      </c>
      <c r="P220" t="s">
        <v>2723</v>
      </c>
      <c r="Q220" t="s">
        <v>263</v>
      </c>
      <c r="R220" t="s">
        <v>479</v>
      </c>
      <c r="S220" s="1" t="str">
        <f t="shared" si="7"/>
        <v>AMANQUI ZEA, MARIA ELENA</v>
      </c>
      <c r="T220" t="s">
        <v>65</v>
      </c>
      <c r="U220" t="s">
        <v>49</v>
      </c>
      <c r="V220" t="s">
        <v>50</v>
      </c>
      <c r="W220" t="s">
        <v>2724</v>
      </c>
      <c r="X220" s="40">
        <v>26056</v>
      </c>
      <c r="Y220" t="s">
        <v>2725</v>
      </c>
      <c r="Z220"/>
      <c r="AA220"/>
      <c r="AB220" t="s">
        <v>39</v>
      </c>
      <c r="AC220" t="s">
        <v>40</v>
      </c>
      <c r="AD220" t="s">
        <v>41</v>
      </c>
      <c r="AE220"/>
    </row>
    <row r="221" spans="1:31" ht="15">
      <c r="A221" s="1" t="str">
        <f t="shared" si="6"/>
        <v>1131113431E6</v>
      </c>
      <c r="B221" t="s">
        <v>28</v>
      </c>
      <c r="C221" t="s">
        <v>29</v>
      </c>
      <c r="D221" t="s">
        <v>30</v>
      </c>
      <c r="E221" t="s">
        <v>31</v>
      </c>
      <c r="F221" t="s">
        <v>1673</v>
      </c>
      <c r="G221" t="s">
        <v>2627</v>
      </c>
      <c r="H221" t="s">
        <v>1774</v>
      </c>
      <c r="I221" t="s">
        <v>2628</v>
      </c>
      <c r="J221" t="s">
        <v>2726</v>
      </c>
      <c r="K221" t="s">
        <v>32</v>
      </c>
      <c r="L221" t="s">
        <v>32</v>
      </c>
      <c r="M221" t="s">
        <v>43</v>
      </c>
      <c r="N221" t="s">
        <v>44</v>
      </c>
      <c r="O221" t="s">
        <v>54</v>
      </c>
      <c r="P221" t="s">
        <v>273</v>
      </c>
      <c r="Q221" t="s">
        <v>642</v>
      </c>
      <c r="R221" t="s">
        <v>371</v>
      </c>
      <c r="S221" s="1" t="str">
        <f t="shared" si="7"/>
        <v>RODRIGUEZ PAQUITA, VICTOR</v>
      </c>
      <c r="T221" t="s">
        <v>48</v>
      </c>
      <c r="U221" t="s">
        <v>49</v>
      </c>
      <c r="V221" t="s">
        <v>50</v>
      </c>
      <c r="W221" t="s">
        <v>2727</v>
      </c>
      <c r="X221" s="40">
        <v>23882</v>
      </c>
      <c r="Y221" t="s">
        <v>2728</v>
      </c>
      <c r="Z221"/>
      <c r="AA221"/>
      <c r="AB221" t="s">
        <v>39</v>
      </c>
      <c r="AC221" t="s">
        <v>40</v>
      </c>
      <c r="AD221" t="s">
        <v>41</v>
      </c>
      <c r="AE221"/>
    </row>
    <row r="222" spans="1:31" ht="15">
      <c r="A222" s="1" t="str">
        <f t="shared" si="6"/>
        <v>1131113431E7</v>
      </c>
      <c r="B222" t="s">
        <v>28</v>
      </c>
      <c r="C222" t="s">
        <v>29</v>
      </c>
      <c r="D222" t="s">
        <v>30</v>
      </c>
      <c r="E222" t="s">
        <v>31</v>
      </c>
      <c r="F222" t="s">
        <v>1673</v>
      </c>
      <c r="G222" t="s">
        <v>2627</v>
      </c>
      <c r="H222" t="s">
        <v>1774</v>
      </c>
      <c r="I222" t="s">
        <v>2628</v>
      </c>
      <c r="J222" t="s">
        <v>2729</v>
      </c>
      <c r="K222" t="s">
        <v>32</v>
      </c>
      <c r="L222" t="s">
        <v>32</v>
      </c>
      <c r="M222" t="s">
        <v>1139</v>
      </c>
      <c r="N222" t="s">
        <v>44</v>
      </c>
      <c r="O222" t="s">
        <v>54</v>
      </c>
      <c r="P222" t="s">
        <v>229</v>
      </c>
      <c r="Q222" t="s">
        <v>246</v>
      </c>
      <c r="R222" t="s">
        <v>396</v>
      </c>
      <c r="S222" s="1" t="str">
        <f t="shared" si="7"/>
        <v>SALAS CUTIPA, JOSE</v>
      </c>
      <c r="T222" t="s">
        <v>48</v>
      </c>
      <c r="U222" t="s">
        <v>49</v>
      </c>
      <c r="V222" t="s">
        <v>50</v>
      </c>
      <c r="W222" t="s">
        <v>2730</v>
      </c>
      <c r="X222" s="40">
        <v>23093</v>
      </c>
      <c r="Y222" t="s">
        <v>2731</v>
      </c>
      <c r="Z222"/>
      <c r="AA222"/>
      <c r="AB222" t="s">
        <v>39</v>
      </c>
      <c r="AC222" t="s">
        <v>40</v>
      </c>
      <c r="AD222" t="s">
        <v>41</v>
      </c>
      <c r="AE222"/>
    </row>
    <row r="223" spans="1:31" ht="15">
      <c r="A223" s="1" t="str">
        <f t="shared" si="6"/>
        <v>1131113431E8</v>
      </c>
      <c r="B223" t="s">
        <v>28</v>
      </c>
      <c r="C223" t="s">
        <v>29</v>
      </c>
      <c r="D223" t="s">
        <v>30</v>
      </c>
      <c r="E223" t="s">
        <v>31</v>
      </c>
      <c r="F223" t="s">
        <v>1673</v>
      </c>
      <c r="G223" t="s">
        <v>2627</v>
      </c>
      <c r="H223" t="s">
        <v>1774</v>
      </c>
      <c r="I223" t="s">
        <v>2628</v>
      </c>
      <c r="J223" t="s">
        <v>2732</v>
      </c>
      <c r="K223" t="s">
        <v>32</v>
      </c>
      <c r="L223" t="s">
        <v>32</v>
      </c>
      <c r="M223" t="s">
        <v>1837</v>
      </c>
      <c r="N223" t="s">
        <v>44</v>
      </c>
      <c r="O223" t="s">
        <v>54</v>
      </c>
      <c r="P223" t="s">
        <v>318</v>
      </c>
      <c r="Q223" t="s">
        <v>94</v>
      </c>
      <c r="R223" t="s">
        <v>2733</v>
      </c>
      <c r="S223" s="1" t="str">
        <f t="shared" si="7"/>
        <v>TIQUILLOCA CHARAJA, JAIME LEONCIO</v>
      </c>
      <c r="T223" t="s">
        <v>37</v>
      </c>
      <c r="U223" t="s">
        <v>49</v>
      </c>
      <c r="V223" t="s">
        <v>50</v>
      </c>
      <c r="W223" t="s">
        <v>2734</v>
      </c>
      <c r="X223" s="40">
        <v>22538</v>
      </c>
      <c r="Y223" t="s">
        <v>2735</v>
      </c>
      <c r="Z223"/>
      <c r="AA223"/>
      <c r="AB223" t="s">
        <v>39</v>
      </c>
      <c r="AC223" t="s">
        <v>40</v>
      </c>
      <c r="AD223" t="s">
        <v>41</v>
      </c>
      <c r="AE223"/>
    </row>
    <row r="224" spans="1:31" ht="15">
      <c r="A224" s="1" t="str">
        <f t="shared" si="6"/>
        <v>1131113431E9</v>
      </c>
      <c r="B224" t="s">
        <v>28</v>
      </c>
      <c r="C224" t="s">
        <v>29</v>
      </c>
      <c r="D224" t="s">
        <v>30</v>
      </c>
      <c r="E224" t="s">
        <v>31</v>
      </c>
      <c r="F224" t="s">
        <v>1673</v>
      </c>
      <c r="G224" t="s">
        <v>2627</v>
      </c>
      <c r="H224" t="s">
        <v>1774</v>
      </c>
      <c r="I224" t="s">
        <v>2628</v>
      </c>
      <c r="J224" t="s">
        <v>2736</v>
      </c>
      <c r="K224" t="s">
        <v>32</v>
      </c>
      <c r="L224" t="s">
        <v>32</v>
      </c>
      <c r="M224" t="s">
        <v>43</v>
      </c>
      <c r="N224" t="s">
        <v>44</v>
      </c>
      <c r="O224" t="s">
        <v>54</v>
      </c>
      <c r="P224" t="s">
        <v>161</v>
      </c>
      <c r="Q224" t="s">
        <v>94</v>
      </c>
      <c r="R224" t="s">
        <v>2737</v>
      </c>
      <c r="S224" s="1" t="str">
        <f t="shared" si="7"/>
        <v>TITO CHARAJA, LINO ANDRES</v>
      </c>
      <c r="T224" t="s">
        <v>60</v>
      </c>
      <c r="U224" t="s">
        <v>49</v>
      </c>
      <c r="V224" t="s">
        <v>50</v>
      </c>
      <c r="W224" t="s">
        <v>2738</v>
      </c>
      <c r="X224" s="40">
        <v>21086</v>
      </c>
      <c r="Y224" t="s">
        <v>2739</v>
      </c>
      <c r="Z224"/>
      <c r="AA224"/>
      <c r="AB224" t="s">
        <v>39</v>
      </c>
      <c r="AC224" t="s">
        <v>40</v>
      </c>
      <c r="AD224" t="s">
        <v>41</v>
      </c>
      <c r="AE224"/>
    </row>
    <row r="225" spans="1:31" ht="15">
      <c r="A225" s="1" t="str">
        <f t="shared" si="6"/>
        <v>1131113441E1</v>
      </c>
      <c r="B225" t="s">
        <v>28</v>
      </c>
      <c r="C225" t="s">
        <v>29</v>
      </c>
      <c r="D225" t="s">
        <v>30</v>
      </c>
      <c r="E225" t="s">
        <v>31</v>
      </c>
      <c r="F225" t="s">
        <v>1673</v>
      </c>
      <c r="G225" t="s">
        <v>2627</v>
      </c>
      <c r="H225" t="s">
        <v>1774</v>
      </c>
      <c r="I225" t="s">
        <v>2628</v>
      </c>
      <c r="J225" t="s">
        <v>2740</v>
      </c>
      <c r="K225" t="s">
        <v>32</v>
      </c>
      <c r="L225" t="s">
        <v>32</v>
      </c>
      <c r="M225" t="s">
        <v>1139</v>
      </c>
      <c r="N225" t="s">
        <v>44</v>
      </c>
      <c r="O225" t="s">
        <v>54</v>
      </c>
      <c r="P225" t="s">
        <v>284</v>
      </c>
      <c r="Q225" t="s">
        <v>124</v>
      </c>
      <c r="R225" t="s">
        <v>2741</v>
      </c>
      <c r="S225" s="1" t="str">
        <f t="shared" si="7"/>
        <v>VARGAS CRUZ, ZOILA OLGA</v>
      </c>
      <c r="T225" t="s">
        <v>60</v>
      </c>
      <c r="U225" t="s">
        <v>49</v>
      </c>
      <c r="V225" t="s">
        <v>50</v>
      </c>
      <c r="W225" t="s">
        <v>2742</v>
      </c>
      <c r="X225" s="40">
        <v>23551</v>
      </c>
      <c r="Y225" t="s">
        <v>2743</v>
      </c>
      <c r="Z225"/>
      <c r="AA225"/>
      <c r="AB225" t="s">
        <v>39</v>
      </c>
      <c r="AC225" t="s">
        <v>40</v>
      </c>
      <c r="AD225" t="s">
        <v>41</v>
      </c>
      <c r="AE225"/>
    </row>
    <row r="226" spans="1:31" ht="15">
      <c r="A226" s="1" t="str">
        <f t="shared" si="6"/>
        <v>1131113441E2</v>
      </c>
      <c r="B226" t="s">
        <v>28</v>
      </c>
      <c r="C226" t="s">
        <v>29</v>
      </c>
      <c r="D226" t="s">
        <v>30</v>
      </c>
      <c r="E226" t="s">
        <v>31</v>
      </c>
      <c r="F226" t="s">
        <v>1673</v>
      </c>
      <c r="G226" t="s">
        <v>2627</v>
      </c>
      <c r="H226" t="s">
        <v>1774</v>
      </c>
      <c r="I226" t="s">
        <v>2628</v>
      </c>
      <c r="J226" t="s">
        <v>2744</v>
      </c>
      <c r="K226" t="s">
        <v>32</v>
      </c>
      <c r="L226" t="s">
        <v>32</v>
      </c>
      <c r="M226" t="s">
        <v>43</v>
      </c>
      <c r="N226" t="s">
        <v>44</v>
      </c>
      <c r="O226" t="s">
        <v>54</v>
      </c>
      <c r="P226" t="s">
        <v>59</v>
      </c>
      <c r="Q226" t="s">
        <v>253</v>
      </c>
      <c r="R226" t="s">
        <v>2745</v>
      </c>
      <c r="S226" s="1" t="str">
        <f t="shared" si="7"/>
        <v>VILCA SOSA, CATALINA BENIGNA</v>
      </c>
      <c r="T226" t="s">
        <v>60</v>
      </c>
      <c r="U226" t="s">
        <v>49</v>
      </c>
      <c r="V226" t="s">
        <v>50</v>
      </c>
      <c r="W226" t="s">
        <v>2746</v>
      </c>
      <c r="X226" s="40">
        <v>24200</v>
      </c>
      <c r="Y226" t="s">
        <v>2747</v>
      </c>
      <c r="Z226"/>
      <c r="AA226"/>
      <c r="AB226" t="s">
        <v>39</v>
      </c>
      <c r="AC226" t="s">
        <v>40</v>
      </c>
      <c r="AD226" t="s">
        <v>41</v>
      </c>
      <c r="AE226"/>
    </row>
    <row r="227" spans="1:31" ht="15">
      <c r="A227" s="1" t="str">
        <f t="shared" si="6"/>
        <v>1131113441E7</v>
      </c>
      <c r="B227" t="s">
        <v>28</v>
      </c>
      <c r="C227" t="s">
        <v>29</v>
      </c>
      <c r="D227" t="s">
        <v>30</v>
      </c>
      <c r="E227" t="s">
        <v>31</v>
      </c>
      <c r="F227" t="s">
        <v>1673</v>
      </c>
      <c r="G227" t="s">
        <v>2627</v>
      </c>
      <c r="H227" t="s">
        <v>1774</v>
      </c>
      <c r="I227" t="s">
        <v>2628</v>
      </c>
      <c r="J227" t="s">
        <v>2748</v>
      </c>
      <c r="K227" t="s">
        <v>32</v>
      </c>
      <c r="L227" t="s">
        <v>32</v>
      </c>
      <c r="M227" t="s">
        <v>43</v>
      </c>
      <c r="N227" t="s">
        <v>44</v>
      </c>
      <c r="O227" t="s">
        <v>1853</v>
      </c>
      <c r="P227" t="s">
        <v>319</v>
      </c>
      <c r="Q227" t="s">
        <v>218</v>
      </c>
      <c r="R227" t="s">
        <v>2749</v>
      </c>
      <c r="S227" s="1" t="str">
        <f t="shared" si="7"/>
        <v>BOHORQUEZ BARRIGA, EDWIN MARTIN</v>
      </c>
      <c r="T227" t="s">
        <v>60</v>
      </c>
      <c r="U227" t="s">
        <v>49</v>
      </c>
      <c r="V227" t="s">
        <v>50</v>
      </c>
      <c r="W227" t="s">
        <v>2750</v>
      </c>
      <c r="X227" s="40">
        <v>24787</v>
      </c>
      <c r="Y227" t="s">
        <v>2751</v>
      </c>
      <c r="Z227" s="40">
        <v>42795</v>
      </c>
      <c r="AA227" s="40">
        <v>43100</v>
      </c>
      <c r="AB227" t="s">
        <v>39</v>
      </c>
      <c r="AC227" t="s">
        <v>40</v>
      </c>
      <c r="AD227" t="s">
        <v>41</v>
      </c>
      <c r="AE227"/>
    </row>
    <row r="228" spans="1:31" ht="15">
      <c r="A228" s="1" t="str">
        <f t="shared" si="6"/>
        <v>1131113441E8</v>
      </c>
      <c r="B228" t="s">
        <v>28</v>
      </c>
      <c r="C228" t="s">
        <v>29</v>
      </c>
      <c r="D228" t="s">
        <v>30</v>
      </c>
      <c r="E228" t="s">
        <v>31</v>
      </c>
      <c r="F228" t="s">
        <v>1673</v>
      </c>
      <c r="G228" t="s">
        <v>2627</v>
      </c>
      <c r="H228" t="s">
        <v>1774</v>
      </c>
      <c r="I228" t="s">
        <v>2628</v>
      </c>
      <c r="J228" t="s">
        <v>2752</v>
      </c>
      <c r="K228" t="s">
        <v>32</v>
      </c>
      <c r="L228" t="s">
        <v>32</v>
      </c>
      <c r="M228" t="s">
        <v>43</v>
      </c>
      <c r="N228" t="s">
        <v>44</v>
      </c>
      <c r="O228" t="s">
        <v>2753</v>
      </c>
      <c r="P228" t="s">
        <v>2754</v>
      </c>
      <c r="Q228" t="s">
        <v>475</v>
      </c>
      <c r="R228" t="s">
        <v>619</v>
      </c>
      <c r="S228" s="1" t="str">
        <f t="shared" si="7"/>
        <v>PAVIO HUARCAYA, GERMAN</v>
      </c>
      <c r="T228" t="s">
        <v>53</v>
      </c>
      <c r="U228" t="s">
        <v>49</v>
      </c>
      <c r="V228" t="s">
        <v>50</v>
      </c>
      <c r="W228" t="s">
        <v>2755</v>
      </c>
      <c r="X228" s="40">
        <v>23451</v>
      </c>
      <c r="Y228" t="s">
        <v>2756</v>
      </c>
      <c r="Z228" s="40">
        <v>42951</v>
      </c>
      <c r="AA228" s="40">
        <v>43011</v>
      </c>
      <c r="AB228" t="s">
        <v>39</v>
      </c>
      <c r="AC228" t="s">
        <v>40</v>
      </c>
      <c r="AD228" t="s">
        <v>41</v>
      </c>
      <c r="AE228"/>
    </row>
    <row r="229" spans="1:31" ht="15">
      <c r="A229" s="1" t="str">
        <f t="shared" si="6"/>
        <v>1178613712E5</v>
      </c>
      <c r="B229" t="s">
        <v>28</v>
      </c>
      <c r="C229" t="s">
        <v>29</v>
      </c>
      <c r="D229" t="s">
        <v>30</v>
      </c>
      <c r="E229" t="s">
        <v>31</v>
      </c>
      <c r="F229" t="s">
        <v>1673</v>
      </c>
      <c r="G229" t="s">
        <v>2627</v>
      </c>
      <c r="H229" t="s">
        <v>1774</v>
      </c>
      <c r="I229" t="s">
        <v>2628</v>
      </c>
      <c r="J229" t="s">
        <v>2757</v>
      </c>
      <c r="K229" t="s">
        <v>32</v>
      </c>
      <c r="L229" t="s">
        <v>32</v>
      </c>
      <c r="M229" t="s">
        <v>43</v>
      </c>
      <c r="N229" t="s">
        <v>44</v>
      </c>
      <c r="O229" t="s">
        <v>2758</v>
      </c>
      <c r="P229" t="s">
        <v>102</v>
      </c>
      <c r="Q229" t="s">
        <v>76</v>
      </c>
      <c r="R229" t="s">
        <v>245</v>
      </c>
      <c r="S229" s="1" t="str">
        <f t="shared" si="7"/>
        <v>MAMANI QUISPE, PEDRO</v>
      </c>
      <c r="T229" t="s">
        <v>60</v>
      </c>
      <c r="U229" t="s">
        <v>49</v>
      </c>
      <c r="V229" t="s">
        <v>50</v>
      </c>
      <c r="W229" t="s">
        <v>2759</v>
      </c>
      <c r="X229" s="40">
        <v>25336</v>
      </c>
      <c r="Y229" t="s">
        <v>2760</v>
      </c>
      <c r="Z229"/>
      <c r="AA229"/>
      <c r="AB229" t="s">
        <v>39</v>
      </c>
      <c r="AC229" t="s">
        <v>40</v>
      </c>
      <c r="AD229" t="s">
        <v>41</v>
      </c>
      <c r="AE229"/>
    </row>
    <row r="230" spans="1:31" ht="15">
      <c r="A230" s="1" t="str">
        <f t="shared" si="6"/>
        <v>21EV01801617</v>
      </c>
      <c r="B230" t="s">
        <v>28</v>
      </c>
      <c r="C230" t="s">
        <v>29</v>
      </c>
      <c r="D230" t="s">
        <v>30</v>
      </c>
      <c r="E230" t="s">
        <v>31</v>
      </c>
      <c r="F230" t="s">
        <v>1673</v>
      </c>
      <c r="G230" t="s">
        <v>2627</v>
      </c>
      <c r="H230" t="s">
        <v>1774</v>
      </c>
      <c r="I230" t="s">
        <v>2628</v>
      </c>
      <c r="J230" t="s">
        <v>2761</v>
      </c>
      <c r="K230" t="s">
        <v>32</v>
      </c>
      <c r="L230" t="s">
        <v>32</v>
      </c>
      <c r="M230" t="s">
        <v>1139</v>
      </c>
      <c r="N230" t="s">
        <v>62</v>
      </c>
      <c r="O230" t="s">
        <v>1990</v>
      </c>
      <c r="P230" t="s">
        <v>968</v>
      </c>
      <c r="Q230" t="s">
        <v>546</v>
      </c>
      <c r="R230" t="s">
        <v>2762</v>
      </c>
      <c r="S230" s="1" t="str">
        <f t="shared" si="7"/>
        <v>MONTES CCAMA, ELOY CARLOS</v>
      </c>
      <c r="T230" t="s">
        <v>65</v>
      </c>
      <c r="U230" t="s">
        <v>49</v>
      </c>
      <c r="V230" t="s">
        <v>50</v>
      </c>
      <c r="W230" t="s">
        <v>2763</v>
      </c>
      <c r="X230" s="40">
        <v>26634</v>
      </c>
      <c r="Y230" t="s">
        <v>2764</v>
      </c>
      <c r="Z230" s="40">
        <v>43160</v>
      </c>
      <c r="AA230" s="40">
        <v>43465</v>
      </c>
      <c r="AB230" t="s">
        <v>113</v>
      </c>
      <c r="AC230" t="s">
        <v>67</v>
      </c>
      <c r="AD230" t="s">
        <v>41</v>
      </c>
      <c r="AE230"/>
    </row>
    <row r="231" spans="1:31" ht="15">
      <c r="A231" s="1" t="str">
        <f t="shared" si="6"/>
        <v>21EV01801961</v>
      </c>
      <c r="B231" t="s">
        <v>28</v>
      </c>
      <c r="C231" t="s">
        <v>29</v>
      </c>
      <c r="D231" t="s">
        <v>30</v>
      </c>
      <c r="E231" t="s">
        <v>31</v>
      </c>
      <c r="F231" t="s">
        <v>1673</v>
      </c>
      <c r="G231" t="s">
        <v>2627</v>
      </c>
      <c r="H231" t="s">
        <v>1774</v>
      </c>
      <c r="I231" t="s">
        <v>2628</v>
      </c>
      <c r="J231" t="s">
        <v>2765</v>
      </c>
      <c r="K231" t="s">
        <v>32</v>
      </c>
      <c r="L231" t="s">
        <v>32</v>
      </c>
      <c r="M231" t="s">
        <v>1139</v>
      </c>
      <c r="N231" t="s">
        <v>62</v>
      </c>
      <c r="O231" t="s">
        <v>1990</v>
      </c>
      <c r="P231" t="s">
        <v>537</v>
      </c>
      <c r="Q231" t="s">
        <v>200</v>
      </c>
      <c r="R231" t="s">
        <v>510</v>
      </c>
      <c r="S231" s="1" t="str">
        <f t="shared" si="7"/>
        <v>ARUHUANCA CCOPA, ROBERTO</v>
      </c>
      <c r="T231" t="s">
        <v>65</v>
      </c>
      <c r="U231" t="s">
        <v>49</v>
      </c>
      <c r="V231" t="s">
        <v>50</v>
      </c>
      <c r="W231" t="s">
        <v>2766</v>
      </c>
      <c r="X231" s="40">
        <v>26864</v>
      </c>
      <c r="Y231" t="s">
        <v>2767</v>
      </c>
      <c r="Z231" s="40">
        <v>43160</v>
      </c>
      <c r="AA231" s="40">
        <v>43465</v>
      </c>
      <c r="AB231" t="s">
        <v>113</v>
      </c>
      <c r="AC231" t="s">
        <v>67</v>
      </c>
      <c r="AD231" t="s">
        <v>41</v>
      </c>
      <c r="AE231"/>
    </row>
    <row r="232" spans="1:31" ht="15">
      <c r="A232" s="1" t="str">
        <f t="shared" si="6"/>
        <v>21EV01805203</v>
      </c>
      <c r="B232" t="s">
        <v>28</v>
      </c>
      <c r="C232" t="s">
        <v>29</v>
      </c>
      <c r="D232" t="s">
        <v>30</v>
      </c>
      <c r="E232" t="s">
        <v>31</v>
      </c>
      <c r="F232" t="s">
        <v>1673</v>
      </c>
      <c r="G232" t="s">
        <v>2627</v>
      </c>
      <c r="H232" t="s">
        <v>1774</v>
      </c>
      <c r="I232" t="s">
        <v>2628</v>
      </c>
      <c r="J232" t="s">
        <v>2768</v>
      </c>
      <c r="K232" t="s">
        <v>32</v>
      </c>
      <c r="L232" t="s">
        <v>32</v>
      </c>
      <c r="M232" t="s">
        <v>1139</v>
      </c>
      <c r="N232" t="s">
        <v>62</v>
      </c>
      <c r="O232" t="s">
        <v>1990</v>
      </c>
      <c r="P232" t="s">
        <v>118</v>
      </c>
      <c r="Q232" t="s">
        <v>174</v>
      </c>
      <c r="R232" t="s">
        <v>595</v>
      </c>
      <c r="S232" s="1" t="str">
        <f t="shared" si="7"/>
        <v>FLORES APAZA, JUAN</v>
      </c>
      <c r="T232" t="s">
        <v>65</v>
      </c>
      <c r="U232" t="s">
        <v>753</v>
      </c>
      <c r="V232" t="s">
        <v>50</v>
      </c>
      <c r="W232" t="s">
        <v>2769</v>
      </c>
      <c r="X232" s="40">
        <v>28706</v>
      </c>
      <c r="Y232" t="s">
        <v>2770</v>
      </c>
      <c r="Z232" s="40">
        <v>43160</v>
      </c>
      <c r="AA232" s="40">
        <v>43465</v>
      </c>
      <c r="AB232" t="s">
        <v>113</v>
      </c>
      <c r="AC232" t="s">
        <v>67</v>
      </c>
      <c r="AD232" t="s">
        <v>41</v>
      </c>
      <c r="AE232"/>
    </row>
    <row r="233" spans="1:31" ht="15">
      <c r="A233" s="1" t="str">
        <f t="shared" si="6"/>
        <v>1131113431E5</v>
      </c>
      <c r="B233" t="s">
        <v>28</v>
      </c>
      <c r="C233" t="s">
        <v>29</v>
      </c>
      <c r="D233" t="s">
        <v>30</v>
      </c>
      <c r="E233" t="s">
        <v>31</v>
      </c>
      <c r="F233" t="s">
        <v>1673</v>
      </c>
      <c r="G233" t="s">
        <v>2627</v>
      </c>
      <c r="H233" t="s">
        <v>1774</v>
      </c>
      <c r="I233" t="s">
        <v>2628</v>
      </c>
      <c r="J233" t="s">
        <v>2771</v>
      </c>
      <c r="K233" t="s">
        <v>87</v>
      </c>
      <c r="L233" t="s">
        <v>624</v>
      </c>
      <c r="M233" t="s">
        <v>625</v>
      </c>
      <c r="N233" t="s">
        <v>44</v>
      </c>
      <c r="O233" t="s">
        <v>54</v>
      </c>
      <c r="P233" t="s">
        <v>273</v>
      </c>
      <c r="Q233" t="s">
        <v>291</v>
      </c>
      <c r="R233" t="s">
        <v>2772</v>
      </c>
      <c r="S233" s="1" t="str">
        <f t="shared" si="7"/>
        <v>RODRIGUEZ MENDOZA, JULIO ELOY</v>
      </c>
      <c r="T233" t="s">
        <v>616</v>
      </c>
      <c r="U233" t="s">
        <v>38</v>
      </c>
      <c r="V233" t="s">
        <v>50</v>
      </c>
      <c r="W233" t="s">
        <v>2773</v>
      </c>
      <c r="X233" s="40">
        <v>20862</v>
      </c>
      <c r="Y233" t="s">
        <v>2774</v>
      </c>
      <c r="Z233"/>
      <c r="AA233"/>
      <c r="AB233" t="s">
        <v>39</v>
      </c>
      <c r="AC233" t="s">
        <v>92</v>
      </c>
      <c r="AD233" t="s">
        <v>41</v>
      </c>
      <c r="AE233"/>
    </row>
    <row r="234" spans="1:31" ht="15">
      <c r="A234" s="1" t="str">
        <f t="shared" si="6"/>
        <v>1131113441E6</v>
      </c>
      <c r="B234" t="s">
        <v>28</v>
      </c>
      <c r="C234" t="s">
        <v>29</v>
      </c>
      <c r="D234" t="s">
        <v>30</v>
      </c>
      <c r="E234" t="s">
        <v>31</v>
      </c>
      <c r="F234" t="s">
        <v>1673</v>
      </c>
      <c r="G234" t="s">
        <v>2627</v>
      </c>
      <c r="H234" t="s">
        <v>1774</v>
      </c>
      <c r="I234" t="s">
        <v>2628</v>
      </c>
      <c r="J234" t="s">
        <v>2775</v>
      </c>
      <c r="K234" t="s">
        <v>87</v>
      </c>
      <c r="L234" t="s">
        <v>614</v>
      </c>
      <c r="M234" t="s">
        <v>615</v>
      </c>
      <c r="N234" t="s">
        <v>44</v>
      </c>
      <c r="O234" t="s">
        <v>2776</v>
      </c>
      <c r="P234" t="s">
        <v>76</v>
      </c>
      <c r="Q234" t="s">
        <v>118</v>
      </c>
      <c r="R234" t="s">
        <v>2777</v>
      </c>
      <c r="S234" s="1" t="str">
        <f t="shared" si="7"/>
        <v>QUISPE FLORES, GUILLERMO SABINO</v>
      </c>
      <c r="T234" t="s">
        <v>361</v>
      </c>
      <c r="U234" t="s">
        <v>38</v>
      </c>
      <c r="V234" t="s">
        <v>50</v>
      </c>
      <c r="W234" t="s">
        <v>2778</v>
      </c>
      <c r="X234" s="40">
        <v>18820</v>
      </c>
      <c r="Y234" t="s">
        <v>2779</v>
      </c>
      <c r="Z234"/>
      <c r="AA234"/>
      <c r="AB234" t="s">
        <v>39</v>
      </c>
      <c r="AC234" t="s">
        <v>92</v>
      </c>
      <c r="AD234" t="s">
        <v>41</v>
      </c>
      <c r="AE234"/>
    </row>
    <row r="235" spans="1:31" ht="15">
      <c r="A235" s="1" t="str">
        <f t="shared" si="6"/>
        <v>1131113411E0</v>
      </c>
      <c r="B235" t="s">
        <v>28</v>
      </c>
      <c r="C235" t="s">
        <v>29</v>
      </c>
      <c r="D235" t="s">
        <v>30</v>
      </c>
      <c r="E235" t="s">
        <v>31</v>
      </c>
      <c r="F235" t="s">
        <v>1673</v>
      </c>
      <c r="G235" t="s">
        <v>2627</v>
      </c>
      <c r="H235" t="s">
        <v>1774</v>
      </c>
      <c r="I235" t="s">
        <v>2628</v>
      </c>
      <c r="J235" t="s">
        <v>2780</v>
      </c>
      <c r="K235" t="s">
        <v>87</v>
      </c>
      <c r="L235" t="s">
        <v>88</v>
      </c>
      <c r="M235" t="s">
        <v>89</v>
      </c>
      <c r="N235" t="s">
        <v>44</v>
      </c>
      <c r="O235" t="s">
        <v>54</v>
      </c>
      <c r="P235" t="s">
        <v>118</v>
      </c>
      <c r="Q235" t="s">
        <v>102</v>
      </c>
      <c r="R235" t="s">
        <v>571</v>
      </c>
      <c r="S235" s="1" t="str">
        <f t="shared" si="7"/>
        <v>FLORES MAMANI, PASTOR</v>
      </c>
      <c r="T235" t="s">
        <v>96</v>
      </c>
      <c r="U235" t="s">
        <v>38</v>
      </c>
      <c r="V235" t="s">
        <v>50</v>
      </c>
      <c r="W235" t="s">
        <v>2781</v>
      </c>
      <c r="X235" s="40">
        <v>21866</v>
      </c>
      <c r="Y235" t="s">
        <v>2782</v>
      </c>
      <c r="Z235"/>
      <c r="AA235"/>
      <c r="AB235" t="s">
        <v>39</v>
      </c>
      <c r="AC235" t="s">
        <v>92</v>
      </c>
      <c r="AD235" t="s">
        <v>41</v>
      </c>
      <c r="AE235"/>
    </row>
    <row r="236" spans="1:31" ht="15">
      <c r="A236" s="1" t="str">
        <f t="shared" si="6"/>
        <v>1131113411E5</v>
      </c>
      <c r="B236" t="s">
        <v>28</v>
      </c>
      <c r="C236" t="s">
        <v>29</v>
      </c>
      <c r="D236" t="s">
        <v>30</v>
      </c>
      <c r="E236" t="s">
        <v>31</v>
      </c>
      <c r="F236" t="s">
        <v>1673</v>
      </c>
      <c r="G236" t="s">
        <v>2627</v>
      </c>
      <c r="H236" t="s">
        <v>1774</v>
      </c>
      <c r="I236" t="s">
        <v>2628</v>
      </c>
      <c r="J236" t="s">
        <v>2783</v>
      </c>
      <c r="K236" t="s">
        <v>87</v>
      </c>
      <c r="L236" t="s">
        <v>88</v>
      </c>
      <c r="M236" t="s">
        <v>89</v>
      </c>
      <c r="N236" t="s">
        <v>44</v>
      </c>
      <c r="O236" t="s">
        <v>2784</v>
      </c>
      <c r="P236" t="s">
        <v>226</v>
      </c>
      <c r="Q236" t="s">
        <v>226</v>
      </c>
      <c r="R236" t="s">
        <v>258</v>
      </c>
      <c r="S236" s="1" t="str">
        <f t="shared" si="7"/>
        <v>MAQUERA MAQUERA, LUCIO</v>
      </c>
      <c r="T236" t="s">
        <v>159</v>
      </c>
      <c r="U236" t="s">
        <v>38</v>
      </c>
      <c r="V236" t="s">
        <v>50</v>
      </c>
      <c r="W236" t="s">
        <v>2785</v>
      </c>
      <c r="X236" s="40">
        <v>22842</v>
      </c>
      <c r="Y236" t="s">
        <v>2786</v>
      </c>
      <c r="Z236" s="40">
        <v>42157</v>
      </c>
      <c r="AA236" s="40">
        <v>42369</v>
      </c>
      <c r="AB236" t="s">
        <v>39</v>
      </c>
      <c r="AC236" t="s">
        <v>92</v>
      </c>
      <c r="AD236" t="s">
        <v>41</v>
      </c>
      <c r="AE236"/>
    </row>
    <row r="237" spans="1:31" ht="15">
      <c r="A237" s="1" t="str">
        <f t="shared" si="6"/>
        <v>1131113411E8</v>
      </c>
      <c r="B237" t="s">
        <v>28</v>
      </c>
      <c r="C237" t="s">
        <v>29</v>
      </c>
      <c r="D237" t="s">
        <v>30</v>
      </c>
      <c r="E237" t="s">
        <v>31</v>
      </c>
      <c r="F237" t="s">
        <v>1673</v>
      </c>
      <c r="G237" t="s">
        <v>2627</v>
      </c>
      <c r="H237" t="s">
        <v>1774</v>
      </c>
      <c r="I237" t="s">
        <v>2628</v>
      </c>
      <c r="J237" t="s">
        <v>2787</v>
      </c>
      <c r="K237" t="s">
        <v>87</v>
      </c>
      <c r="L237" t="s">
        <v>88</v>
      </c>
      <c r="M237" t="s">
        <v>89</v>
      </c>
      <c r="N237" t="s">
        <v>44</v>
      </c>
      <c r="O237" t="s">
        <v>54</v>
      </c>
      <c r="P237" t="s">
        <v>544</v>
      </c>
      <c r="Q237" t="s">
        <v>75</v>
      </c>
      <c r="R237" t="s">
        <v>348</v>
      </c>
      <c r="S237" s="1" t="str">
        <f t="shared" si="7"/>
        <v>ARAPA HUANCA, MARIA</v>
      </c>
      <c r="T237" t="s">
        <v>159</v>
      </c>
      <c r="U237" t="s">
        <v>38</v>
      </c>
      <c r="V237" t="s">
        <v>50</v>
      </c>
      <c r="W237" t="s">
        <v>2788</v>
      </c>
      <c r="X237" s="40">
        <v>19208</v>
      </c>
      <c r="Y237" t="s">
        <v>2789</v>
      </c>
      <c r="Z237"/>
      <c r="AA237"/>
      <c r="AB237" t="s">
        <v>39</v>
      </c>
      <c r="AC237" t="s">
        <v>92</v>
      </c>
      <c r="AD237" t="s">
        <v>41</v>
      </c>
      <c r="AE237"/>
    </row>
    <row r="238" spans="1:31" ht="15">
      <c r="A238" s="1" t="str">
        <f t="shared" si="6"/>
        <v>1131113431E1</v>
      </c>
      <c r="B238" t="s">
        <v>28</v>
      </c>
      <c r="C238" t="s">
        <v>29</v>
      </c>
      <c r="D238" t="s">
        <v>30</v>
      </c>
      <c r="E238" t="s">
        <v>31</v>
      </c>
      <c r="F238" t="s">
        <v>1673</v>
      </c>
      <c r="G238" t="s">
        <v>2627</v>
      </c>
      <c r="H238" t="s">
        <v>1774</v>
      </c>
      <c r="I238" t="s">
        <v>2628</v>
      </c>
      <c r="J238" t="s">
        <v>2790</v>
      </c>
      <c r="K238" t="s">
        <v>87</v>
      </c>
      <c r="L238" t="s">
        <v>88</v>
      </c>
      <c r="M238" t="s">
        <v>89</v>
      </c>
      <c r="N238" t="s">
        <v>44</v>
      </c>
      <c r="O238" t="s">
        <v>54</v>
      </c>
      <c r="P238" t="s">
        <v>141</v>
      </c>
      <c r="Q238" t="s">
        <v>2791</v>
      </c>
      <c r="R238" t="s">
        <v>2792</v>
      </c>
      <c r="S238" s="1" t="str">
        <f t="shared" si="7"/>
        <v>RAMOS ALAVI, MARTA LUISA</v>
      </c>
      <c r="T238" t="s">
        <v>616</v>
      </c>
      <c r="U238" t="s">
        <v>38</v>
      </c>
      <c r="V238" t="s">
        <v>50</v>
      </c>
      <c r="W238" t="s">
        <v>2793</v>
      </c>
      <c r="X238" s="40">
        <v>20301</v>
      </c>
      <c r="Y238" t="s">
        <v>2794</v>
      </c>
      <c r="Z238"/>
      <c r="AA238"/>
      <c r="AB238" t="s">
        <v>39</v>
      </c>
      <c r="AC238" t="s">
        <v>92</v>
      </c>
      <c r="AD238" t="s">
        <v>41</v>
      </c>
      <c r="AE238"/>
    </row>
    <row r="239" spans="1:31" ht="15">
      <c r="A239" s="1" t="str">
        <f t="shared" si="6"/>
        <v>1152113421E9</v>
      </c>
      <c r="B239" t="s">
        <v>28</v>
      </c>
      <c r="C239" t="s">
        <v>29</v>
      </c>
      <c r="D239" t="s">
        <v>30</v>
      </c>
      <c r="E239" t="s">
        <v>31</v>
      </c>
      <c r="F239" t="s">
        <v>1578</v>
      </c>
      <c r="G239" t="s">
        <v>2795</v>
      </c>
      <c r="H239" t="s">
        <v>1774</v>
      </c>
      <c r="I239" t="s">
        <v>2796</v>
      </c>
      <c r="J239" t="s">
        <v>2797</v>
      </c>
      <c r="K239" t="s">
        <v>32</v>
      </c>
      <c r="L239" t="s">
        <v>33</v>
      </c>
      <c r="M239" t="s">
        <v>602</v>
      </c>
      <c r="N239" t="s">
        <v>35</v>
      </c>
      <c r="O239" t="s">
        <v>2798</v>
      </c>
      <c r="P239" t="s">
        <v>678</v>
      </c>
      <c r="Q239" t="s">
        <v>76</v>
      </c>
      <c r="R239" t="s">
        <v>2367</v>
      </c>
      <c r="S239" s="1" t="str">
        <f t="shared" si="7"/>
        <v>VILLAHERMOSA QUISPE, AMANDA</v>
      </c>
      <c r="T239" t="s">
        <v>37</v>
      </c>
      <c r="U239" t="s">
        <v>38</v>
      </c>
      <c r="V239" t="s">
        <v>100</v>
      </c>
      <c r="W239" t="s">
        <v>2799</v>
      </c>
      <c r="X239" s="40">
        <v>26308</v>
      </c>
      <c r="Y239" t="s">
        <v>2800</v>
      </c>
      <c r="Z239" s="40">
        <v>42064</v>
      </c>
      <c r="AA239" s="40">
        <v>43159</v>
      </c>
      <c r="AB239" t="s">
        <v>39</v>
      </c>
      <c r="AC239" t="s">
        <v>40</v>
      </c>
      <c r="AD239" t="s">
        <v>41</v>
      </c>
      <c r="AE239"/>
    </row>
    <row r="240" spans="1:31" ht="15">
      <c r="A240" s="1" t="str">
        <f t="shared" si="6"/>
        <v>1152113441E2</v>
      </c>
      <c r="B240" t="s">
        <v>28</v>
      </c>
      <c r="C240" t="s">
        <v>29</v>
      </c>
      <c r="D240" t="s">
        <v>30</v>
      </c>
      <c r="E240" t="s">
        <v>31</v>
      </c>
      <c r="F240" t="s">
        <v>1578</v>
      </c>
      <c r="G240" t="s">
        <v>2795</v>
      </c>
      <c r="H240" t="s">
        <v>1774</v>
      </c>
      <c r="I240" t="s">
        <v>2796</v>
      </c>
      <c r="J240" t="s">
        <v>2801</v>
      </c>
      <c r="K240" t="s">
        <v>32</v>
      </c>
      <c r="L240" t="s">
        <v>33</v>
      </c>
      <c r="M240" t="s">
        <v>34</v>
      </c>
      <c r="N240" t="s">
        <v>35</v>
      </c>
      <c r="O240" t="s">
        <v>2802</v>
      </c>
      <c r="P240" t="s">
        <v>466</v>
      </c>
      <c r="Q240" t="s">
        <v>244</v>
      </c>
      <c r="R240" t="s">
        <v>2803</v>
      </c>
      <c r="S240" s="1" t="str">
        <f t="shared" si="7"/>
        <v>ZAPANA SANIZO, LUPO AGUSTIN</v>
      </c>
      <c r="T240" t="s">
        <v>37</v>
      </c>
      <c r="U240" t="s">
        <v>38</v>
      </c>
      <c r="V240" t="s">
        <v>100</v>
      </c>
      <c r="W240" t="s">
        <v>2804</v>
      </c>
      <c r="X240" s="40">
        <v>28364</v>
      </c>
      <c r="Y240" t="s">
        <v>2805</v>
      </c>
      <c r="Z240" s="40">
        <v>42064</v>
      </c>
      <c r="AA240" s="40">
        <v>43159</v>
      </c>
      <c r="AB240" t="s">
        <v>39</v>
      </c>
      <c r="AC240" t="s">
        <v>40</v>
      </c>
      <c r="AD240" t="s">
        <v>41</v>
      </c>
      <c r="AE240"/>
    </row>
    <row r="241" spans="1:31" ht="15">
      <c r="A241" s="1" t="str">
        <f t="shared" si="6"/>
        <v>1114813612E3</v>
      </c>
      <c r="B241" t="s">
        <v>28</v>
      </c>
      <c r="C241" t="s">
        <v>29</v>
      </c>
      <c r="D241" t="s">
        <v>30</v>
      </c>
      <c r="E241" t="s">
        <v>31</v>
      </c>
      <c r="F241" t="s">
        <v>1578</v>
      </c>
      <c r="G241" t="s">
        <v>2795</v>
      </c>
      <c r="H241" t="s">
        <v>1774</v>
      </c>
      <c r="I241" t="s">
        <v>2796</v>
      </c>
      <c r="J241" t="s">
        <v>2806</v>
      </c>
      <c r="K241" t="s">
        <v>32</v>
      </c>
      <c r="L241" t="s">
        <v>32</v>
      </c>
      <c r="M241" t="s">
        <v>43</v>
      </c>
      <c r="N241" t="s">
        <v>44</v>
      </c>
      <c r="O241" t="s">
        <v>2758</v>
      </c>
      <c r="P241" t="s">
        <v>2807</v>
      </c>
      <c r="Q241" t="s">
        <v>2808</v>
      </c>
      <c r="R241" t="s">
        <v>2809</v>
      </c>
      <c r="S241" s="1" t="str">
        <f t="shared" si="7"/>
        <v>MAYDANA ITURRIAGA, MARIA DAKMAR</v>
      </c>
      <c r="T241" t="s">
        <v>282</v>
      </c>
      <c r="U241" t="s">
        <v>49</v>
      </c>
      <c r="V241" t="s">
        <v>50</v>
      </c>
      <c r="W241" t="s">
        <v>2810</v>
      </c>
      <c r="X241" s="40">
        <v>22214</v>
      </c>
      <c r="Y241" t="s">
        <v>2811</v>
      </c>
      <c r="Z241"/>
      <c r="AA241"/>
      <c r="AB241" t="s">
        <v>39</v>
      </c>
      <c r="AC241" t="s">
        <v>40</v>
      </c>
      <c r="AD241" t="s">
        <v>41</v>
      </c>
      <c r="AE241"/>
    </row>
    <row r="242" spans="1:31" ht="15">
      <c r="A242" s="1" t="str">
        <f t="shared" si="6"/>
        <v>1152113411E2</v>
      </c>
      <c r="B242" t="s">
        <v>28</v>
      </c>
      <c r="C242" t="s">
        <v>29</v>
      </c>
      <c r="D242" t="s">
        <v>30</v>
      </c>
      <c r="E242" t="s">
        <v>31</v>
      </c>
      <c r="F242" t="s">
        <v>1578</v>
      </c>
      <c r="G242" t="s">
        <v>2795</v>
      </c>
      <c r="H242" t="s">
        <v>1774</v>
      </c>
      <c r="I242" t="s">
        <v>2796</v>
      </c>
      <c r="J242" t="s">
        <v>2812</v>
      </c>
      <c r="K242" t="s">
        <v>32</v>
      </c>
      <c r="L242" t="s">
        <v>32</v>
      </c>
      <c r="M242" t="s">
        <v>43</v>
      </c>
      <c r="N242" t="s">
        <v>44</v>
      </c>
      <c r="O242" t="s">
        <v>54</v>
      </c>
      <c r="P242" t="s">
        <v>256</v>
      </c>
      <c r="Q242" t="s">
        <v>679</v>
      </c>
      <c r="R242" t="s">
        <v>680</v>
      </c>
      <c r="S242" s="1" t="str">
        <f t="shared" si="7"/>
        <v>ALVAREZ SONCO, JUAN FELIX</v>
      </c>
      <c r="T242" t="s">
        <v>48</v>
      </c>
      <c r="U242" t="s">
        <v>49</v>
      </c>
      <c r="V242" t="s">
        <v>50</v>
      </c>
      <c r="W242" t="s">
        <v>2813</v>
      </c>
      <c r="X242" s="40">
        <v>22320</v>
      </c>
      <c r="Y242" t="s">
        <v>2814</v>
      </c>
      <c r="Z242"/>
      <c r="AA242"/>
      <c r="AB242" t="s">
        <v>39</v>
      </c>
      <c r="AC242" t="s">
        <v>40</v>
      </c>
      <c r="AD242" t="s">
        <v>41</v>
      </c>
      <c r="AE242"/>
    </row>
    <row r="243" spans="1:31" ht="15">
      <c r="A243" s="1" t="str">
        <f t="shared" si="6"/>
        <v>1152113411E4</v>
      </c>
      <c r="B243" t="s">
        <v>28</v>
      </c>
      <c r="C243" t="s">
        <v>29</v>
      </c>
      <c r="D243" t="s">
        <v>30</v>
      </c>
      <c r="E243" t="s">
        <v>31</v>
      </c>
      <c r="F243" t="s">
        <v>1578</v>
      </c>
      <c r="G243" t="s">
        <v>2795</v>
      </c>
      <c r="H243" t="s">
        <v>1774</v>
      </c>
      <c r="I243" t="s">
        <v>2796</v>
      </c>
      <c r="J243" t="s">
        <v>2815</v>
      </c>
      <c r="K243" t="s">
        <v>32</v>
      </c>
      <c r="L243" t="s">
        <v>32</v>
      </c>
      <c r="M243" t="s">
        <v>43</v>
      </c>
      <c r="N243" t="s">
        <v>44</v>
      </c>
      <c r="O243" t="s">
        <v>2816</v>
      </c>
      <c r="P243" t="s">
        <v>214</v>
      </c>
      <c r="Q243" t="s">
        <v>158</v>
      </c>
      <c r="R243" t="s">
        <v>2817</v>
      </c>
      <c r="S243" s="1" t="str">
        <f t="shared" si="7"/>
        <v>VASQUEZ ROJAS, OLGA BENICIA</v>
      </c>
      <c r="T243" t="s">
        <v>48</v>
      </c>
      <c r="U243" t="s">
        <v>49</v>
      </c>
      <c r="V243" t="s">
        <v>50</v>
      </c>
      <c r="W243" t="s">
        <v>2818</v>
      </c>
      <c r="X243" s="40">
        <v>20535</v>
      </c>
      <c r="Y243" t="s">
        <v>2819</v>
      </c>
      <c r="Z243" s="40">
        <v>43222</v>
      </c>
      <c r="AA243" s="40">
        <v>43465</v>
      </c>
      <c r="AB243" t="s">
        <v>39</v>
      </c>
      <c r="AC243" t="s">
        <v>40</v>
      </c>
      <c r="AD243" t="s">
        <v>41</v>
      </c>
      <c r="AE243"/>
    </row>
    <row r="244" spans="1:31" ht="15">
      <c r="A244" s="1" t="str">
        <f t="shared" si="6"/>
        <v>1152113411E5</v>
      </c>
      <c r="B244" t="s">
        <v>28</v>
      </c>
      <c r="C244" t="s">
        <v>29</v>
      </c>
      <c r="D244" t="s">
        <v>30</v>
      </c>
      <c r="E244" t="s">
        <v>31</v>
      </c>
      <c r="F244" t="s">
        <v>1578</v>
      </c>
      <c r="G244" t="s">
        <v>2795</v>
      </c>
      <c r="H244" t="s">
        <v>1774</v>
      </c>
      <c r="I244" t="s">
        <v>2796</v>
      </c>
      <c r="J244" t="s">
        <v>2820</v>
      </c>
      <c r="K244" t="s">
        <v>32</v>
      </c>
      <c r="L244" t="s">
        <v>32</v>
      </c>
      <c r="M244" t="s">
        <v>43</v>
      </c>
      <c r="N244" t="s">
        <v>44</v>
      </c>
      <c r="O244" t="s">
        <v>54</v>
      </c>
      <c r="P244" t="s">
        <v>131</v>
      </c>
      <c r="Q244" t="s">
        <v>59</v>
      </c>
      <c r="R244" t="s">
        <v>2821</v>
      </c>
      <c r="S244" s="1" t="str">
        <f t="shared" si="7"/>
        <v>AQUISE VILCA, NELLY MARIA</v>
      </c>
      <c r="T244" t="s">
        <v>48</v>
      </c>
      <c r="U244" t="s">
        <v>49</v>
      </c>
      <c r="V244" t="s">
        <v>50</v>
      </c>
      <c r="W244" t="s">
        <v>2822</v>
      </c>
      <c r="X244" s="40">
        <v>20234</v>
      </c>
      <c r="Y244" t="s">
        <v>2823</v>
      </c>
      <c r="Z244"/>
      <c r="AA244"/>
      <c r="AB244" t="s">
        <v>39</v>
      </c>
      <c r="AC244" t="s">
        <v>40</v>
      </c>
      <c r="AD244" t="s">
        <v>41</v>
      </c>
      <c r="AE244"/>
    </row>
    <row r="245" spans="1:31" ht="15">
      <c r="A245" s="1" t="str">
        <f t="shared" si="6"/>
        <v>1152113411E6</v>
      </c>
      <c r="B245" t="s">
        <v>28</v>
      </c>
      <c r="C245" t="s">
        <v>29</v>
      </c>
      <c r="D245" t="s">
        <v>30</v>
      </c>
      <c r="E245" t="s">
        <v>31</v>
      </c>
      <c r="F245" t="s">
        <v>1578</v>
      </c>
      <c r="G245" t="s">
        <v>2795</v>
      </c>
      <c r="H245" t="s">
        <v>1774</v>
      </c>
      <c r="I245" t="s">
        <v>2796</v>
      </c>
      <c r="J245" t="s">
        <v>2824</v>
      </c>
      <c r="K245" t="s">
        <v>32</v>
      </c>
      <c r="L245" t="s">
        <v>32</v>
      </c>
      <c r="M245" t="s">
        <v>1837</v>
      </c>
      <c r="N245" t="s">
        <v>44</v>
      </c>
      <c r="O245" t="s">
        <v>54</v>
      </c>
      <c r="P245" t="s">
        <v>544</v>
      </c>
      <c r="Q245" t="s">
        <v>126</v>
      </c>
      <c r="R245" t="s">
        <v>479</v>
      </c>
      <c r="S245" s="1" t="str">
        <f t="shared" si="7"/>
        <v>ARAPA COILA, MARIA ELENA</v>
      </c>
      <c r="T245" t="s">
        <v>60</v>
      </c>
      <c r="U245" t="s">
        <v>49</v>
      </c>
      <c r="V245" t="s">
        <v>50</v>
      </c>
      <c r="W245" t="s">
        <v>2825</v>
      </c>
      <c r="X245" s="40">
        <v>25465</v>
      </c>
      <c r="Y245" t="s">
        <v>2826</v>
      </c>
      <c r="Z245"/>
      <c r="AA245"/>
      <c r="AB245" t="s">
        <v>39</v>
      </c>
      <c r="AC245" t="s">
        <v>40</v>
      </c>
      <c r="AD245" t="s">
        <v>41</v>
      </c>
      <c r="AE245"/>
    </row>
    <row r="246" spans="1:31" ht="15">
      <c r="A246" s="1" t="str">
        <f t="shared" si="6"/>
        <v>1152113411E8</v>
      </c>
      <c r="B246" t="s">
        <v>28</v>
      </c>
      <c r="C246" t="s">
        <v>29</v>
      </c>
      <c r="D246" t="s">
        <v>30</v>
      </c>
      <c r="E246" t="s">
        <v>31</v>
      </c>
      <c r="F246" t="s">
        <v>1578</v>
      </c>
      <c r="G246" t="s">
        <v>2795</v>
      </c>
      <c r="H246" t="s">
        <v>1774</v>
      </c>
      <c r="I246" t="s">
        <v>2796</v>
      </c>
      <c r="J246" t="s">
        <v>2827</v>
      </c>
      <c r="K246" t="s">
        <v>32</v>
      </c>
      <c r="L246" t="s">
        <v>32</v>
      </c>
      <c r="M246" t="s">
        <v>43</v>
      </c>
      <c r="N246" t="s">
        <v>44</v>
      </c>
      <c r="O246" t="s">
        <v>54</v>
      </c>
      <c r="P246" t="s">
        <v>2828</v>
      </c>
      <c r="Q246" t="s">
        <v>681</v>
      </c>
      <c r="R246" t="s">
        <v>2829</v>
      </c>
      <c r="S246" s="1" t="str">
        <f t="shared" si="7"/>
        <v>ARRATIA CHALCO, BEATRIZ MAGDALENA</v>
      </c>
      <c r="T246" t="s">
        <v>60</v>
      </c>
      <c r="U246" t="s">
        <v>49</v>
      </c>
      <c r="V246" t="s">
        <v>50</v>
      </c>
      <c r="W246" t="s">
        <v>2830</v>
      </c>
      <c r="X246" s="40">
        <v>24621</v>
      </c>
      <c r="Y246" t="s">
        <v>2831</v>
      </c>
      <c r="Z246"/>
      <c r="AA246"/>
      <c r="AB246" t="s">
        <v>39</v>
      </c>
      <c r="AC246" t="s">
        <v>40</v>
      </c>
      <c r="AD246" t="s">
        <v>41</v>
      </c>
      <c r="AE246"/>
    </row>
    <row r="247" spans="1:31" ht="15">
      <c r="A247" s="1" t="str">
        <f t="shared" si="6"/>
        <v>1152113421E0</v>
      </c>
      <c r="B247" t="s">
        <v>28</v>
      </c>
      <c r="C247" t="s">
        <v>29</v>
      </c>
      <c r="D247" t="s">
        <v>30</v>
      </c>
      <c r="E247" t="s">
        <v>31</v>
      </c>
      <c r="F247" t="s">
        <v>1578</v>
      </c>
      <c r="G247" t="s">
        <v>2795</v>
      </c>
      <c r="H247" t="s">
        <v>1774</v>
      </c>
      <c r="I247" t="s">
        <v>2796</v>
      </c>
      <c r="J247" t="s">
        <v>2832</v>
      </c>
      <c r="K247" t="s">
        <v>32</v>
      </c>
      <c r="L247" t="s">
        <v>32</v>
      </c>
      <c r="M247" t="s">
        <v>43</v>
      </c>
      <c r="N247" t="s">
        <v>44</v>
      </c>
      <c r="O247" t="s">
        <v>54</v>
      </c>
      <c r="P247" t="s">
        <v>76</v>
      </c>
      <c r="Q247" t="s">
        <v>336</v>
      </c>
      <c r="R247" t="s">
        <v>285</v>
      </c>
      <c r="S247" s="1" t="str">
        <f t="shared" si="7"/>
        <v>QUISPE ALEJO, DELIA</v>
      </c>
      <c r="T247" t="s">
        <v>60</v>
      </c>
      <c r="U247" t="s">
        <v>49</v>
      </c>
      <c r="V247" t="s">
        <v>50</v>
      </c>
      <c r="W247" t="s">
        <v>2833</v>
      </c>
      <c r="X247" s="40">
        <v>24778</v>
      </c>
      <c r="Y247" t="s">
        <v>2834</v>
      </c>
      <c r="Z247"/>
      <c r="AA247"/>
      <c r="AB247" t="s">
        <v>39</v>
      </c>
      <c r="AC247" t="s">
        <v>40</v>
      </c>
      <c r="AD247" t="s">
        <v>41</v>
      </c>
      <c r="AE247"/>
    </row>
    <row r="248" spans="1:31" ht="15">
      <c r="A248" s="1" t="str">
        <f t="shared" si="6"/>
        <v>1152113421E1</v>
      </c>
      <c r="B248" t="s">
        <v>28</v>
      </c>
      <c r="C248" t="s">
        <v>29</v>
      </c>
      <c r="D248" t="s">
        <v>30</v>
      </c>
      <c r="E248" t="s">
        <v>31</v>
      </c>
      <c r="F248" t="s">
        <v>1578</v>
      </c>
      <c r="G248" t="s">
        <v>2795</v>
      </c>
      <c r="H248" t="s">
        <v>1774</v>
      </c>
      <c r="I248" t="s">
        <v>2796</v>
      </c>
      <c r="J248" t="s">
        <v>2835</v>
      </c>
      <c r="K248" t="s">
        <v>32</v>
      </c>
      <c r="L248" t="s">
        <v>32</v>
      </c>
      <c r="M248" t="s">
        <v>43</v>
      </c>
      <c r="N248" t="s">
        <v>44</v>
      </c>
      <c r="O248" t="s">
        <v>54</v>
      </c>
      <c r="P248" t="s">
        <v>365</v>
      </c>
      <c r="Q248" t="s">
        <v>452</v>
      </c>
      <c r="R248" t="s">
        <v>454</v>
      </c>
      <c r="S248" s="1" t="str">
        <f t="shared" si="7"/>
        <v>BUSTINZA MENDIZABAL, HAYDEE</v>
      </c>
      <c r="T248" t="s">
        <v>48</v>
      </c>
      <c r="U248" t="s">
        <v>49</v>
      </c>
      <c r="V248" t="s">
        <v>50</v>
      </c>
      <c r="W248" t="s">
        <v>2836</v>
      </c>
      <c r="X248" s="40">
        <v>21661</v>
      </c>
      <c r="Y248" t="s">
        <v>2837</v>
      </c>
      <c r="Z248"/>
      <c r="AA248"/>
      <c r="AB248" t="s">
        <v>39</v>
      </c>
      <c r="AC248" t="s">
        <v>40</v>
      </c>
      <c r="AD248" t="s">
        <v>41</v>
      </c>
      <c r="AE248"/>
    </row>
    <row r="249" spans="1:31" ht="15">
      <c r="A249" s="1" t="str">
        <f t="shared" si="6"/>
        <v>1152113421E3</v>
      </c>
      <c r="B249" t="s">
        <v>28</v>
      </c>
      <c r="C249" t="s">
        <v>29</v>
      </c>
      <c r="D249" t="s">
        <v>30</v>
      </c>
      <c r="E249" t="s">
        <v>31</v>
      </c>
      <c r="F249" t="s">
        <v>1578</v>
      </c>
      <c r="G249" t="s">
        <v>2795</v>
      </c>
      <c r="H249" t="s">
        <v>1774</v>
      </c>
      <c r="I249" t="s">
        <v>2796</v>
      </c>
      <c r="J249" t="s">
        <v>2838</v>
      </c>
      <c r="K249" t="s">
        <v>32</v>
      </c>
      <c r="L249" t="s">
        <v>32</v>
      </c>
      <c r="M249" t="s">
        <v>43</v>
      </c>
      <c r="N249" t="s">
        <v>44</v>
      </c>
      <c r="O249" t="s">
        <v>54</v>
      </c>
      <c r="P249" t="s">
        <v>431</v>
      </c>
      <c r="Q249" t="s">
        <v>141</v>
      </c>
      <c r="R249" t="s">
        <v>2839</v>
      </c>
      <c r="S249" s="1" t="str">
        <f t="shared" si="7"/>
        <v>CALSIN RAMOS, PETRONILA</v>
      </c>
      <c r="T249" t="s">
        <v>48</v>
      </c>
      <c r="U249" t="s">
        <v>49</v>
      </c>
      <c r="V249" t="s">
        <v>50</v>
      </c>
      <c r="W249" t="s">
        <v>2840</v>
      </c>
      <c r="X249" s="40">
        <v>22530</v>
      </c>
      <c r="Y249" t="s">
        <v>2841</v>
      </c>
      <c r="Z249"/>
      <c r="AA249"/>
      <c r="AB249" t="s">
        <v>39</v>
      </c>
      <c r="AC249" t="s">
        <v>40</v>
      </c>
      <c r="AD249" t="s">
        <v>41</v>
      </c>
      <c r="AE249"/>
    </row>
    <row r="250" spans="1:31" ht="15">
      <c r="A250" s="1" t="str">
        <f t="shared" si="6"/>
        <v>1152113421E5</v>
      </c>
      <c r="B250" t="s">
        <v>28</v>
      </c>
      <c r="C250" t="s">
        <v>29</v>
      </c>
      <c r="D250" t="s">
        <v>30</v>
      </c>
      <c r="E250" t="s">
        <v>31</v>
      </c>
      <c r="F250" t="s">
        <v>1578</v>
      </c>
      <c r="G250" t="s">
        <v>2795</v>
      </c>
      <c r="H250" t="s">
        <v>1774</v>
      </c>
      <c r="I250" t="s">
        <v>2796</v>
      </c>
      <c r="J250" t="s">
        <v>2842</v>
      </c>
      <c r="K250" t="s">
        <v>32</v>
      </c>
      <c r="L250" t="s">
        <v>32</v>
      </c>
      <c r="M250" t="s">
        <v>43</v>
      </c>
      <c r="N250" t="s">
        <v>44</v>
      </c>
      <c r="O250" t="s">
        <v>54</v>
      </c>
      <c r="P250" t="s">
        <v>682</v>
      </c>
      <c r="Q250" t="s">
        <v>2843</v>
      </c>
      <c r="R250" t="s">
        <v>2844</v>
      </c>
      <c r="S250" s="1" t="str">
        <f t="shared" si="7"/>
        <v>CARLOS LUNA DE YUCRA, NIDIA SANDRA</v>
      </c>
      <c r="T250" t="s">
        <v>60</v>
      </c>
      <c r="U250" t="s">
        <v>49</v>
      </c>
      <c r="V250" t="s">
        <v>50</v>
      </c>
      <c r="W250" t="s">
        <v>2845</v>
      </c>
      <c r="X250" s="40">
        <v>23498</v>
      </c>
      <c r="Y250" t="s">
        <v>2846</v>
      </c>
      <c r="Z250"/>
      <c r="AA250"/>
      <c r="AB250" t="s">
        <v>39</v>
      </c>
      <c r="AC250" t="s">
        <v>40</v>
      </c>
      <c r="AD250" t="s">
        <v>41</v>
      </c>
      <c r="AE250"/>
    </row>
    <row r="251" spans="1:31" ht="15">
      <c r="A251" s="1" t="str">
        <f t="shared" si="6"/>
        <v>1152113421E6</v>
      </c>
      <c r="B251" t="s">
        <v>28</v>
      </c>
      <c r="C251" t="s">
        <v>29</v>
      </c>
      <c r="D251" t="s">
        <v>30</v>
      </c>
      <c r="E251" t="s">
        <v>31</v>
      </c>
      <c r="F251" t="s">
        <v>1578</v>
      </c>
      <c r="G251" t="s">
        <v>2795</v>
      </c>
      <c r="H251" t="s">
        <v>1774</v>
      </c>
      <c r="I251" t="s">
        <v>2796</v>
      </c>
      <c r="J251" t="s">
        <v>2847</v>
      </c>
      <c r="K251" t="s">
        <v>32</v>
      </c>
      <c r="L251" t="s">
        <v>32</v>
      </c>
      <c r="M251" t="s">
        <v>43</v>
      </c>
      <c r="N251" t="s">
        <v>44</v>
      </c>
      <c r="O251" t="s">
        <v>54</v>
      </c>
      <c r="P251" t="s">
        <v>102</v>
      </c>
      <c r="Q251" t="s">
        <v>77</v>
      </c>
      <c r="R251" t="s">
        <v>683</v>
      </c>
      <c r="S251" s="1" t="str">
        <f t="shared" si="7"/>
        <v>MAMANI CONDORI, ABDON</v>
      </c>
      <c r="T251" t="s">
        <v>60</v>
      </c>
      <c r="U251" t="s">
        <v>49</v>
      </c>
      <c r="V251" t="s">
        <v>50</v>
      </c>
      <c r="W251" t="s">
        <v>2848</v>
      </c>
      <c r="X251" s="40">
        <v>23222</v>
      </c>
      <c r="Y251" t="s">
        <v>2849</v>
      </c>
      <c r="Z251"/>
      <c r="AA251"/>
      <c r="AB251" t="s">
        <v>39</v>
      </c>
      <c r="AC251" t="s">
        <v>40</v>
      </c>
      <c r="AD251" t="s">
        <v>41</v>
      </c>
      <c r="AE251"/>
    </row>
    <row r="252" spans="1:31" ht="15">
      <c r="A252" s="1" t="str">
        <f t="shared" si="6"/>
        <v>1152113421E7</v>
      </c>
      <c r="B252" t="s">
        <v>28</v>
      </c>
      <c r="C252" t="s">
        <v>29</v>
      </c>
      <c r="D252" t="s">
        <v>30</v>
      </c>
      <c r="E252" t="s">
        <v>31</v>
      </c>
      <c r="F252" t="s">
        <v>1578</v>
      </c>
      <c r="G252" t="s">
        <v>2795</v>
      </c>
      <c r="H252" t="s">
        <v>1774</v>
      </c>
      <c r="I252" t="s">
        <v>2796</v>
      </c>
      <c r="J252" t="s">
        <v>2850</v>
      </c>
      <c r="K252" t="s">
        <v>32</v>
      </c>
      <c r="L252" t="s">
        <v>32</v>
      </c>
      <c r="M252" t="s">
        <v>43</v>
      </c>
      <c r="N252" t="s">
        <v>44</v>
      </c>
      <c r="O252" t="s">
        <v>2851</v>
      </c>
      <c r="P252" t="s">
        <v>509</v>
      </c>
      <c r="Q252" t="s">
        <v>2852</v>
      </c>
      <c r="R252" t="s">
        <v>2853</v>
      </c>
      <c r="S252" s="1" t="str">
        <f t="shared" si="7"/>
        <v>JULI LAQUI, NOLBERTO</v>
      </c>
      <c r="T252" t="s">
        <v>37</v>
      </c>
      <c r="U252" t="s">
        <v>49</v>
      </c>
      <c r="V252" t="s">
        <v>271</v>
      </c>
      <c r="W252" t="s">
        <v>2854</v>
      </c>
      <c r="X252" s="40">
        <v>25492</v>
      </c>
      <c r="Y252" t="s">
        <v>2855</v>
      </c>
      <c r="Z252" s="40">
        <v>43101</v>
      </c>
      <c r="AA252" s="40">
        <v>43465</v>
      </c>
      <c r="AB252" t="s">
        <v>39</v>
      </c>
      <c r="AC252" t="s">
        <v>40</v>
      </c>
      <c r="AD252" t="s">
        <v>41</v>
      </c>
      <c r="AE252"/>
    </row>
    <row r="253" spans="1:31" ht="15">
      <c r="A253" s="1" t="str">
        <f t="shared" si="6"/>
        <v>1152113421E7</v>
      </c>
      <c r="B253" t="s">
        <v>28</v>
      </c>
      <c r="C253" t="s">
        <v>29</v>
      </c>
      <c r="D253" t="s">
        <v>30</v>
      </c>
      <c r="E253" t="s">
        <v>31</v>
      </c>
      <c r="F253" t="s">
        <v>1578</v>
      </c>
      <c r="G253" t="s">
        <v>2795</v>
      </c>
      <c r="H253" t="s">
        <v>1774</v>
      </c>
      <c r="I253" t="s">
        <v>2796</v>
      </c>
      <c r="J253" t="s">
        <v>2850</v>
      </c>
      <c r="K253" t="s">
        <v>32</v>
      </c>
      <c r="L253" t="s">
        <v>32</v>
      </c>
      <c r="M253" t="s">
        <v>43</v>
      </c>
      <c r="N253" t="s">
        <v>62</v>
      </c>
      <c r="O253" t="s">
        <v>2856</v>
      </c>
      <c r="P253" t="s">
        <v>102</v>
      </c>
      <c r="Q253" t="s">
        <v>76</v>
      </c>
      <c r="R253" t="s">
        <v>2857</v>
      </c>
      <c r="S253" s="1" t="str">
        <f t="shared" si="7"/>
        <v>MAMANI QUISPE, NURY</v>
      </c>
      <c r="T253" t="s">
        <v>65</v>
      </c>
      <c r="U253" t="s">
        <v>49</v>
      </c>
      <c r="V253" t="s">
        <v>50</v>
      </c>
      <c r="W253" t="s">
        <v>2858</v>
      </c>
      <c r="X253" s="40">
        <v>29707</v>
      </c>
      <c r="Y253" t="s">
        <v>2859</v>
      </c>
      <c r="Z253" s="40">
        <v>43160</v>
      </c>
      <c r="AA253" s="40">
        <v>43465</v>
      </c>
      <c r="AB253" t="s">
        <v>270</v>
      </c>
      <c r="AC253" t="s">
        <v>67</v>
      </c>
      <c r="AD253" t="s">
        <v>41</v>
      </c>
      <c r="AE253"/>
    </row>
    <row r="254" spans="1:31" ht="15">
      <c r="A254" s="1" t="str">
        <f t="shared" si="6"/>
        <v>1152113421E8</v>
      </c>
      <c r="B254" t="s">
        <v>28</v>
      </c>
      <c r="C254" t="s">
        <v>29</v>
      </c>
      <c r="D254" t="s">
        <v>30</v>
      </c>
      <c r="E254" t="s">
        <v>31</v>
      </c>
      <c r="F254" t="s">
        <v>1578</v>
      </c>
      <c r="G254" t="s">
        <v>2795</v>
      </c>
      <c r="H254" t="s">
        <v>1774</v>
      </c>
      <c r="I254" t="s">
        <v>2796</v>
      </c>
      <c r="J254" t="s">
        <v>2860</v>
      </c>
      <c r="K254" t="s">
        <v>32</v>
      </c>
      <c r="L254" t="s">
        <v>32</v>
      </c>
      <c r="M254" t="s">
        <v>43</v>
      </c>
      <c r="N254" t="s">
        <v>212</v>
      </c>
      <c r="O254" t="s">
        <v>2861</v>
      </c>
      <c r="P254" t="s">
        <v>42</v>
      </c>
      <c r="Q254" t="s">
        <v>42</v>
      </c>
      <c r="R254" t="s">
        <v>42</v>
      </c>
      <c r="S254" s="1" t="str">
        <f t="shared" si="7"/>
        <v xml:space="preserve"> , </v>
      </c>
      <c r="T254" t="s">
        <v>65</v>
      </c>
      <c r="U254" t="s">
        <v>49</v>
      </c>
      <c r="V254" t="s">
        <v>50</v>
      </c>
      <c r="W254" t="s">
        <v>42</v>
      </c>
      <c r="X254" t="s">
        <v>213</v>
      </c>
      <c r="Y254" t="s">
        <v>42</v>
      </c>
      <c r="Z254"/>
      <c r="AA254"/>
      <c r="AB254" t="s">
        <v>39</v>
      </c>
      <c r="AC254" t="s">
        <v>67</v>
      </c>
      <c r="AD254" t="s">
        <v>41</v>
      </c>
      <c r="AE254"/>
    </row>
    <row r="255" spans="1:31" ht="15">
      <c r="A255" s="1" t="str">
        <f t="shared" si="6"/>
        <v>1152113431E0</v>
      </c>
      <c r="B255" t="s">
        <v>28</v>
      </c>
      <c r="C255" t="s">
        <v>29</v>
      </c>
      <c r="D255" t="s">
        <v>30</v>
      </c>
      <c r="E255" t="s">
        <v>31</v>
      </c>
      <c r="F255" t="s">
        <v>1578</v>
      </c>
      <c r="G255" t="s">
        <v>2795</v>
      </c>
      <c r="H255" t="s">
        <v>1774</v>
      </c>
      <c r="I255" t="s">
        <v>2796</v>
      </c>
      <c r="J255" t="s">
        <v>2862</v>
      </c>
      <c r="K255" t="s">
        <v>32</v>
      </c>
      <c r="L255" t="s">
        <v>32</v>
      </c>
      <c r="M255" t="s">
        <v>43</v>
      </c>
      <c r="N255" t="s">
        <v>44</v>
      </c>
      <c r="O255" t="s">
        <v>2863</v>
      </c>
      <c r="P255" t="s">
        <v>75</v>
      </c>
      <c r="Q255" t="s">
        <v>102</v>
      </c>
      <c r="R255" t="s">
        <v>2864</v>
      </c>
      <c r="S255" s="1" t="str">
        <f t="shared" si="7"/>
        <v>HUANCA MAMANI, MARINO AGUSTIN</v>
      </c>
      <c r="T255" t="s">
        <v>60</v>
      </c>
      <c r="U255" t="s">
        <v>49</v>
      </c>
      <c r="V255" t="s">
        <v>271</v>
      </c>
      <c r="W255" t="s">
        <v>2865</v>
      </c>
      <c r="X255" s="40">
        <v>26424</v>
      </c>
      <c r="Y255" t="s">
        <v>2866</v>
      </c>
      <c r="Z255" s="40">
        <v>43160</v>
      </c>
      <c r="AA255" s="40">
        <v>43465</v>
      </c>
      <c r="AB255" t="s">
        <v>39</v>
      </c>
      <c r="AC255" t="s">
        <v>40</v>
      </c>
      <c r="AD255" t="s">
        <v>41</v>
      </c>
      <c r="AE255"/>
    </row>
    <row r="256" spans="1:31" ht="15">
      <c r="A256" s="1" t="str">
        <f t="shared" si="6"/>
        <v>1152113431E0</v>
      </c>
      <c r="B256" t="s">
        <v>28</v>
      </c>
      <c r="C256" t="s">
        <v>29</v>
      </c>
      <c r="D256" t="s">
        <v>30</v>
      </c>
      <c r="E256" t="s">
        <v>31</v>
      </c>
      <c r="F256" t="s">
        <v>1578</v>
      </c>
      <c r="G256" t="s">
        <v>2795</v>
      </c>
      <c r="H256" t="s">
        <v>1774</v>
      </c>
      <c r="I256" t="s">
        <v>2796</v>
      </c>
      <c r="J256" t="s">
        <v>2862</v>
      </c>
      <c r="K256" t="s">
        <v>32</v>
      </c>
      <c r="L256" t="s">
        <v>32</v>
      </c>
      <c r="M256" t="s">
        <v>43</v>
      </c>
      <c r="N256" t="s">
        <v>62</v>
      </c>
      <c r="O256" t="s">
        <v>2867</v>
      </c>
      <c r="P256" t="s">
        <v>161</v>
      </c>
      <c r="Q256" t="s">
        <v>76</v>
      </c>
      <c r="R256" t="s">
        <v>2868</v>
      </c>
      <c r="S256" s="1" t="str">
        <f t="shared" si="7"/>
        <v>TITO QUISPE, WILLIAM JAVIER</v>
      </c>
      <c r="T256" t="s">
        <v>65</v>
      </c>
      <c r="U256" t="s">
        <v>49</v>
      </c>
      <c r="V256" t="s">
        <v>50</v>
      </c>
      <c r="W256" t="s">
        <v>2869</v>
      </c>
      <c r="X256" s="40">
        <v>28380</v>
      </c>
      <c r="Y256" t="s">
        <v>2870</v>
      </c>
      <c r="Z256" s="40">
        <v>43171</v>
      </c>
      <c r="AA256" s="40">
        <v>43465</v>
      </c>
      <c r="AB256" t="s">
        <v>270</v>
      </c>
      <c r="AC256" t="s">
        <v>67</v>
      </c>
      <c r="AD256" t="s">
        <v>41</v>
      </c>
      <c r="AE256"/>
    </row>
    <row r="257" spans="1:31" ht="15">
      <c r="A257" s="1" t="str">
        <f t="shared" si="6"/>
        <v>1152113431E2</v>
      </c>
      <c r="B257" t="s">
        <v>28</v>
      </c>
      <c r="C257" t="s">
        <v>29</v>
      </c>
      <c r="D257" t="s">
        <v>30</v>
      </c>
      <c r="E257" t="s">
        <v>31</v>
      </c>
      <c r="F257" t="s">
        <v>1578</v>
      </c>
      <c r="G257" t="s">
        <v>2795</v>
      </c>
      <c r="H257" t="s">
        <v>1774</v>
      </c>
      <c r="I257" t="s">
        <v>2796</v>
      </c>
      <c r="J257" t="s">
        <v>2871</v>
      </c>
      <c r="K257" t="s">
        <v>32</v>
      </c>
      <c r="L257" t="s">
        <v>32</v>
      </c>
      <c r="M257" t="s">
        <v>43</v>
      </c>
      <c r="N257" t="s">
        <v>44</v>
      </c>
      <c r="O257" t="s">
        <v>54</v>
      </c>
      <c r="P257" t="s">
        <v>77</v>
      </c>
      <c r="Q257" t="s">
        <v>85</v>
      </c>
      <c r="R257" t="s">
        <v>2872</v>
      </c>
      <c r="S257" s="1" t="str">
        <f t="shared" si="7"/>
        <v>CONDORI MANZANO, LUCIA ANGELICA</v>
      </c>
      <c r="T257" t="s">
        <v>48</v>
      </c>
      <c r="U257" t="s">
        <v>49</v>
      </c>
      <c r="V257" t="s">
        <v>50</v>
      </c>
      <c r="W257" t="s">
        <v>2873</v>
      </c>
      <c r="X257" s="40">
        <v>22497</v>
      </c>
      <c r="Y257" t="s">
        <v>2874</v>
      </c>
      <c r="Z257"/>
      <c r="AA257"/>
      <c r="AB257" t="s">
        <v>39</v>
      </c>
      <c r="AC257" t="s">
        <v>40</v>
      </c>
      <c r="AD257" t="s">
        <v>41</v>
      </c>
      <c r="AE257"/>
    </row>
    <row r="258" spans="1:31" ht="15">
      <c r="A258" s="1" t="str">
        <f t="shared" si="6"/>
        <v>1152113431E4</v>
      </c>
      <c r="B258" t="s">
        <v>28</v>
      </c>
      <c r="C258" t="s">
        <v>29</v>
      </c>
      <c r="D258" t="s">
        <v>30</v>
      </c>
      <c r="E258" t="s">
        <v>31</v>
      </c>
      <c r="F258" t="s">
        <v>1578</v>
      </c>
      <c r="G258" t="s">
        <v>2795</v>
      </c>
      <c r="H258" t="s">
        <v>1774</v>
      </c>
      <c r="I258" t="s">
        <v>2796</v>
      </c>
      <c r="J258" t="s">
        <v>2875</v>
      </c>
      <c r="K258" t="s">
        <v>32</v>
      </c>
      <c r="L258" t="s">
        <v>32</v>
      </c>
      <c r="M258" t="s">
        <v>1837</v>
      </c>
      <c r="N258" t="s">
        <v>44</v>
      </c>
      <c r="O258" t="s">
        <v>2876</v>
      </c>
      <c r="P258" t="s">
        <v>342</v>
      </c>
      <c r="Q258" t="s">
        <v>343</v>
      </c>
      <c r="R258" t="s">
        <v>2877</v>
      </c>
      <c r="S258" s="1" t="str">
        <f t="shared" si="7"/>
        <v>ARACA ANCCO, LUZ NANCY</v>
      </c>
      <c r="T258" t="s">
        <v>48</v>
      </c>
      <c r="U258" t="s">
        <v>49</v>
      </c>
      <c r="V258" t="s">
        <v>50</v>
      </c>
      <c r="W258" t="s">
        <v>2878</v>
      </c>
      <c r="X258" s="40">
        <v>23056</v>
      </c>
      <c r="Y258" t="s">
        <v>2879</v>
      </c>
      <c r="Z258"/>
      <c r="AA258"/>
      <c r="AB258" t="s">
        <v>39</v>
      </c>
      <c r="AC258" t="s">
        <v>40</v>
      </c>
      <c r="AD258" t="s">
        <v>41</v>
      </c>
      <c r="AE258"/>
    </row>
    <row r="259" spans="1:31" ht="15">
      <c r="A259" s="1" t="str">
        <f t="shared" ref="A259:A322" si="8">J259</f>
        <v>1152113431E5</v>
      </c>
      <c r="B259" t="s">
        <v>28</v>
      </c>
      <c r="C259" t="s">
        <v>29</v>
      </c>
      <c r="D259" t="s">
        <v>30</v>
      </c>
      <c r="E259" t="s">
        <v>31</v>
      </c>
      <c r="F259" t="s">
        <v>1578</v>
      </c>
      <c r="G259" t="s">
        <v>2795</v>
      </c>
      <c r="H259" t="s">
        <v>1774</v>
      </c>
      <c r="I259" t="s">
        <v>2796</v>
      </c>
      <c r="J259" t="s">
        <v>2880</v>
      </c>
      <c r="K259" t="s">
        <v>32</v>
      </c>
      <c r="L259" t="s">
        <v>32</v>
      </c>
      <c r="M259" t="s">
        <v>43</v>
      </c>
      <c r="N259" t="s">
        <v>62</v>
      </c>
      <c r="O259" t="s">
        <v>2881</v>
      </c>
      <c r="P259" t="s">
        <v>690</v>
      </c>
      <c r="Q259" t="s">
        <v>118</v>
      </c>
      <c r="R259" t="s">
        <v>523</v>
      </c>
      <c r="S259" s="1" t="str">
        <f t="shared" si="7"/>
        <v>SARDON FLORES, DAVID</v>
      </c>
      <c r="T259" t="s">
        <v>65</v>
      </c>
      <c r="U259" t="s">
        <v>49</v>
      </c>
      <c r="V259" t="s">
        <v>1129</v>
      </c>
      <c r="W259" t="s">
        <v>2882</v>
      </c>
      <c r="X259" s="40">
        <v>28892</v>
      </c>
      <c r="Y259" t="s">
        <v>2883</v>
      </c>
      <c r="Z259" s="40">
        <v>43160</v>
      </c>
      <c r="AA259" s="40">
        <v>43465</v>
      </c>
      <c r="AB259" t="s">
        <v>39</v>
      </c>
      <c r="AC259" t="s">
        <v>67</v>
      </c>
      <c r="AD259" t="s">
        <v>41</v>
      </c>
      <c r="AE259"/>
    </row>
    <row r="260" spans="1:31" ht="15">
      <c r="A260" s="1" t="str">
        <f t="shared" si="8"/>
        <v>1152113431E6</v>
      </c>
      <c r="B260" t="s">
        <v>28</v>
      </c>
      <c r="C260" t="s">
        <v>29</v>
      </c>
      <c r="D260" t="s">
        <v>30</v>
      </c>
      <c r="E260" t="s">
        <v>31</v>
      </c>
      <c r="F260" t="s">
        <v>1578</v>
      </c>
      <c r="G260" t="s">
        <v>2795</v>
      </c>
      <c r="H260" t="s">
        <v>1774</v>
      </c>
      <c r="I260" t="s">
        <v>2796</v>
      </c>
      <c r="J260" t="s">
        <v>2884</v>
      </c>
      <c r="K260" t="s">
        <v>32</v>
      </c>
      <c r="L260" t="s">
        <v>32</v>
      </c>
      <c r="M260" t="s">
        <v>43</v>
      </c>
      <c r="N260" t="s">
        <v>44</v>
      </c>
      <c r="O260" t="s">
        <v>2885</v>
      </c>
      <c r="P260" t="s">
        <v>102</v>
      </c>
      <c r="Q260" t="s">
        <v>332</v>
      </c>
      <c r="R260" t="s">
        <v>2886</v>
      </c>
      <c r="S260" s="1" t="str">
        <f t="shared" ref="S260:S323" si="9">CONCATENATE(P260," ",Q260,", ",R260)</f>
        <v>MAMANI TURPO, MARTHA BEATRIZ</v>
      </c>
      <c r="T260" t="s">
        <v>48</v>
      </c>
      <c r="U260" t="s">
        <v>49</v>
      </c>
      <c r="V260" t="s">
        <v>50</v>
      </c>
      <c r="W260" t="s">
        <v>2887</v>
      </c>
      <c r="X260" s="40">
        <v>24680</v>
      </c>
      <c r="Y260" t="s">
        <v>2888</v>
      </c>
      <c r="Z260"/>
      <c r="AA260"/>
      <c r="AB260" t="s">
        <v>39</v>
      </c>
      <c r="AC260" t="s">
        <v>40</v>
      </c>
      <c r="AD260" t="s">
        <v>41</v>
      </c>
      <c r="AE260"/>
    </row>
    <row r="261" spans="1:31" ht="15">
      <c r="A261" s="1" t="str">
        <f t="shared" si="8"/>
        <v>1152113431E7</v>
      </c>
      <c r="B261" t="s">
        <v>28</v>
      </c>
      <c r="C261" t="s">
        <v>29</v>
      </c>
      <c r="D261" t="s">
        <v>30</v>
      </c>
      <c r="E261" t="s">
        <v>31</v>
      </c>
      <c r="F261" t="s">
        <v>1578</v>
      </c>
      <c r="G261" t="s">
        <v>2795</v>
      </c>
      <c r="H261" t="s">
        <v>1774</v>
      </c>
      <c r="I261" t="s">
        <v>2796</v>
      </c>
      <c r="J261" t="s">
        <v>2889</v>
      </c>
      <c r="K261" t="s">
        <v>32</v>
      </c>
      <c r="L261" t="s">
        <v>32</v>
      </c>
      <c r="M261" t="s">
        <v>43</v>
      </c>
      <c r="N261" t="s">
        <v>44</v>
      </c>
      <c r="O261" t="s">
        <v>54</v>
      </c>
      <c r="P261" t="s">
        <v>118</v>
      </c>
      <c r="Q261" t="s">
        <v>122</v>
      </c>
      <c r="R261" t="s">
        <v>248</v>
      </c>
      <c r="S261" s="1" t="str">
        <f t="shared" si="9"/>
        <v>FLORES MACHACA, FRANCISCA</v>
      </c>
      <c r="T261" t="s">
        <v>48</v>
      </c>
      <c r="U261" t="s">
        <v>49</v>
      </c>
      <c r="V261" t="s">
        <v>50</v>
      </c>
      <c r="W261" t="s">
        <v>2890</v>
      </c>
      <c r="X261" s="40">
        <v>20007</v>
      </c>
      <c r="Y261" t="s">
        <v>2891</v>
      </c>
      <c r="Z261"/>
      <c r="AA261"/>
      <c r="AB261" t="s">
        <v>39</v>
      </c>
      <c r="AC261" t="s">
        <v>40</v>
      </c>
      <c r="AD261" t="s">
        <v>41</v>
      </c>
      <c r="AE261"/>
    </row>
    <row r="262" spans="1:31" ht="15">
      <c r="A262" s="1" t="str">
        <f t="shared" si="8"/>
        <v>1152113431E8</v>
      </c>
      <c r="B262" t="s">
        <v>28</v>
      </c>
      <c r="C262" t="s">
        <v>29</v>
      </c>
      <c r="D262" t="s">
        <v>30</v>
      </c>
      <c r="E262" t="s">
        <v>31</v>
      </c>
      <c r="F262" t="s">
        <v>1578</v>
      </c>
      <c r="G262" t="s">
        <v>2795</v>
      </c>
      <c r="H262" t="s">
        <v>1774</v>
      </c>
      <c r="I262" t="s">
        <v>2796</v>
      </c>
      <c r="J262" t="s">
        <v>2892</v>
      </c>
      <c r="K262" t="s">
        <v>32</v>
      </c>
      <c r="L262" t="s">
        <v>32</v>
      </c>
      <c r="M262" t="s">
        <v>43</v>
      </c>
      <c r="N262" t="s">
        <v>44</v>
      </c>
      <c r="O262" t="s">
        <v>54</v>
      </c>
      <c r="P262" t="s">
        <v>118</v>
      </c>
      <c r="Q262" t="s">
        <v>73</v>
      </c>
      <c r="R262" t="s">
        <v>2893</v>
      </c>
      <c r="S262" s="1" t="str">
        <f t="shared" si="9"/>
        <v>FLORES PONCE, FELIX ENRIQUE</v>
      </c>
      <c r="T262" t="s">
        <v>48</v>
      </c>
      <c r="U262" t="s">
        <v>49</v>
      </c>
      <c r="V262" t="s">
        <v>50</v>
      </c>
      <c r="W262" t="s">
        <v>2894</v>
      </c>
      <c r="X262" s="40">
        <v>21387</v>
      </c>
      <c r="Y262" t="s">
        <v>2895</v>
      </c>
      <c r="Z262"/>
      <c r="AA262"/>
      <c r="AB262" t="s">
        <v>39</v>
      </c>
      <c r="AC262" t="s">
        <v>40</v>
      </c>
      <c r="AD262" t="s">
        <v>41</v>
      </c>
      <c r="AE262"/>
    </row>
    <row r="263" spans="1:31" ht="15">
      <c r="A263" s="1" t="str">
        <f t="shared" si="8"/>
        <v>1152113431E9</v>
      </c>
      <c r="B263" t="s">
        <v>28</v>
      </c>
      <c r="C263" t="s">
        <v>29</v>
      </c>
      <c r="D263" t="s">
        <v>30</v>
      </c>
      <c r="E263" t="s">
        <v>31</v>
      </c>
      <c r="F263" t="s">
        <v>1578</v>
      </c>
      <c r="G263" t="s">
        <v>2795</v>
      </c>
      <c r="H263" t="s">
        <v>1774</v>
      </c>
      <c r="I263" t="s">
        <v>2796</v>
      </c>
      <c r="J263" t="s">
        <v>2896</v>
      </c>
      <c r="K263" t="s">
        <v>32</v>
      </c>
      <c r="L263" t="s">
        <v>32</v>
      </c>
      <c r="M263" t="s">
        <v>43</v>
      </c>
      <c r="N263" t="s">
        <v>62</v>
      </c>
      <c r="O263" t="s">
        <v>2897</v>
      </c>
      <c r="P263" t="s">
        <v>164</v>
      </c>
      <c r="Q263" t="s">
        <v>291</v>
      </c>
      <c r="R263" t="s">
        <v>2898</v>
      </c>
      <c r="S263" s="1" t="str">
        <f t="shared" si="9"/>
        <v>CAHUANA MENDOZA, ZULMA SILVIA</v>
      </c>
      <c r="T263" t="s">
        <v>65</v>
      </c>
      <c r="U263" t="s">
        <v>49</v>
      </c>
      <c r="V263" t="s">
        <v>100</v>
      </c>
      <c r="W263" t="s">
        <v>2899</v>
      </c>
      <c r="X263" s="40">
        <v>32731</v>
      </c>
      <c r="Y263" t="s">
        <v>2900</v>
      </c>
      <c r="Z263" s="40">
        <v>43160</v>
      </c>
      <c r="AA263" s="40">
        <v>43465</v>
      </c>
      <c r="AB263" t="s">
        <v>39</v>
      </c>
      <c r="AC263" t="s">
        <v>67</v>
      </c>
      <c r="AD263" t="s">
        <v>41</v>
      </c>
      <c r="AE263"/>
    </row>
    <row r="264" spans="1:31" ht="15">
      <c r="A264" s="1" t="str">
        <f t="shared" si="8"/>
        <v>1152113441E0</v>
      </c>
      <c r="B264" t="s">
        <v>28</v>
      </c>
      <c r="C264" t="s">
        <v>29</v>
      </c>
      <c r="D264" t="s">
        <v>30</v>
      </c>
      <c r="E264" t="s">
        <v>31</v>
      </c>
      <c r="F264" t="s">
        <v>1578</v>
      </c>
      <c r="G264" t="s">
        <v>2795</v>
      </c>
      <c r="H264" t="s">
        <v>1774</v>
      </c>
      <c r="I264" t="s">
        <v>2796</v>
      </c>
      <c r="J264" t="s">
        <v>2901</v>
      </c>
      <c r="K264" t="s">
        <v>32</v>
      </c>
      <c r="L264" t="s">
        <v>32</v>
      </c>
      <c r="M264" t="s">
        <v>1139</v>
      </c>
      <c r="N264" t="s">
        <v>44</v>
      </c>
      <c r="O264" t="s">
        <v>2902</v>
      </c>
      <c r="P264" t="s">
        <v>154</v>
      </c>
      <c r="Q264" t="s">
        <v>685</v>
      </c>
      <c r="R264" t="s">
        <v>2903</v>
      </c>
      <c r="S264" s="1" t="str">
        <f t="shared" si="9"/>
        <v>MORALES SANCHO, OMAR ANTONIO</v>
      </c>
      <c r="T264" t="s">
        <v>48</v>
      </c>
      <c r="U264" t="s">
        <v>49</v>
      </c>
      <c r="V264" t="s">
        <v>50</v>
      </c>
      <c r="W264" t="s">
        <v>2904</v>
      </c>
      <c r="X264" s="40">
        <v>22539</v>
      </c>
      <c r="Y264" t="s">
        <v>2905</v>
      </c>
      <c r="Z264"/>
      <c r="AA264"/>
      <c r="AB264" t="s">
        <v>39</v>
      </c>
      <c r="AC264" t="s">
        <v>40</v>
      </c>
      <c r="AD264" t="s">
        <v>41</v>
      </c>
      <c r="AE264"/>
    </row>
    <row r="265" spans="1:31" ht="15">
      <c r="A265" s="1" t="str">
        <f t="shared" si="8"/>
        <v>1152113441E3</v>
      </c>
      <c r="B265" t="s">
        <v>28</v>
      </c>
      <c r="C265" t="s">
        <v>29</v>
      </c>
      <c r="D265" t="s">
        <v>30</v>
      </c>
      <c r="E265" t="s">
        <v>31</v>
      </c>
      <c r="F265" t="s">
        <v>1578</v>
      </c>
      <c r="G265" t="s">
        <v>2795</v>
      </c>
      <c r="H265" t="s">
        <v>1774</v>
      </c>
      <c r="I265" t="s">
        <v>2796</v>
      </c>
      <c r="J265" t="s">
        <v>2906</v>
      </c>
      <c r="K265" t="s">
        <v>32</v>
      </c>
      <c r="L265" t="s">
        <v>32</v>
      </c>
      <c r="M265" t="s">
        <v>43</v>
      </c>
      <c r="N265" t="s">
        <v>44</v>
      </c>
      <c r="O265" t="s">
        <v>54</v>
      </c>
      <c r="P265" t="s">
        <v>264</v>
      </c>
      <c r="Q265" t="s">
        <v>686</v>
      </c>
      <c r="R265" t="s">
        <v>2907</v>
      </c>
      <c r="S265" s="1" t="str">
        <f t="shared" si="9"/>
        <v>LUQUE ARO, AUREA CANDELARIA</v>
      </c>
      <c r="T265" t="s">
        <v>48</v>
      </c>
      <c r="U265" t="s">
        <v>49</v>
      </c>
      <c r="V265" t="s">
        <v>50</v>
      </c>
      <c r="W265" t="s">
        <v>2908</v>
      </c>
      <c r="X265" s="40">
        <v>23247</v>
      </c>
      <c r="Y265" t="s">
        <v>2909</v>
      </c>
      <c r="Z265"/>
      <c r="AA265"/>
      <c r="AB265" t="s">
        <v>39</v>
      </c>
      <c r="AC265" t="s">
        <v>40</v>
      </c>
      <c r="AD265" t="s">
        <v>41</v>
      </c>
      <c r="AE265"/>
    </row>
    <row r="266" spans="1:31" ht="15">
      <c r="A266" s="1" t="str">
        <f t="shared" si="8"/>
        <v>1152113441E4</v>
      </c>
      <c r="B266" t="s">
        <v>28</v>
      </c>
      <c r="C266" t="s">
        <v>29</v>
      </c>
      <c r="D266" t="s">
        <v>30</v>
      </c>
      <c r="E266" t="s">
        <v>31</v>
      </c>
      <c r="F266" t="s">
        <v>1578</v>
      </c>
      <c r="G266" t="s">
        <v>2795</v>
      </c>
      <c r="H266" t="s">
        <v>1774</v>
      </c>
      <c r="I266" t="s">
        <v>2796</v>
      </c>
      <c r="J266" t="s">
        <v>2910</v>
      </c>
      <c r="K266" t="s">
        <v>32</v>
      </c>
      <c r="L266" t="s">
        <v>32</v>
      </c>
      <c r="M266" t="s">
        <v>43</v>
      </c>
      <c r="N266" t="s">
        <v>62</v>
      </c>
      <c r="O266" t="s">
        <v>2911</v>
      </c>
      <c r="P266" t="s">
        <v>2912</v>
      </c>
      <c r="Q266" t="s">
        <v>123</v>
      </c>
      <c r="R266" t="s">
        <v>2913</v>
      </c>
      <c r="S266" s="1" t="str">
        <f t="shared" si="9"/>
        <v>BACA VELASQUEZ, GLADYS AMELIA</v>
      </c>
      <c r="T266" t="s">
        <v>65</v>
      </c>
      <c r="U266" t="s">
        <v>49</v>
      </c>
      <c r="V266" t="s">
        <v>50</v>
      </c>
      <c r="W266" t="s">
        <v>2914</v>
      </c>
      <c r="X266" s="40">
        <v>29343</v>
      </c>
      <c r="Y266" t="s">
        <v>2915</v>
      </c>
      <c r="Z266" s="40">
        <v>43388</v>
      </c>
      <c r="AA266" s="40">
        <v>43465</v>
      </c>
      <c r="AB266" t="s">
        <v>270</v>
      </c>
      <c r="AC266" t="s">
        <v>67</v>
      </c>
      <c r="AD266" t="s">
        <v>41</v>
      </c>
      <c r="AE266"/>
    </row>
    <row r="267" spans="1:31" ht="15">
      <c r="A267" s="1" t="str">
        <f t="shared" si="8"/>
        <v>1152113441E4</v>
      </c>
      <c r="B267" t="s">
        <v>28</v>
      </c>
      <c r="C267" t="s">
        <v>29</v>
      </c>
      <c r="D267" t="s">
        <v>30</v>
      </c>
      <c r="E267" t="s">
        <v>31</v>
      </c>
      <c r="F267" t="s">
        <v>1578</v>
      </c>
      <c r="G267" t="s">
        <v>2795</v>
      </c>
      <c r="H267" t="s">
        <v>1774</v>
      </c>
      <c r="I267" t="s">
        <v>2796</v>
      </c>
      <c r="J267" t="s">
        <v>2910</v>
      </c>
      <c r="K267" t="s">
        <v>32</v>
      </c>
      <c r="L267" t="s">
        <v>32</v>
      </c>
      <c r="M267" t="s">
        <v>43</v>
      </c>
      <c r="N267" t="s">
        <v>44</v>
      </c>
      <c r="O267" t="s">
        <v>54</v>
      </c>
      <c r="P267" t="s">
        <v>102</v>
      </c>
      <c r="Q267" t="s">
        <v>435</v>
      </c>
      <c r="R267" t="s">
        <v>160</v>
      </c>
      <c r="S267" s="1" t="str">
        <f t="shared" si="9"/>
        <v>MAMANI HOLGUIN, MARITZA</v>
      </c>
      <c r="T267" t="s">
        <v>37</v>
      </c>
      <c r="U267" t="s">
        <v>49</v>
      </c>
      <c r="V267" t="s">
        <v>705</v>
      </c>
      <c r="W267" t="s">
        <v>2916</v>
      </c>
      <c r="X267" s="40">
        <v>26207</v>
      </c>
      <c r="Y267" t="s">
        <v>2917</v>
      </c>
      <c r="Z267" s="40">
        <v>43384</v>
      </c>
      <c r="AA267" s="40">
        <v>43465</v>
      </c>
      <c r="AB267" t="s">
        <v>39</v>
      </c>
      <c r="AC267" t="s">
        <v>40</v>
      </c>
      <c r="AD267" t="s">
        <v>41</v>
      </c>
      <c r="AE267"/>
    </row>
    <row r="268" spans="1:31" ht="15">
      <c r="A268" s="1" t="str">
        <f t="shared" si="8"/>
        <v>1152113441E7</v>
      </c>
      <c r="B268" t="s">
        <v>28</v>
      </c>
      <c r="C268" t="s">
        <v>29</v>
      </c>
      <c r="D268" t="s">
        <v>30</v>
      </c>
      <c r="E268" t="s">
        <v>31</v>
      </c>
      <c r="F268" t="s">
        <v>1578</v>
      </c>
      <c r="G268" t="s">
        <v>2795</v>
      </c>
      <c r="H268" t="s">
        <v>1774</v>
      </c>
      <c r="I268" t="s">
        <v>2796</v>
      </c>
      <c r="J268" t="s">
        <v>2918</v>
      </c>
      <c r="K268" t="s">
        <v>32</v>
      </c>
      <c r="L268" t="s">
        <v>32</v>
      </c>
      <c r="M268" t="s">
        <v>43</v>
      </c>
      <c r="N268" t="s">
        <v>44</v>
      </c>
      <c r="O268" t="s">
        <v>54</v>
      </c>
      <c r="P268" t="s">
        <v>654</v>
      </c>
      <c r="Q268" t="s">
        <v>275</v>
      </c>
      <c r="R268" t="s">
        <v>2919</v>
      </c>
      <c r="S268" s="1" t="str">
        <f t="shared" si="9"/>
        <v>OLAGUIVEL LLANOS, MARIA LOURDES</v>
      </c>
      <c r="T268" t="s">
        <v>48</v>
      </c>
      <c r="U268" t="s">
        <v>49</v>
      </c>
      <c r="V268" t="s">
        <v>50</v>
      </c>
      <c r="W268" t="s">
        <v>2920</v>
      </c>
      <c r="X268" s="40">
        <v>23160</v>
      </c>
      <c r="Y268" t="s">
        <v>2921</v>
      </c>
      <c r="Z268"/>
      <c r="AA268"/>
      <c r="AB268" t="s">
        <v>39</v>
      </c>
      <c r="AC268" t="s">
        <v>40</v>
      </c>
      <c r="AD268" t="s">
        <v>41</v>
      </c>
      <c r="AE268"/>
    </row>
    <row r="269" spans="1:31" ht="15">
      <c r="A269" s="1" t="str">
        <f t="shared" si="8"/>
        <v>1152113441E8</v>
      </c>
      <c r="B269" t="s">
        <v>28</v>
      </c>
      <c r="C269" t="s">
        <v>29</v>
      </c>
      <c r="D269" t="s">
        <v>30</v>
      </c>
      <c r="E269" t="s">
        <v>31</v>
      </c>
      <c r="F269" t="s">
        <v>1578</v>
      </c>
      <c r="G269" t="s">
        <v>2795</v>
      </c>
      <c r="H269" t="s">
        <v>1774</v>
      </c>
      <c r="I269" t="s">
        <v>2796</v>
      </c>
      <c r="J269" t="s">
        <v>2922</v>
      </c>
      <c r="K269" t="s">
        <v>32</v>
      </c>
      <c r="L269" t="s">
        <v>32</v>
      </c>
      <c r="M269" t="s">
        <v>1139</v>
      </c>
      <c r="N269" t="s">
        <v>44</v>
      </c>
      <c r="O269" t="s">
        <v>2923</v>
      </c>
      <c r="P269" t="s">
        <v>284</v>
      </c>
      <c r="Q269" t="s">
        <v>568</v>
      </c>
      <c r="R269" t="s">
        <v>2924</v>
      </c>
      <c r="S269" s="1" t="str">
        <f t="shared" si="9"/>
        <v>VARGAS CHAIÑA, NATTY PATRICIA</v>
      </c>
      <c r="T269" t="s">
        <v>60</v>
      </c>
      <c r="U269" t="s">
        <v>49</v>
      </c>
      <c r="V269" t="s">
        <v>50</v>
      </c>
      <c r="W269" t="s">
        <v>2925</v>
      </c>
      <c r="X269" s="40">
        <v>23369</v>
      </c>
      <c r="Y269" t="s">
        <v>2926</v>
      </c>
      <c r="Z269"/>
      <c r="AA269"/>
      <c r="AB269" t="s">
        <v>39</v>
      </c>
      <c r="AC269" t="s">
        <v>40</v>
      </c>
      <c r="AD269" t="s">
        <v>41</v>
      </c>
      <c r="AE269"/>
    </row>
    <row r="270" spans="1:31" ht="15">
      <c r="A270" s="1" t="str">
        <f t="shared" si="8"/>
        <v>1152113441E9</v>
      </c>
      <c r="B270" t="s">
        <v>28</v>
      </c>
      <c r="C270" t="s">
        <v>29</v>
      </c>
      <c r="D270" t="s">
        <v>30</v>
      </c>
      <c r="E270" t="s">
        <v>31</v>
      </c>
      <c r="F270" t="s">
        <v>1578</v>
      </c>
      <c r="G270" t="s">
        <v>2795</v>
      </c>
      <c r="H270" t="s">
        <v>1774</v>
      </c>
      <c r="I270" t="s">
        <v>2796</v>
      </c>
      <c r="J270" t="s">
        <v>2927</v>
      </c>
      <c r="K270" t="s">
        <v>32</v>
      </c>
      <c r="L270" t="s">
        <v>32</v>
      </c>
      <c r="M270" t="s">
        <v>43</v>
      </c>
      <c r="N270" t="s">
        <v>44</v>
      </c>
      <c r="O270" t="s">
        <v>54</v>
      </c>
      <c r="P270" t="s">
        <v>144</v>
      </c>
      <c r="Q270" t="s">
        <v>2928</v>
      </c>
      <c r="R270" t="s">
        <v>2929</v>
      </c>
      <c r="S270" s="1" t="str">
        <f t="shared" si="9"/>
        <v>PEREZ VEGA, SANTA ISABEL</v>
      </c>
      <c r="T270" t="s">
        <v>48</v>
      </c>
      <c r="U270" t="s">
        <v>49</v>
      </c>
      <c r="V270" t="s">
        <v>50</v>
      </c>
      <c r="W270" t="s">
        <v>2930</v>
      </c>
      <c r="X270" s="40">
        <v>22470</v>
      </c>
      <c r="Y270" t="s">
        <v>2931</v>
      </c>
      <c r="Z270"/>
      <c r="AA270"/>
      <c r="AB270" t="s">
        <v>39</v>
      </c>
      <c r="AC270" t="s">
        <v>40</v>
      </c>
      <c r="AD270" t="s">
        <v>41</v>
      </c>
      <c r="AE270"/>
    </row>
    <row r="271" spans="1:31" ht="15">
      <c r="A271" s="1" t="str">
        <f t="shared" si="8"/>
        <v>1152113451E0</v>
      </c>
      <c r="B271" t="s">
        <v>28</v>
      </c>
      <c r="C271" t="s">
        <v>29</v>
      </c>
      <c r="D271" t="s">
        <v>30</v>
      </c>
      <c r="E271" t="s">
        <v>31</v>
      </c>
      <c r="F271" t="s">
        <v>1578</v>
      </c>
      <c r="G271" t="s">
        <v>2795</v>
      </c>
      <c r="H271" t="s">
        <v>1774</v>
      </c>
      <c r="I271" t="s">
        <v>2796</v>
      </c>
      <c r="J271" t="s">
        <v>2932</v>
      </c>
      <c r="K271" t="s">
        <v>32</v>
      </c>
      <c r="L271" t="s">
        <v>32</v>
      </c>
      <c r="M271" t="s">
        <v>43</v>
      </c>
      <c r="N271" t="s">
        <v>44</v>
      </c>
      <c r="O271" t="s">
        <v>54</v>
      </c>
      <c r="P271" t="s">
        <v>2933</v>
      </c>
      <c r="Q271" t="s">
        <v>80</v>
      </c>
      <c r="R271" t="s">
        <v>2934</v>
      </c>
      <c r="S271" s="1" t="str">
        <f t="shared" si="9"/>
        <v>UCHAMACO LARICO, HERMINIO</v>
      </c>
      <c r="T271" t="s">
        <v>65</v>
      </c>
      <c r="U271" t="s">
        <v>49</v>
      </c>
      <c r="V271" t="s">
        <v>50</v>
      </c>
      <c r="W271" t="s">
        <v>2935</v>
      </c>
      <c r="X271" s="40">
        <v>24953</v>
      </c>
      <c r="Y271" t="s">
        <v>2936</v>
      </c>
      <c r="Z271"/>
      <c r="AA271"/>
      <c r="AB271" t="s">
        <v>39</v>
      </c>
      <c r="AC271" t="s">
        <v>40</v>
      </c>
      <c r="AD271" t="s">
        <v>41</v>
      </c>
      <c r="AE271"/>
    </row>
    <row r="272" spans="1:31" ht="15">
      <c r="A272" s="1" t="str">
        <f t="shared" si="8"/>
        <v>1152113451E1</v>
      </c>
      <c r="B272" t="s">
        <v>28</v>
      </c>
      <c r="C272" t="s">
        <v>29</v>
      </c>
      <c r="D272" t="s">
        <v>30</v>
      </c>
      <c r="E272" t="s">
        <v>31</v>
      </c>
      <c r="F272" t="s">
        <v>1578</v>
      </c>
      <c r="G272" t="s">
        <v>2795</v>
      </c>
      <c r="H272" t="s">
        <v>1774</v>
      </c>
      <c r="I272" t="s">
        <v>2796</v>
      </c>
      <c r="J272" t="s">
        <v>2937</v>
      </c>
      <c r="K272" t="s">
        <v>32</v>
      </c>
      <c r="L272" t="s">
        <v>32</v>
      </c>
      <c r="M272" t="s">
        <v>43</v>
      </c>
      <c r="N272" t="s">
        <v>62</v>
      </c>
      <c r="O272" t="s">
        <v>2938</v>
      </c>
      <c r="P272" t="s">
        <v>409</v>
      </c>
      <c r="Q272" t="s">
        <v>102</v>
      </c>
      <c r="R272" t="s">
        <v>2939</v>
      </c>
      <c r="S272" s="1" t="str">
        <f t="shared" si="9"/>
        <v>SANTOS MAMANI, DIANA MALENA</v>
      </c>
      <c r="T272" t="s">
        <v>65</v>
      </c>
      <c r="U272" t="s">
        <v>49</v>
      </c>
      <c r="V272" t="s">
        <v>1129</v>
      </c>
      <c r="W272" t="s">
        <v>2940</v>
      </c>
      <c r="X272" s="40">
        <v>32557</v>
      </c>
      <c r="Y272" t="s">
        <v>2941</v>
      </c>
      <c r="Z272" s="40">
        <v>43160</v>
      </c>
      <c r="AA272" s="40">
        <v>43465</v>
      </c>
      <c r="AB272" t="s">
        <v>39</v>
      </c>
      <c r="AC272" t="s">
        <v>67</v>
      </c>
      <c r="AD272" t="s">
        <v>41</v>
      </c>
      <c r="AE272"/>
    </row>
    <row r="273" spans="1:31" ht="15">
      <c r="A273" s="1" t="str">
        <f t="shared" si="8"/>
        <v>1152113451E2</v>
      </c>
      <c r="B273" t="s">
        <v>28</v>
      </c>
      <c r="C273" t="s">
        <v>29</v>
      </c>
      <c r="D273" t="s">
        <v>30</v>
      </c>
      <c r="E273" t="s">
        <v>31</v>
      </c>
      <c r="F273" t="s">
        <v>1578</v>
      </c>
      <c r="G273" t="s">
        <v>2795</v>
      </c>
      <c r="H273" t="s">
        <v>1774</v>
      </c>
      <c r="I273" t="s">
        <v>2796</v>
      </c>
      <c r="J273" t="s">
        <v>2942</v>
      </c>
      <c r="K273" t="s">
        <v>32</v>
      </c>
      <c r="L273" t="s">
        <v>32</v>
      </c>
      <c r="M273" t="s">
        <v>1139</v>
      </c>
      <c r="N273" t="s">
        <v>44</v>
      </c>
      <c r="O273" t="s">
        <v>54</v>
      </c>
      <c r="P273" t="s">
        <v>141</v>
      </c>
      <c r="Q273" t="s">
        <v>687</v>
      </c>
      <c r="R273" t="s">
        <v>2943</v>
      </c>
      <c r="S273" s="1" t="str">
        <f t="shared" si="9"/>
        <v>RAMOS ANGLES, CARMEN ROSARIO</v>
      </c>
      <c r="T273" t="s">
        <v>53</v>
      </c>
      <c r="U273" t="s">
        <v>49</v>
      </c>
      <c r="V273" t="s">
        <v>50</v>
      </c>
      <c r="W273" t="s">
        <v>2944</v>
      </c>
      <c r="X273" s="40">
        <v>23655</v>
      </c>
      <c r="Y273" t="s">
        <v>2945</v>
      </c>
      <c r="Z273"/>
      <c r="AA273"/>
      <c r="AB273" t="s">
        <v>39</v>
      </c>
      <c r="AC273" t="s">
        <v>40</v>
      </c>
      <c r="AD273" t="s">
        <v>41</v>
      </c>
      <c r="AE273"/>
    </row>
    <row r="274" spans="1:31" ht="15">
      <c r="A274" s="1" t="str">
        <f t="shared" si="8"/>
        <v>1152113451E5</v>
      </c>
      <c r="B274" t="s">
        <v>28</v>
      </c>
      <c r="C274" t="s">
        <v>29</v>
      </c>
      <c r="D274" t="s">
        <v>30</v>
      </c>
      <c r="E274" t="s">
        <v>31</v>
      </c>
      <c r="F274" t="s">
        <v>1578</v>
      </c>
      <c r="G274" t="s">
        <v>2795</v>
      </c>
      <c r="H274" t="s">
        <v>1774</v>
      </c>
      <c r="I274" t="s">
        <v>2796</v>
      </c>
      <c r="J274" t="s">
        <v>2946</v>
      </c>
      <c r="K274" t="s">
        <v>32</v>
      </c>
      <c r="L274" t="s">
        <v>32</v>
      </c>
      <c r="M274" t="s">
        <v>43</v>
      </c>
      <c r="N274" t="s">
        <v>44</v>
      </c>
      <c r="O274" t="s">
        <v>54</v>
      </c>
      <c r="P274" t="s">
        <v>158</v>
      </c>
      <c r="Q274" t="s">
        <v>109</v>
      </c>
      <c r="R274" t="s">
        <v>2947</v>
      </c>
      <c r="S274" s="1" t="str">
        <f t="shared" si="9"/>
        <v>ROJAS PAREDES, RAUL FERNANDO</v>
      </c>
      <c r="T274" t="s">
        <v>65</v>
      </c>
      <c r="U274" t="s">
        <v>49</v>
      </c>
      <c r="V274" t="s">
        <v>50</v>
      </c>
      <c r="W274" t="s">
        <v>2948</v>
      </c>
      <c r="X274" s="40">
        <v>25357</v>
      </c>
      <c r="Y274" t="s">
        <v>2949</v>
      </c>
      <c r="Z274"/>
      <c r="AA274"/>
      <c r="AB274" t="s">
        <v>39</v>
      </c>
      <c r="AC274" t="s">
        <v>40</v>
      </c>
      <c r="AD274" t="s">
        <v>41</v>
      </c>
      <c r="AE274"/>
    </row>
    <row r="275" spans="1:31" ht="15">
      <c r="A275" s="1" t="str">
        <f t="shared" si="8"/>
        <v>1152113451E6</v>
      </c>
      <c r="B275" t="s">
        <v>28</v>
      </c>
      <c r="C275" t="s">
        <v>29</v>
      </c>
      <c r="D275" t="s">
        <v>30</v>
      </c>
      <c r="E275" t="s">
        <v>31</v>
      </c>
      <c r="F275" t="s">
        <v>1578</v>
      </c>
      <c r="G275" t="s">
        <v>2795</v>
      </c>
      <c r="H275" t="s">
        <v>1774</v>
      </c>
      <c r="I275" t="s">
        <v>2796</v>
      </c>
      <c r="J275" t="s">
        <v>2950</v>
      </c>
      <c r="K275" t="s">
        <v>32</v>
      </c>
      <c r="L275" t="s">
        <v>32</v>
      </c>
      <c r="M275" t="s">
        <v>43</v>
      </c>
      <c r="N275" t="s">
        <v>44</v>
      </c>
      <c r="O275" t="s">
        <v>2951</v>
      </c>
      <c r="P275" t="s">
        <v>76</v>
      </c>
      <c r="Q275" t="s">
        <v>77</v>
      </c>
      <c r="R275" t="s">
        <v>2952</v>
      </c>
      <c r="S275" s="1" t="str">
        <f t="shared" si="9"/>
        <v>QUISPE CONDORI, DIONICIO RAUL</v>
      </c>
      <c r="T275" t="s">
        <v>48</v>
      </c>
      <c r="U275" t="s">
        <v>49</v>
      </c>
      <c r="V275" t="s">
        <v>271</v>
      </c>
      <c r="W275" t="s">
        <v>233</v>
      </c>
      <c r="X275" s="40">
        <v>23053</v>
      </c>
      <c r="Y275" t="s">
        <v>2953</v>
      </c>
      <c r="Z275" s="40">
        <v>43388</v>
      </c>
      <c r="AA275" s="40">
        <v>43465</v>
      </c>
      <c r="AB275" t="s">
        <v>39</v>
      </c>
      <c r="AC275" t="s">
        <v>40</v>
      </c>
      <c r="AD275" t="s">
        <v>41</v>
      </c>
      <c r="AE275"/>
    </row>
    <row r="276" spans="1:31" ht="15">
      <c r="A276" s="1" t="str">
        <f t="shared" si="8"/>
        <v>1152113451E6</v>
      </c>
      <c r="B276" t="s">
        <v>28</v>
      </c>
      <c r="C276" t="s">
        <v>29</v>
      </c>
      <c r="D276" t="s">
        <v>30</v>
      </c>
      <c r="E276" t="s">
        <v>31</v>
      </c>
      <c r="F276" t="s">
        <v>1578</v>
      </c>
      <c r="G276" t="s">
        <v>2795</v>
      </c>
      <c r="H276" t="s">
        <v>1774</v>
      </c>
      <c r="I276" t="s">
        <v>2796</v>
      </c>
      <c r="J276" t="s">
        <v>2950</v>
      </c>
      <c r="K276" t="s">
        <v>32</v>
      </c>
      <c r="L276" t="s">
        <v>32</v>
      </c>
      <c r="M276" t="s">
        <v>43</v>
      </c>
      <c r="N276" t="s">
        <v>62</v>
      </c>
      <c r="O276" t="s">
        <v>2954</v>
      </c>
      <c r="P276" t="s">
        <v>645</v>
      </c>
      <c r="Q276" t="s">
        <v>197</v>
      </c>
      <c r="R276" t="s">
        <v>2955</v>
      </c>
      <c r="S276" s="1" t="str">
        <f t="shared" si="9"/>
        <v>VENEGAS CASTILLO, HUBERT ARMANDO</v>
      </c>
      <c r="T276" t="s">
        <v>65</v>
      </c>
      <c r="U276" t="s">
        <v>49</v>
      </c>
      <c r="V276" t="s">
        <v>50</v>
      </c>
      <c r="W276" t="s">
        <v>2956</v>
      </c>
      <c r="X276" s="40">
        <v>29415</v>
      </c>
      <c r="Y276" t="s">
        <v>2957</v>
      </c>
      <c r="Z276" s="40">
        <v>43388</v>
      </c>
      <c r="AA276" s="40">
        <v>43465</v>
      </c>
      <c r="AB276" t="s">
        <v>270</v>
      </c>
      <c r="AC276" t="s">
        <v>67</v>
      </c>
      <c r="AD276" t="s">
        <v>41</v>
      </c>
      <c r="AE276"/>
    </row>
    <row r="277" spans="1:31" ht="15">
      <c r="A277" s="1" t="str">
        <f t="shared" si="8"/>
        <v>1152113451E7</v>
      </c>
      <c r="B277" t="s">
        <v>28</v>
      </c>
      <c r="C277" t="s">
        <v>29</v>
      </c>
      <c r="D277" t="s">
        <v>30</v>
      </c>
      <c r="E277" t="s">
        <v>31</v>
      </c>
      <c r="F277" t="s">
        <v>1578</v>
      </c>
      <c r="G277" t="s">
        <v>2795</v>
      </c>
      <c r="H277" t="s">
        <v>1774</v>
      </c>
      <c r="I277" t="s">
        <v>2796</v>
      </c>
      <c r="J277" t="s">
        <v>2958</v>
      </c>
      <c r="K277" t="s">
        <v>32</v>
      </c>
      <c r="L277" t="s">
        <v>32</v>
      </c>
      <c r="M277" t="s">
        <v>43</v>
      </c>
      <c r="N277" t="s">
        <v>44</v>
      </c>
      <c r="O277" t="s">
        <v>54</v>
      </c>
      <c r="P277" t="s">
        <v>241</v>
      </c>
      <c r="Q277" t="s">
        <v>102</v>
      </c>
      <c r="R277" t="s">
        <v>2959</v>
      </c>
      <c r="S277" s="1" t="str">
        <f t="shared" si="9"/>
        <v>SANDOVAL MAMANI, LEONCIO TEODORO</v>
      </c>
      <c r="T277" t="s">
        <v>53</v>
      </c>
      <c r="U277" t="s">
        <v>49</v>
      </c>
      <c r="V277" t="s">
        <v>50</v>
      </c>
      <c r="W277" t="s">
        <v>2960</v>
      </c>
      <c r="X277" s="40">
        <v>25093</v>
      </c>
      <c r="Y277" t="s">
        <v>2961</v>
      </c>
      <c r="Z277"/>
      <c r="AA277"/>
      <c r="AB277" t="s">
        <v>39</v>
      </c>
      <c r="AC277" t="s">
        <v>40</v>
      </c>
      <c r="AD277" t="s">
        <v>41</v>
      </c>
      <c r="AE277"/>
    </row>
    <row r="278" spans="1:31" ht="15">
      <c r="A278" s="1" t="str">
        <f t="shared" si="8"/>
        <v>1152113461E1</v>
      </c>
      <c r="B278" t="s">
        <v>28</v>
      </c>
      <c r="C278" t="s">
        <v>29</v>
      </c>
      <c r="D278" t="s">
        <v>30</v>
      </c>
      <c r="E278" t="s">
        <v>31</v>
      </c>
      <c r="F278" t="s">
        <v>1578</v>
      </c>
      <c r="G278" t="s">
        <v>2795</v>
      </c>
      <c r="H278" t="s">
        <v>1774</v>
      </c>
      <c r="I278" t="s">
        <v>2796</v>
      </c>
      <c r="J278" t="s">
        <v>2962</v>
      </c>
      <c r="K278" t="s">
        <v>32</v>
      </c>
      <c r="L278" t="s">
        <v>32</v>
      </c>
      <c r="M278" t="s">
        <v>43</v>
      </c>
      <c r="N278" t="s">
        <v>44</v>
      </c>
      <c r="O278" t="s">
        <v>54</v>
      </c>
      <c r="P278" t="s">
        <v>123</v>
      </c>
      <c r="Q278" t="s">
        <v>102</v>
      </c>
      <c r="R278" t="s">
        <v>265</v>
      </c>
      <c r="S278" s="1" t="str">
        <f t="shared" si="9"/>
        <v>VELASQUEZ MAMANI, CELIA</v>
      </c>
      <c r="T278" t="s">
        <v>60</v>
      </c>
      <c r="U278" t="s">
        <v>49</v>
      </c>
      <c r="V278" t="s">
        <v>50</v>
      </c>
      <c r="W278" t="s">
        <v>2963</v>
      </c>
      <c r="X278" s="40">
        <v>25021</v>
      </c>
      <c r="Y278" t="s">
        <v>2964</v>
      </c>
      <c r="Z278"/>
      <c r="AA278"/>
      <c r="AB278" t="s">
        <v>39</v>
      </c>
      <c r="AC278" t="s">
        <v>40</v>
      </c>
      <c r="AD278" t="s">
        <v>41</v>
      </c>
      <c r="AE278"/>
    </row>
    <row r="279" spans="1:31" ht="15">
      <c r="A279" s="1" t="str">
        <f t="shared" si="8"/>
        <v>1152113461E2</v>
      </c>
      <c r="B279" t="s">
        <v>28</v>
      </c>
      <c r="C279" t="s">
        <v>29</v>
      </c>
      <c r="D279" t="s">
        <v>30</v>
      </c>
      <c r="E279" t="s">
        <v>31</v>
      </c>
      <c r="F279" t="s">
        <v>1578</v>
      </c>
      <c r="G279" t="s">
        <v>2795</v>
      </c>
      <c r="H279" t="s">
        <v>1774</v>
      </c>
      <c r="I279" t="s">
        <v>2796</v>
      </c>
      <c r="J279" t="s">
        <v>2965</v>
      </c>
      <c r="K279" t="s">
        <v>32</v>
      </c>
      <c r="L279" t="s">
        <v>32</v>
      </c>
      <c r="M279" t="s">
        <v>43</v>
      </c>
      <c r="N279" t="s">
        <v>44</v>
      </c>
      <c r="O279" t="s">
        <v>54</v>
      </c>
      <c r="P279" t="s">
        <v>123</v>
      </c>
      <c r="Q279" t="s">
        <v>206</v>
      </c>
      <c r="R279" t="s">
        <v>688</v>
      </c>
      <c r="S279" s="1" t="str">
        <f t="shared" si="9"/>
        <v>VELASQUEZ NAVARRO, MAGDALENA</v>
      </c>
      <c r="T279" t="s">
        <v>48</v>
      </c>
      <c r="U279" t="s">
        <v>49</v>
      </c>
      <c r="V279" t="s">
        <v>50</v>
      </c>
      <c r="W279" t="s">
        <v>2966</v>
      </c>
      <c r="X279" s="40">
        <v>23576</v>
      </c>
      <c r="Y279" t="s">
        <v>2967</v>
      </c>
      <c r="Z279"/>
      <c r="AA279"/>
      <c r="AB279" t="s">
        <v>39</v>
      </c>
      <c r="AC279" t="s">
        <v>40</v>
      </c>
      <c r="AD279" t="s">
        <v>41</v>
      </c>
      <c r="AE279"/>
    </row>
    <row r="280" spans="1:31" ht="15">
      <c r="A280" s="1" t="str">
        <f t="shared" si="8"/>
        <v>1152113461E3</v>
      </c>
      <c r="B280" t="s">
        <v>28</v>
      </c>
      <c r="C280" t="s">
        <v>29</v>
      </c>
      <c r="D280" t="s">
        <v>30</v>
      </c>
      <c r="E280" t="s">
        <v>31</v>
      </c>
      <c r="F280" t="s">
        <v>1578</v>
      </c>
      <c r="G280" t="s">
        <v>2795</v>
      </c>
      <c r="H280" t="s">
        <v>1774</v>
      </c>
      <c r="I280" t="s">
        <v>2796</v>
      </c>
      <c r="J280" t="s">
        <v>2968</v>
      </c>
      <c r="K280" t="s">
        <v>32</v>
      </c>
      <c r="L280" t="s">
        <v>32</v>
      </c>
      <c r="M280" t="s">
        <v>43</v>
      </c>
      <c r="N280" t="s">
        <v>44</v>
      </c>
      <c r="O280" t="s">
        <v>2969</v>
      </c>
      <c r="P280" t="s">
        <v>118</v>
      </c>
      <c r="Q280" t="s">
        <v>2970</v>
      </c>
      <c r="R280" t="s">
        <v>201</v>
      </c>
      <c r="S280" s="1" t="str">
        <f t="shared" si="9"/>
        <v>FLORES MANZANEDA, JUANA</v>
      </c>
      <c r="T280" t="s">
        <v>48</v>
      </c>
      <c r="U280" t="s">
        <v>49</v>
      </c>
      <c r="V280" t="s">
        <v>50</v>
      </c>
      <c r="W280" t="s">
        <v>2971</v>
      </c>
      <c r="X280" s="40">
        <v>26272</v>
      </c>
      <c r="Y280" t="s">
        <v>2972</v>
      </c>
      <c r="Z280"/>
      <c r="AA280"/>
      <c r="AB280" t="s">
        <v>39</v>
      </c>
      <c r="AC280" t="s">
        <v>40</v>
      </c>
      <c r="AD280" t="s">
        <v>41</v>
      </c>
      <c r="AE280"/>
    </row>
    <row r="281" spans="1:31" ht="15">
      <c r="A281" s="1" t="str">
        <f t="shared" si="8"/>
        <v>1152113461E5</v>
      </c>
      <c r="B281" t="s">
        <v>28</v>
      </c>
      <c r="C281" t="s">
        <v>29</v>
      </c>
      <c r="D281" t="s">
        <v>30</v>
      </c>
      <c r="E281" t="s">
        <v>31</v>
      </c>
      <c r="F281" t="s">
        <v>1578</v>
      </c>
      <c r="G281" t="s">
        <v>2795</v>
      </c>
      <c r="H281" t="s">
        <v>1774</v>
      </c>
      <c r="I281" t="s">
        <v>2796</v>
      </c>
      <c r="J281" t="s">
        <v>2973</v>
      </c>
      <c r="K281" t="s">
        <v>32</v>
      </c>
      <c r="L281" t="s">
        <v>32</v>
      </c>
      <c r="M281" t="s">
        <v>43</v>
      </c>
      <c r="N281" t="s">
        <v>44</v>
      </c>
      <c r="O281" t="s">
        <v>2974</v>
      </c>
      <c r="P281" t="s">
        <v>689</v>
      </c>
      <c r="Q281" t="s">
        <v>509</v>
      </c>
      <c r="R281" t="s">
        <v>145</v>
      </c>
      <c r="S281" s="1" t="str">
        <f t="shared" si="9"/>
        <v>EDUARDO JULI, ANTONIETA</v>
      </c>
      <c r="T281" t="s">
        <v>48</v>
      </c>
      <c r="U281" t="s">
        <v>49</v>
      </c>
      <c r="V281" t="s">
        <v>50</v>
      </c>
      <c r="W281" t="s">
        <v>2975</v>
      </c>
      <c r="X281" s="40">
        <v>24270</v>
      </c>
      <c r="Y281" t="s">
        <v>2976</v>
      </c>
      <c r="Z281" s="40">
        <v>42795</v>
      </c>
      <c r="AA281" s="40">
        <v>43100</v>
      </c>
      <c r="AB281" t="s">
        <v>39</v>
      </c>
      <c r="AC281" t="s">
        <v>40</v>
      </c>
      <c r="AD281" t="s">
        <v>41</v>
      </c>
      <c r="AE281"/>
    </row>
    <row r="282" spans="1:31" ht="15">
      <c r="A282" s="1" t="str">
        <f t="shared" si="8"/>
        <v>1152113461E6</v>
      </c>
      <c r="B282" t="s">
        <v>28</v>
      </c>
      <c r="C282" t="s">
        <v>29</v>
      </c>
      <c r="D282" t="s">
        <v>30</v>
      </c>
      <c r="E282" t="s">
        <v>31</v>
      </c>
      <c r="F282" t="s">
        <v>1578</v>
      </c>
      <c r="G282" t="s">
        <v>2795</v>
      </c>
      <c r="H282" t="s">
        <v>1774</v>
      </c>
      <c r="I282" t="s">
        <v>2796</v>
      </c>
      <c r="J282" t="s">
        <v>2977</v>
      </c>
      <c r="K282" t="s">
        <v>32</v>
      </c>
      <c r="L282" t="s">
        <v>32</v>
      </c>
      <c r="M282" t="s">
        <v>43</v>
      </c>
      <c r="N282" t="s">
        <v>44</v>
      </c>
      <c r="O282" t="s">
        <v>2978</v>
      </c>
      <c r="P282" t="s">
        <v>141</v>
      </c>
      <c r="Q282" t="s">
        <v>222</v>
      </c>
      <c r="R282" t="s">
        <v>2979</v>
      </c>
      <c r="S282" s="1" t="str">
        <f t="shared" si="9"/>
        <v>RAMOS ALATA, ANA MARITZA</v>
      </c>
      <c r="T282" t="s">
        <v>60</v>
      </c>
      <c r="U282" t="s">
        <v>49</v>
      </c>
      <c r="V282" t="s">
        <v>50</v>
      </c>
      <c r="W282" t="s">
        <v>2980</v>
      </c>
      <c r="X282" s="40">
        <v>26140</v>
      </c>
      <c r="Y282" t="s">
        <v>2981</v>
      </c>
      <c r="Z282"/>
      <c r="AA282"/>
      <c r="AB282" t="s">
        <v>39</v>
      </c>
      <c r="AC282" t="s">
        <v>40</v>
      </c>
      <c r="AD282" t="s">
        <v>41</v>
      </c>
      <c r="AE282"/>
    </row>
    <row r="283" spans="1:31" ht="15">
      <c r="A283" s="1" t="str">
        <f t="shared" si="8"/>
        <v>1152113461E7</v>
      </c>
      <c r="B283" t="s">
        <v>28</v>
      </c>
      <c r="C283" t="s">
        <v>29</v>
      </c>
      <c r="D283" t="s">
        <v>30</v>
      </c>
      <c r="E283" t="s">
        <v>31</v>
      </c>
      <c r="F283" t="s">
        <v>1578</v>
      </c>
      <c r="G283" t="s">
        <v>2795</v>
      </c>
      <c r="H283" t="s">
        <v>1774</v>
      </c>
      <c r="I283" t="s">
        <v>2796</v>
      </c>
      <c r="J283" t="s">
        <v>2982</v>
      </c>
      <c r="K283" t="s">
        <v>32</v>
      </c>
      <c r="L283" t="s">
        <v>32</v>
      </c>
      <c r="M283" t="s">
        <v>43</v>
      </c>
      <c r="N283" t="s">
        <v>62</v>
      </c>
      <c r="O283" t="s">
        <v>2983</v>
      </c>
      <c r="P283" t="s">
        <v>2984</v>
      </c>
      <c r="Q283" t="s">
        <v>141</v>
      </c>
      <c r="R283" t="s">
        <v>2985</v>
      </c>
      <c r="S283" s="1" t="str">
        <f t="shared" si="9"/>
        <v>PIZANO RAMOS, ROSE MARY</v>
      </c>
      <c r="T283" t="s">
        <v>65</v>
      </c>
      <c r="U283" t="s">
        <v>49</v>
      </c>
      <c r="V283" t="s">
        <v>100</v>
      </c>
      <c r="W283" t="s">
        <v>2986</v>
      </c>
      <c r="X283" s="40">
        <v>29343</v>
      </c>
      <c r="Y283" t="s">
        <v>2987</v>
      </c>
      <c r="Z283" s="40">
        <v>43160</v>
      </c>
      <c r="AA283" s="40">
        <v>43465</v>
      </c>
      <c r="AB283" t="s">
        <v>39</v>
      </c>
      <c r="AC283" t="s">
        <v>67</v>
      </c>
      <c r="AD283" t="s">
        <v>41</v>
      </c>
      <c r="AE283"/>
    </row>
    <row r="284" spans="1:31" ht="15">
      <c r="A284" s="1" t="str">
        <f t="shared" si="8"/>
        <v>1162114811E9</v>
      </c>
      <c r="B284" t="s">
        <v>28</v>
      </c>
      <c r="C284" t="s">
        <v>29</v>
      </c>
      <c r="D284" t="s">
        <v>30</v>
      </c>
      <c r="E284" t="s">
        <v>31</v>
      </c>
      <c r="F284" t="s">
        <v>1578</v>
      </c>
      <c r="G284" t="s">
        <v>2795</v>
      </c>
      <c r="H284" t="s">
        <v>1774</v>
      </c>
      <c r="I284" t="s">
        <v>2796</v>
      </c>
      <c r="J284" t="s">
        <v>2988</v>
      </c>
      <c r="K284" t="s">
        <v>32</v>
      </c>
      <c r="L284" t="s">
        <v>32</v>
      </c>
      <c r="M284" t="s">
        <v>43</v>
      </c>
      <c r="N284" t="s">
        <v>44</v>
      </c>
      <c r="O284" t="s">
        <v>132</v>
      </c>
      <c r="P284" t="s">
        <v>128</v>
      </c>
      <c r="Q284" t="s">
        <v>246</v>
      </c>
      <c r="R284" t="s">
        <v>691</v>
      </c>
      <c r="S284" s="1" t="str">
        <f t="shared" si="9"/>
        <v>PINO CUTIPA, LUZ MARY</v>
      </c>
      <c r="T284" t="s">
        <v>60</v>
      </c>
      <c r="U284" t="s">
        <v>49</v>
      </c>
      <c r="V284" t="s">
        <v>50</v>
      </c>
      <c r="W284" t="s">
        <v>2989</v>
      </c>
      <c r="X284" s="40">
        <v>25143</v>
      </c>
      <c r="Y284" t="s">
        <v>2990</v>
      </c>
      <c r="Z284"/>
      <c r="AA284"/>
      <c r="AB284" t="s">
        <v>39</v>
      </c>
      <c r="AC284" t="s">
        <v>40</v>
      </c>
      <c r="AD284" t="s">
        <v>41</v>
      </c>
      <c r="AE284"/>
    </row>
    <row r="285" spans="1:31" ht="15">
      <c r="A285" s="1" t="str">
        <f t="shared" si="8"/>
        <v>1172113021E9</v>
      </c>
      <c r="B285" t="s">
        <v>28</v>
      </c>
      <c r="C285" t="s">
        <v>29</v>
      </c>
      <c r="D285" t="s">
        <v>30</v>
      </c>
      <c r="E285" t="s">
        <v>31</v>
      </c>
      <c r="F285" t="s">
        <v>1578</v>
      </c>
      <c r="G285" t="s">
        <v>2795</v>
      </c>
      <c r="H285" t="s">
        <v>1774</v>
      </c>
      <c r="I285" t="s">
        <v>2796</v>
      </c>
      <c r="J285" t="s">
        <v>2991</v>
      </c>
      <c r="K285" t="s">
        <v>32</v>
      </c>
      <c r="L285" t="s">
        <v>32</v>
      </c>
      <c r="M285" t="s">
        <v>1837</v>
      </c>
      <c r="N285" t="s">
        <v>62</v>
      </c>
      <c r="O285" t="s">
        <v>439</v>
      </c>
      <c r="P285" t="s">
        <v>174</v>
      </c>
      <c r="Q285" t="s">
        <v>2138</v>
      </c>
      <c r="R285" t="s">
        <v>977</v>
      </c>
      <c r="S285" s="1" t="str">
        <f t="shared" si="9"/>
        <v>APAZA ÑAUPA, GRIMALDO</v>
      </c>
      <c r="T285" t="s">
        <v>65</v>
      </c>
      <c r="U285" t="s">
        <v>49</v>
      </c>
      <c r="V285" t="s">
        <v>50</v>
      </c>
      <c r="W285" t="s">
        <v>2992</v>
      </c>
      <c r="X285" s="40">
        <v>28032</v>
      </c>
      <c r="Y285" t="s">
        <v>2993</v>
      </c>
      <c r="Z285" s="40">
        <v>43160</v>
      </c>
      <c r="AA285" s="40">
        <v>43465</v>
      </c>
      <c r="AB285" t="s">
        <v>39</v>
      </c>
      <c r="AC285" t="s">
        <v>67</v>
      </c>
      <c r="AD285" t="s">
        <v>41</v>
      </c>
      <c r="AE285"/>
    </row>
    <row r="286" spans="1:31" ht="15">
      <c r="A286" s="1" t="str">
        <f t="shared" si="8"/>
        <v>1183113411E5</v>
      </c>
      <c r="B286" t="s">
        <v>28</v>
      </c>
      <c r="C286" t="s">
        <v>29</v>
      </c>
      <c r="D286" t="s">
        <v>30</v>
      </c>
      <c r="E286" t="s">
        <v>31</v>
      </c>
      <c r="F286" t="s">
        <v>1578</v>
      </c>
      <c r="G286" t="s">
        <v>2795</v>
      </c>
      <c r="H286" t="s">
        <v>1774</v>
      </c>
      <c r="I286" t="s">
        <v>2796</v>
      </c>
      <c r="J286" t="s">
        <v>2994</v>
      </c>
      <c r="K286" t="s">
        <v>32</v>
      </c>
      <c r="L286" t="s">
        <v>32</v>
      </c>
      <c r="M286" t="s">
        <v>43</v>
      </c>
      <c r="N286" t="s">
        <v>44</v>
      </c>
      <c r="O286" t="s">
        <v>2995</v>
      </c>
      <c r="P286" t="s">
        <v>139</v>
      </c>
      <c r="Q286" t="s">
        <v>228</v>
      </c>
      <c r="R286" t="s">
        <v>2996</v>
      </c>
      <c r="S286" s="1" t="str">
        <f t="shared" si="9"/>
        <v>MACEDO PUMA, JOSE DANIEL</v>
      </c>
      <c r="T286" t="s">
        <v>48</v>
      </c>
      <c r="U286" t="s">
        <v>49</v>
      </c>
      <c r="V286" t="s">
        <v>50</v>
      </c>
      <c r="W286" t="s">
        <v>2997</v>
      </c>
      <c r="X286" s="40">
        <v>25423</v>
      </c>
      <c r="Y286" t="s">
        <v>2998</v>
      </c>
      <c r="Z286"/>
      <c r="AA286"/>
      <c r="AB286" t="s">
        <v>39</v>
      </c>
      <c r="AC286" t="s">
        <v>40</v>
      </c>
      <c r="AD286" t="s">
        <v>41</v>
      </c>
      <c r="AE286"/>
    </row>
    <row r="287" spans="1:31" ht="15">
      <c r="A287" s="1" t="str">
        <f t="shared" si="8"/>
        <v>1183113411E8</v>
      </c>
      <c r="B287" t="s">
        <v>28</v>
      </c>
      <c r="C287" t="s">
        <v>29</v>
      </c>
      <c r="D287" t="s">
        <v>30</v>
      </c>
      <c r="E287" t="s">
        <v>31</v>
      </c>
      <c r="F287" t="s">
        <v>1578</v>
      </c>
      <c r="G287" t="s">
        <v>2795</v>
      </c>
      <c r="H287" t="s">
        <v>1774</v>
      </c>
      <c r="I287" t="s">
        <v>2796</v>
      </c>
      <c r="J287" t="s">
        <v>2999</v>
      </c>
      <c r="K287" t="s">
        <v>32</v>
      </c>
      <c r="L287" t="s">
        <v>32</v>
      </c>
      <c r="M287" t="s">
        <v>43</v>
      </c>
      <c r="N287" t="s">
        <v>44</v>
      </c>
      <c r="O287" t="s">
        <v>3000</v>
      </c>
      <c r="P287" t="s">
        <v>118</v>
      </c>
      <c r="Q287" t="s">
        <v>207</v>
      </c>
      <c r="R287" t="s">
        <v>57</v>
      </c>
      <c r="S287" s="1" t="str">
        <f t="shared" si="9"/>
        <v>FLORES TICONA, ANA MARIA</v>
      </c>
      <c r="T287" t="s">
        <v>65</v>
      </c>
      <c r="U287" t="s">
        <v>49</v>
      </c>
      <c r="V287" t="s">
        <v>50</v>
      </c>
      <c r="W287" t="s">
        <v>3001</v>
      </c>
      <c r="X287" s="40">
        <v>27046</v>
      </c>
      <c r="Y287" t="s">
        <v>3002</v>
      </c>
      <c r="Z287"/>
      <c r="AA287"/>
      <c r="AB287" t="s">
        <v>39</v>
      </c>
      <c r="AC287" t="s">
        <v>40</v>
      </c>
      <c r="AD287" t="s">
        <v>41</v>
      </c>
      <c r="AE287"/>
    </row>
    <row r="288" spans="1:31" ht="15">
      <c r="A288" s="1" t="str">
        <f t="shared" si="8"/>
        <v>21EV01805205</v>
      </c>
      <c r="B288" t="s">
        <v>28</v>
      </c>
      <c r="C288" t="s">
        <v>29</v>
      </c>
      <c r="D288" t="s">
        <v>30</v>
      </c>
      <c r="E288" t="s">
        <v>31</v>
      </c>
      <c r="F288" t="s">
        <v>1578</v>
      </c>
      <c r="G288" t="s">
        <v>2795</v>
      </c>
      <c r="H288" t="s">
        <v>1774</v>
      </c>
      <c r="I288" t="s">
        <v>2796</v>
      </c>
      <c r="J288" t="s">
        <v>3003</v>
      </c>
      <c r="K288" t="s">
        <v>32</v>
      </c>
      <c r="L288" t="s">
        <v>32</v>
      </c>
      <c r="M288" t="s">
        <v>1139</v>
      </c>
      <c r="N288" t="s">
        <v>62</v>
      </c>
      <c r="O288" t="s">
        <v>1990</v>
      </c>
      <c r="P288" t="s">
        <v>128</v>
      </c>
      <c r="Q288" t="s">
        <v>314</v>
      </c>
      <c r="R288" t="s">
        <v>3004</v>
      </c>
      <c r="S288" s="1" t="str">
        <f t="shared" si="9"/>
        <v>PINO JARA, EDSON</v>
      </c>
      <c r="T288" t="s">
        <v>65</v>
      </c>
      <c r="U288" t="s">
        <v>644</v>
      </c>
      <c r="V288" t="s">
        <v>50</v>
      </c>
      <c r="W288" t="s">
        <v>3005</v>
      </c>
      <c r="X288" s="40">
        <v>28766</v>
      </c>
      <c r="Y288" t="s">
        <v>3006</v>
      </c>
      <c r="Z288" s="40">
        <v>43160</v>
      </c>
      <c r="AA288" s="40">
        <v>43465</v>
      </c>
      <c r="AB288" t="s">
        <v>113</v>
      </c>
      <c r="AC288" t="s">
        <v>67</v>
      </c>
      <c r="AD288" t="s">
        <v>41</v>
      </c>
      <c r="AE288"/>
    </row>
    <row r="289" spans="1:31" ht="15">
      <c r="A289" s="1" t="str">
        <f t="shared" si="8"/>
        <v>1152113451E8</v>
      </c>
      <c r="B289" t="s">
        <v>28</v>
      </c>
      <c r="C289" t="s">
        <v>29</v>
      </c>
      <c r="D289" t="s">
        <v>30</v>
      </c>
      <c r="E289" t="s">
        <v>31</v>
      </c>
      <c r="F289" t="s">
        <v>1578</v>
      </c>
      <c r="G289" t="s">
        <v>2795</v>
      </c>
      <c r="H289" t="s">
        <v>1774</v>
      </c>
      <c r="I289" t="s">
        <v>2796</v>
      </c>
      <c r="J289" t="s">
        <v>3007</v>
      </c>
      <c r="K289" t="s">
        <v>87</v>
      </c>
      <c r="L289" t="s">
        <v>624</v>
      </c>
      <c r="M289" t="s">
        <v>625</v>
      </c>
      <c r="N289" t="s">
        <v>44</v>
      </c>
      <c r="O289" t="s">
        <v>3008</v>
      </c>
      <c r="P289" t="s">
        <v>572</v>
      </c>
      <c r="Q289" t="s">
        <v>122</v>
      </c>
      <c r="R289" t="s">
        <v>3009</v>
      </c>
      <c r="S289" s="1" t="str">
        <f t="shared" si="9"/>
        <v>JAMACHI MACHACA, MARCELINO JULIAN</v>
      </c>
      <c r="T289" t="s">
        <v>96</v>
      </c>
      <c r="U289" t="s">
        <v>38</v>
      </c>
      <c r="V289" t="s">
        <v>50</v>
      </c>
      <c r="W289" t="s">
        <v>3010</v>
      </c>
      <c r="X289" s="40">
        <v>21291</v>
      </c>
      <c r="Y289" t="s">
        <v>3011</v>
      </c>
      <c r="Z289"/>
      <c r="AA289"/>
      <c r="AB289" t="s">
        <v>39</v>
      </c>
      <c r="AC289" t="s">
        <v>92</v>
      </c>
      <c r="AD289" t="s">
        <v>41</v>
      </c>
      <c r="AE289"/>
    </row>
    <row r="290" spans="1:31" ht="15">
      <c r="A290" s="1" t="str">
        <f t="shared" si="8"/>
        <v>1152113461E4</v>
      </c>
      <c r="B290" t="s">
        <v>28</v>
      </c>
      <c r="C290" t="s">
        <v>29</v>
      </c>
      <c r="D290" t="s">
        <v>30</v>
      </c>
      <c r="E290" t="s">
        <v>31</v>
      </c>
      <c r="F290" t="s">
        <v>1578</v>
      </c>
      <c r="G290" t="s">
        <v>2795</v>
      </c>
      <c r="H290" t="s">
        <v>1774</v>
      </c>
      <c r="I290" t="s">
        <v>2796</v>
      </c>
      <c r="J290" t="s">
        <v>3012</v>
      </c>
      <c r="K290" t="s">
        <v>87</v>
      </c>
      <c r="L290" t="s">
        <v>614</v>
      </c>
      <c r="M290" t="s">
        <v>662</v>
      </c>
      <c r="N290" t="s">
        <v>44</v>
      </c>
      <c r="O290" t="s">
        <v>2776</v>
      </c>
      <c r="P290" t="s">
        <v>102</v>
      </c>
      <c r="Q290" t="s">
        <v>3013</v>
      </c>
      <c r="R290" t="s">
        <v>3014</v>
      </c>
      <c r="S290" s="1" t="str">
        <f t="shared" si="9"/>
        <v>MAMANI POCCOHUANCA, TRINIDAD MARIA</v>
      </c>
      <c r="T290" t="s">
        <v>616</v>
      </c>
      <c r="U290" t="s">
        <v>38</v>
      </c>
      <c r="V290" t="s">
        <v>50</v>
      </c>
      <c r="W290" t="s">
        <v>3015</v>
      </c>
      <c r="X290" s="40">
        <v>19153</v>
      </c>
      <c r="Y290" t="s">
        <v>3016</v>
      </c>
      <c r="Z290"/>
      <c r="AA290"/>
      <c r="AB290" t="s">
        <v>39</v>
      </c>
      <c r="AC290" t="s">
        <v>92</v>
      </c>
      <c r="AD290" t="s">
        <v>41</v>
      </c>
      <c r="AE290"/>
    </row>
    <row r="291" spans="1:31" ht="15">
      <c r="A291" s="1" t="str">
        <f t="shared" si="8"/>
        <v>1152113421E4</v>
      </c>
      <c r="B291" t="s">
        <v>28</v>
      </c>
      <c r="C291" t="s">
        <v>29</v>
      </c>
      <c r="D291" t="s">
        <v>30</v>
      </c>
      <c r="E291" t="s">
        <v>31</v>
      </c>
      <c r="F291" t="s">
        <v>1578</v>
      </c>
      <c r="G291" t="s">
        <v>2795</v>
      </c>
      <c r="H291" t="s">
        <v>1774</v>
      </c>
      <c r="I291" t="s">
        <v>2796</v>
      </c>
      <c r="J291" t="s">
        <v>3017</v>
      </c>
      <c r="K291" t="s">
        <v>87</v>
      </c>
      <c r="L291" t="s">
        <v>88</v>
      </c>
      <c r="M291" t="s">
        <v>89</v>
      </c>
      <c r="N291" t="s">
        <v>44</v>
      </c>
      <c r="O291" t="s">
        <v>54</v>
      </c>
      <c r="P291" t="s">
        <v>692</v>
      </c>
      <c r="Q291" t="s">
        <v>118</v>
      </c>
      <c r="R291" t="s">
        <v>693</v>
      </c>
      <c r="S291" s="1" t="str">
        <f t="shared" si="9"/>
        <v>CANQUI FLORES, DOMINGO</v>
      </c>
      <c r="T291" t="s">
        <v>616</v>
      </c>
      <c r="U291" t="s">
        <v>38</v>
      </c>
      <c r="V291" t="s">
        <v>271</v>
      </c>
      <c r="W291" t="s">
        <v>3018</v>
      </c>
      <c r="X291" s="40">
        <v>19122</v>
      </c>
      <c r="Y291" t="s">
        <v>3019</v>
      </c>
      <c r="Z291" s="40">
        <v>43234</v>
      </c>
      <c r="AA291" s="40">
        <v>43465</v>
      </c>
      <c r="AB291" t="s">
        <v>39</v>
      </c>
      <c r="AC291" t="s">
        <v>92</v>
      </c>
      <c r="AD291" t="s">
        <v>41</v>
      </c>
      <c r="AE291"/>
    </row>
    <row r="292" spans="1:31" ht="15">
      <c r="A292" s="1" t="str">
        <f t="shared" si="8"/>
        <v>1152113421E4</v>
      </c>
      <c r="B292" t="s">
        <v>28</v>
      </c>
      <c r="C292" t="s">
        <v>29</v>
      </c>
      <c r="D292" t="s">
        <v>30</v>
      </c>
      <c r="E292" t="s">
        <v>31</v>
      </c>
      <c r="F292" t="s">
        <v>1578</v>
      </c>
      <c r="G292" t="s">
        <v>2795</v>
      </c>
      <c r="H292" t="s">
        <v>1774</v>
      </c>
      <c r="I292" t="s">
        <v>2796</v>
      </c>
      <c r="J292" t="s">
        <v>3017</v>
      </c>
      <c r="K292" t="s">
        <v>87</v>
      </c>
      <c r="L292" t="s">
        <v>88</v>
      </c>
      <c r="M292" t="s">
        <v>89</v>
      </c>
      <c r="N292" t="s">
        <v>62</v>
      </c>
      <c r="O292" t="s">
        <v>3020</v>
      </c>
      <c r="P292" t="s">
        <v>692</v>
      </c>
      <c r="Q292" t="s">
        <v>170</v>
      </c>
      <c r="R292" t="s">
        <v>3021</v>
      </c>
      <c r="S292" s="1" t="str">
        <f t="shared" si="9"/>
        <v>CANQUI PANCA, JAVIER PERCY</v>
      </c>
      <c r="T292" t="s">
        <v>98</v>
      </c>
      <c r="U292" t="s">
        <v>38</v>
      </c>
      <c r="V292" t="s">
        <v>50</v>
      </c>
      <c r="W292" t="s">
        <v>3022</v>
      </c>
      <c r="X292" s="40">
        <v>29913</v>
      </c>
      <c r="Y292" t="s">
        <v>3023</v>
      </c>
      <c r="Z292" s="40">
        <v>43234</v>
      </c>
      <c r="AA292" s="40">
        <v>43465</v>
      </c>
      <c r="AB292" t="s">
        <v>270</v>
      </c>
      <c r="AC292" t="s">
        <v>92</v>
      </c>
      <c r="AD292" t="s">
        <v>41</v>
      </c>
      <c r="AE292"/>
    </row>
    <row r="293" spans="1:31" ht="15">
      <c r="A293" s="1" t="str">
        <f t="shared" si="8"/>
        <v>1152113431E1</v>
      </c>
      <c r="B293" t="s">
        <v>28</v>
      </c>
      <c r="C293" t="s">
        <v>29</v>
      </c>
      <c r="D293" t="s">
        <v>30</v>
      </c>
      <c r="E293" t="s">
        <v>31</v>
      </c>
      <c r="F293" t="s">
        <v>1578</v>
      </c>
      <c r="G293" t="s">
        <v>2795</v>
      </c>
      <c r="H293" t="s">
        <v>1774</v>
      </c>
      <c r="I293" t="s">
        <v>2796</v>
      </c>
      <c r="J293" t="s">
        <v>3024</v>
      </c>
      <c r="K293" t="s">
        <v>87</v>
      </c>
      <c r="L293" t="s">
        <v>88</v>
      </c>
      <c r="M293" t="s">
        <v>89</v>
      </c>
      <c r="N293" t="s">
        <v>44</v>
      </c>
      <c r="O293" t="s">
        <v>54</v>
      </c>
      <c r="P293" t="s">
        <v>69</v>
      </c>
      <c r="Q293" t="s">
        <v>3025</v>
      </c>
      <c r="R293" t="s">
        <v>694</v>
      </c>
      <c r="S293" s="1" t="str">
        <f t="shared" si="9"/>
        <v>CHOQUE LIZARRAGA, SAMUEL</v>
      </c>
      <c r="T293" t="s">
        <v>173</v>
      </c>
      <c r="U293" t="s">
        <v>38</v>
      </c>
      <c r="V293" t="s">
        <v>50</v>
      </c>
      <c r="W293" t="s">
        <v>3026</v>
      </c>
      <c r="X293" s="40">
        <v>21597</v>
      </c>
      <c r="Y293" t="s">
        <v>3027</v>
      </c>
      <c r="Z293"/>
      <c r="AA293"/>
      <c r="AB293" t="s">
        <v>39</v>
      </c>
      <c r="AC293" t="s">
        <v>92</v>
      </c>
      <c r="AD293" t="s">
        <v>41</v>
      </c>
      <c r="AE293"/>
    </row>
    <row r="294" spans="1:31" ht="15">
      <c r="A294" s="1" t="str">
        <f t="shared" si="8"/>
        <v>1152113441E1</v>
      </c>
      <c r="B294" t="s">
        <v>28</v>
      </c>
      <c r="C294" t="s">
        <v>29</v>
      </c>
      <c r="D294" t="s">
        <v>30</v>
      </c>
      <c r="E294" t="s">
        <v>31</v>
      </c>
      <c r="F294" t="s">
        <v>1578</v>
      </c>
      <c r="G294" t="s">
        <v>2795</v>
      </c>
      <c r="H294" t="s">
        <v>1774</v>
      </c>
      <c r="I294" t="s">
        <v>2796</v>
      </c>
      <c r="J294" t="s">
        <v>3028</v>
      </c>
      <c r="K294" t="s">
        <v>87</v>
      </c>
      <c r="L294" t="s">
        <v>88</v>
      </c>
      <c r="M294" t="s">
        <v>89</v>
      </c>
      <c r="N294" t="s">
        <v>44</v>
      </c>
      <c r="O294" t="s">
        <v>3029</v>
      </c>
      <c r="P294" t="s">
        <v>101</v>
      </c>
      <c r="Q294" t="s">
        <v>373</v>
      </c>
      <c r="R294" t="s">
        <v>524</v>
      </c>
      <c r="S294" s="1" t="str">
        <f t="shared" si="9"/>
        <v>CHAMBI ASQUI, ALICIA</v>
      </c>
      <c r="T294" t="s">
        <v>98</v>
      </c>
      <c r="U294" t="s">
        <v>38</v>
      </c>
      <c r="V294" t="s">
        <v>50</v>
      </c>
      <c r="W294" t="s">
        <v>3030</v>
      </c>
      <c r="X294" s="40">
        <v>22351</v>
      </c>
      <c r="Y294" t="s">
        <v>3031</v>
      </c>
      <c r="Z294"/>
      <c r="AA294"/>
      <c r="AB294" t="s">
        <v>39</v>
      </c>
      <c r="AC294" t="s">
        <v>92</v>
      </c>
      <c r="AD294" t="s">
        <v>41</v>
      </c>
      <c r="AE294"/>
    </row>
    <row r="295" spans="1:31" ht="15">
      <c r="A295" s="1" t="str">
        <f t="shared" si="8"/>
        <v>1152113441E5</v>
      </c>
      <c r="B295" t="s">
        <v>28</v>
      </c>
      <c r="C295" t="s">
        <v>29</v>
      </c>
      <c r="D295" t="s">
        <v>30</v>
      </c>
      <c r="E295" t="s">
        <v>31</v>
      </c>
      <c r="F295" t="s">
        <v>1578</v>
      </c>
      <c r="G295" t="s">
        <v>2795</v>
      </c>
      <c r="H295" t="s">
        <v>1774</v>
      </c>
      <c r="I295" t="s">
        <v>2796</v>
      </c>
      <c r="J295" t="s">
        <v>3032</v>
      </c>
      <c r="K295" t="s">
        <v>87</v>
      </c>
      <c r="L295" t="s">
        <v>88</v>
      </c>
      <c r="M295" t="s">
        <v>89</v>
      </c>
      <c r="N295" t="s">
        <v>44</v>
      </c>
      <c r="O295" t="s">
        <v>54</v>
      </c>
      <c r="P295" t="s">
        <v>102</v>
      </c>
      <c r="Q295" t="s">
        <v>153</v>
      </c>
      <c r="R295" t="s">
        <v>695</v>
      </c>
      <c r="S295" s="1" t="str">
        <f t="shared" si="9"/>
        <v>MAMANI ORTEGA, REMIGIO</v>
      </c>
      <c r="T295" t="s">
        <v>276</v>
      </c>
      <c r="U295" t="s">
        <v>38</v>
      </c>
      <c r="V295" t="s">
        <v>50</v>
      </c>
      <c r="W295" t="s">
        <v>3033</v>
      </c>
      <c r="X295" s="40">
        <v>24140</v>
      </c>
      <c r="Y295" t="s">
        <v>3034</v>
      </c>
      <c r="Z295"/>
      <c r="AA295"/>
      <c r="AB295" t="s">
        <v>39</v>
      </c>
      <c r="AC295" t="s">
        <v>92</v>
      </c>
      <c r="AD295" t="s">
        <v>41</v>
      </c>
      <c r="AE295"/>
    </row>
    <row r="296" spans="1:31" ht="15">
      <c r="A296" s="1" t="str">
        <f t="shared" si="8"/>
        <v>1152113441E6</v>
      </c>
      <c r="B296" t="s">
        <v>28</v>
      </c>
      <c r="C296" t="s">
        <v>29</v>
      </c>
      <c r="D296" t="s">
        <v>30</v>
      </c>
      <c r="E296" t="s">
        <v>31</v>
      </c>
      <c r="F296" t="s">
        <v>1578</v>
      </c>
      <c r="G296" t="s">
        <v>2795</v>
      </c>
      <c r="H296" t="s">
        <v>1774</v>
      </c>
      <c r="I296" t="s">
        <v>2796</v>
      </c>
      <c r="J296" t="s">
        <v>3035</v>
      </c>
      <c r="K296" t="s">
        <v>87</v>
      </c>
      <c r="L296" t="s">
        <v>88</v>
      </c>
      <c r="M296" t="s">
        <v>617</v>
      </c>
      <c r="N296" t="s">
        <v>44</v>
      </c>
      <c r="O296" t="s">
        <v>3036</v>
      </c>
      <c r="P296" t="s">
        <v>3037</v>
      </c>
      <c r="Q296" t="s">
        <v>61</v>
      </c>
      <c r="R296" t="s">
        <v>3038</v>
      </c>
      <c r="S296" s="1" t="str">
        <f t="shared" si="9"/>
        <v>CHIRINOS GALLEGOS, MAURA ETELVINA</v>
      </c>
      <c r="T296" t="s">
        <v>173</v>
      </c>
      <c r="U296" t="s">
        <v>38</v>
      </c>
      <c r="V296" t="s">
        <v>50</v>
      </c>
      <c r="W296" t="s">
        <v>3039</v>
      </c>
      <c r="X296" s="40">
        <v>21229</v>
      </c>
      <c r="Y296" t="s">
        <v>3040</v>
      </c>
      <c r="Z296"/>
      <c r="AA296"/>
      <c r="AB296" t="s">
        <v>39</v>
      </c>
      <c r="AC296" t="s">
        <v>92</v>
      </c>
      <c r="AD296" t="s">
        <v>41</v>
      </c>
      <c r="AE296"/>
    </row>
    <row r="297" spans="1:31" ht="15">
      <c r="A297" s="1" t="str">
        <f t="shared" si="8"/>
        <v>1152113451E4</v>
      </c>
      <c r="B297" t="s">
        <v>28</v>
      </c>
      <c r="C297" t="s">
        <v>29</v>
      </c>
      <c r="D297" t="s">
        <v>30</v>
      </c>
      <c r="E297" t="s">
        <v>31</v>
      </c>
      <c r="F297" t="s">
        <v>1578</v>
      </c>
      <c r="G297" t="s">
        <v>2795</v>
      </c>
      <c r="H297" t="s">
        <v>1774</v>
      </c>
      <c r="I297" t="s">
        <v>2796</v>
      </c>
      <c r="J297" t="s">
        <v>3041</v>
      </c>
      <c r="K297" t="s">
        <v>87</v>
      </c>
      <c r="L297" t="s">
        <v>88</v>
      </c>
      <c r="M297" t="s">
        <v>89</v>
      </c>
      <c r="N297" t="s">
        <v>44</v>
      </c>
      <c r="O297" t="s">
        <v>54</v>
      </c>
      <c r="P297" t="s">
        <v>141</v>
      </c>
      <c r="Q297" t="s">
        <v>114</v>
      </c>
      <c r="R297" t="s">
        <v>3042</v>
      </c>
      <c r="S297" s="1" t="str">
        <f t="shared" si="9"/>
        <v>RAMOS QUILCA, LEOCADIA</v>
      </c>
      <c r="T297" t="s">
        <v>159</v>
      </c>
      <c r="U297" t="s">
        <v>38</v>
      </c>
      <c r="V297" t="s">
        <v>50</v>
      </c>
      <c r="W297" t="s">
        <v>3043</v>
      </c>
      <c r="X297" s="40">
        <v>20796</v>
      </c>
      <c r="Y297" t="s">
        <v>3044</v>
      </c>
      <c r="Z297"/>
      <c r="AA297"/>
      <c r="AB297" t="s">
        <v>39</v>
      </c>
      <c r="AC297" t="s">
        <v>92</v>
      </c>
      <c r="AD297" t="s">
        <v>41</v>
      </c>
      <c r="AE297"/>
    </row>
    <row r="298" spans="1:31" ht="15">
      <c r="A298" s="1" t="str">
        <f t="shared" si="8"/>
        <v>1194113212E6</v>
      </c>
      <c r="B298" t="s">
        <v>28</v>
      </c>
      <c r="C298" t="s">
        <v>29</v>
      </c>
      <c r="D298" t="s">
        <v>30</v>
      </c>
      <c r="E298" t="s">
        <v>31</v>
      </c>
      <c r="F298" t="s">
        <v>1578</v>
      </c>
      <c r="G298" t="s">
        <v>2795</v>
      </c>
      <c r="H298" t="s">
        <v>1774</v>
      </c>
      <c r="I298" t="s">
        <v>2796</v>
      </c>
      <c r="J298" t="s">
        <v>3045</v>
      </c>
      <c r="K298" t="s">
        <v>87</v>
      </c>
      <c r="L298" t="s">
        <v>88</v>
      </c>
      <c r="M298" t="s">
        <v>89</v>
      </c>
      <c r="N298" t="s">
        <v>44</v>
      </c>
      <c r="O298" t="s">
        <v>3046</v>
      </c>
      <c r="P298" t="s">
        <v>118</v>
      </c>
      <c r="Q298" t="s">
        <v>77</v>
      </c>
      <c r="R298" t="s">
        <v>595</v>
      </c>
      <c r="S298" s="1" t="str">
        <f t="shared" si="9"/>
        <v>FLORES CONDORI, JUAN</v>
      </c>
      <c r="T298" t="s">
        <v>98</v>
      </c>
      <c r="U298" t="s">
        <v>38</v>
      </c>
      <c r="V298" t="s">
        <v>50</v>
      </c>
      <c r="W298" t="s">
        <v>3047</v>
      </c>
      <c r="X298" s="40">
        <v>25503</v>
      </c>
      <c r="Y298" t="s">
        <v>3048</v>
      </c>
      <c r="Z298"/>
      <c r="AA298"/>
      <c r="AB298" t="s">
        <v>39</v>
      </c>
      <c r="AC298" t="s">
        <v>92</v>
      </c>
      <c r="AD298" t="s">
        <v>41</v>
      </c>
      <c r="AE298"/>
    </row>
    <row r="299" spans="1:31" ht="15">
      <c r="A299" s="1" t="str">
        <f t="shared" si="8"/>
        <v>1153113411E8</v>
      </c>
      <c r="B299" t="s">
        <v>28</v>
      </c>
      <c r="C299" t="s">
        <v>29</v>
      </c>
      <c r="D299" t="s">
        <v>30</v>
      </c>
      <c r="E299" t="s">
        <v>31</v>
      </c>
      <c r="F299" t="s">
        <v>1198</v>
      </c>
      <c r="G299" t="s">
        <v>3049</v>
      </c>
      <c r="H299" t="s">
        <v>1774</v>
      </c>
      <c r="I299" t="s">
        <v>3050</v>
      </c>
      <c r="J299" t="s">
        <v>3051</v>
      </c>
      <c r="K299" t="s">
        <v>32</v>
      </c>
      <c r="L299" t="s">
        <v>33</v>
      </c>
      <c r="M299" t="s">
        <v>602</v>
      </c>
      <c r="N299" t="s">
        <v>35</v>
      </c>
      <c r="O299" t="s">
        <v>3052</v>
      </c>
      <c r="P299" t="s">
        <v>2807</v>
      </c>
      <c r="Q299" t="s">
        <v>3053</v>
      </c>
      <c r="R299" t="s">
        <v>3054</v>
      </c>
      <c r="S299" s="1" t="str">
        <f t="shared" si="9"/>
        <v>MAYDANA YTURRIAGA, ELVA YARMILA</v>
      </c>
      <c r="T299" t="s">
        <v>282</v>
      </c>
      <c r="U299" t="s">
        <v>38</v>
      </c>
      <c r="V299" t="s">
        <v>100</v>
      </c>
      <c r="W299" t="s">
        <v>3055</v>
      </c>
      <c r="X299" s="40">
        <v>23417</v>
      </c>
      <c r="Y299" t="s">
        <v>3056</v>
      </c>
      <c r="Z299" s="40">
        <v>42064</v>
      </c>
      <c r="AA299" s="40">
        <v>43159</v>
      </c>
      <c r="AB299" t="s">
        <v>39</v>
      </c>
      <c r="AC299" t="s">
        <v>40</v>
      </c>
      <c r="AD299" t="s">
        <v>41</v>
      </c>
      <c r="AE299"/>
    </row>
    <row r="300" spans="1:31" ht="15">
      <c r="A300" s="1" t="str">
        <f t="shared" si="8"/>
        <v>1153113421E6</v>
      </c>
      <c r="B300" t="s">
        <v>28</v>
      </c>
      <c r="C300" t="s">
        <v>29</v>
      </c>
      <c r="D300" t="s">
        <v>30</v>
      </c>
      <c r="E300" t="s">
        <v>31</v>
      </c>
      <c r="F300" t="s">
        <v>1198</v>
      </c>
      <c r="G300" t="s">
        <v>3049</v>
      </c>
      <c r="H300" t="s">
        <v>1774</v>
      </c>
      <c r="I300" t="s">
        <v>3050</v>
      </c>
      <c r="J300" t="s">
        <v>3057</v>
      </c>
      <c r="K300" t="s">
        <v>32</v>
      </c>
      <c r="L300" t="s">
        <v>33</v>
      </c>
      <c r="M300" t="s">
        <v>34</v>
      </c>
      <c r="N300" t="s">
        <v>35</v>
      </c>
      <c r="O300" t="s">
        <v>3058</v>
      </c>
      <c r="P300" t="s">
        <v>289</v>
      </c>
      <c r="Q300" t="s">
        <v>107</v>
      </c>
      <c r="R300" t="s">
        <v>696</v>
      </c>
      <c r="S300" s="1" t="str">
        <f t="shared" si="9"/>
        <v>ZARATE SILVA, LUIS ALBERTO</v>
      </c>
      <c r="T300" t="s">
        <v>37</v>
      </c>
      <c r="U300" t="s">
        <v>38</v>
      </c>
      <c r="V300" t="s">
        <v>100</v>
      </c>
      <c r="W300" t="s">
        <v>3059</v>
      </c>
      <c r="X300" s="40">
        <v>25469</v>
      </c>
      <c r="Y300" t="s">
        <v>3060</v>
      </c>
      <c r="Z300" s="40">
        <v>42064</v>
      </c>
      <c r="AA300" s="40">
        <v>43159</v>
      </c>
      <c r="AB300" t="s">
        <v>39</v>
      </c>
      <c r="AC300" t="s">
        <v>40</v>
      </c>
      <c r="AD300" t="s">
        <v>41</v>
      </c>
      <c r="AE300"/>
    </row>
    <row r="301" spans="1:31" ht="15">
      <c r="A301" s="1" t="str">
        <f t="shared" si="8"/>
        <v>1153113411E2</v>
      </c>
      <c r="B301" t="s">
        <v>28</v>
      </c>
      <c r="C301" t="s">
        <v>29</v>
      </c>
      <c r="D301" t="s">
        <v>30</v>
      </c>
      <c r="E301" t="s">
        <v>31</v>
      </c>
      <c r="F301" t="s">
        <v>1198</v>
      </c>
      <c r="G301" t="s">
        <v>3049</v>
      </c>
      <c r="H301" t="s">
        <v>1774</v>
      </c>
      <c r="I301" t="s">
        <v>3050</v>
      </c>
      <c r="J301" t="s">
        <v>3061</v>
      </c>
      <c r="K301" t="s">
        <v>32</v>
      </c>
      <c r="L301" t="s">
        <v>32</v>
      </c>
      <c r="M301" t="s">
        <v>1139</v>
      </c>
      <c r="N301" t="s">
        <v>44</v>
      </c>
      <c r="O301" t="s">
        <v>3062</v>
      </c>
      <c r="P301" t="s">
        <v>76</v>
      </c>
      <c r="Q301" t="s">
        <v>264</v>
      </c>
      <c r="R301" t="s">
        <v>3063</v>
      </c>
      <c r="S301" s="1" t="str">
        <f t="shared" si="9"/>
        <v>QUISPE LUQUE, JOSE MANUEL</v>
      </c>
      <c r="T301" t="s">
        <v>53</v>
      </c>
      <c r="U301" t="s">
        <v>49</v>
      </c>
      <c r="V301" t="s">
        <v>50</v>
      </c>
      <c r="W301" t="s">
        <v>3064</v>
      </c>
      <c r="X301" s="40">
        <v>24110</v>
      </c>
      <c r="Y301" t="s">
        <v>3065</v>
      </c>
      <c r="Z301"/>
      <c r="AA301"/>
      <c r="AB301" t="s">
        <v>39</v>
      </c>
      <c r="AC301" t="s">
        <v>40</v>
      </c>
      <c r="AD301" t="s">
        <v>41</v>
      </c>
      <c r="AE301"/>
    </row>
    <row r="302" spans="1:31" ht="15">
      <c r="A302" s="1" t="str">
        <f t="shared" si="8"/>
        <v>1153113411E3</v>
      </c>
      <c r="B302" t="s">
        <v>28</v>
      </c>
      <c r="C302" t="s">
        <v>29</v>
      </c>
      <c r="D302" t="s">
        <v>30</v>
      </c>
      <c r="E302" t="s">
        <v>31</v>
      </c>
      <c r="F302" t="s">
        <v>1198</v>
      </c>
      <c r="G302" t="s">
        <v>3049</v>
      </c>
      <c r="H302" t="s">
        <v>1774</v>
      </c>
      <c r="I302" t="s">
        <v>3050</v>
      </c>
      <c r="J302" t="s">
        <v>3066</v>
      </c>
      <c r="K302" t="s">
        <v>32</v>
      </c>
      <c r="L302" t="s">
        <v>32</v>
      </c>
      <c r="M302" t="s">
        <v>43</v>
      </c>
      <c r="N302" t="s">
        <v>44</v>
      </c>
      <c r="O302" t="s">
        <v>3067</v>
      </c>
      <c r="P302" t="s">
        <v>275</v>
      </c>
      <c r="Q302" t="s">
        <v>125</v>
      </c>
      <c r="R302" t="s">
        <v>3068</v>
      </c>
      <c r="S302" s="1" t="str">
        <f t="shared" si="9"/>
        <v>LLANOS PALOMINO, GLADIS MAGDALENA</v>
      </c>
      <c r="T302" t="s">
        <v>48</v>
      </c>
      <c r="U302" t="s">
        <v>49</v>
      </c>
      <c r="V302" t="s">
        <v>50</v>
      </c>
      <c r="W302" t="s">
        <v>3069</v>
      </c>
      <c r="X302" s="40">
        <v>27539</v>
      </c>
      <c r="Y302" t="s">
        <v>3070</v>
      </c>
      <c r="Z302" s="40">
        <v>43160</v>
      </c>
      <c r="AA302"/>
      <c r="AB302" t="s">
        <v>39</v>
      </c>
      <c r="AC302" t="s">
        <v>40</v>
      </c>
      <c r="AD302" t="s">
        <v>41</v>
      </c>
      <c r="AE302"/>
    </row>
    <row r="303" spans="1:31" ht="15">
      <c r="A303" s="1" t="str">
        <f t="shared" si="8"/>
        <v>1153113411E4</v>
      </c>
      <c r="B303" t="s">
        <v>28</v>
      </c>
      <c r="C303" t="s">
        <v>29</v>
      </c>
      <c r="D303" t="s">
        <v>30</v>
      </c>
      <c r="E303" t="s">
        <v>31</v>
      </c>
      <c r="F303" t="s">
        <v>1198</v>
      </c>
      <c r="G303" t="s">
        <v>3049</v>
      </c>
      <c r="H303" t="s">
        <v>1774</v>
      </c>
      <c r="I303" t="s">
        <v>3050</v>
      </c>
      <c r="J303" t="s">
        <v>3071</v>
      </c>
      <c r="K303" t="s">
        <v>32</v>
      </c>
      <c r="L303" t="s">
        <v>32</v>
      </c>
      <c r="M303" t="s">
        <v>43</v>
      </c>
      <c r="N303" t="s">
        <v>44</v>
      </c>
      <c r="O303" t="s">
        <v>3072</v>
      </c>
      <c r="P303" t="s">
        <v>76</v>
      </c>
      <c r="Q303" t="s">
        <v>174</v>
      </c>
      <c r="R303" t="s">
        <v>3073</v>
      </c>
      <c r="S303" s="1" t="str">
        <f t="shared" si="9"/>
        <v>QUISPE APAZA, DANIEL ALEJANDRO</v>
      </c>
      <c r="T303" t="s">
        <v>53</v>
      </c>
      <c r="U303" t="s">
        <v>49</v>
      </c>
      <c r="V303" t="s">
        <v>50</v>
      </c>
      <c r="W303" t="s">
        <v>3074</v>
      </c>
      <c r="X303" s="40">
        <v>25944</v>
      </c>
      <c r="Y303" t="s">
        <v>3075</v>
      </c>
      <c r="Z303" s="40">
        <v>43160</v>
      </c>
      <c r="AA303"/>
      <c r="AB303" t="s">
        <v>39</v>
      </c>
      <c r="AC303" t="s">
        <v>40</v>
      </c>
      <c r="AD303" t="s">
        <v>41</v>
      </c>
      <c r="AE303"/>
    </row>
    <row r="304" spans="1:31" ht="15">
      <c r="A304" s="1" t="str">
        <f t="shared" si="8"/>
        <v>1153113411E5</v>
      </c>
      <c r="B304" t="s">
        <v>28</v>
      </c>
      <c r="C304" t="s">
        <v>29</v>
      </c>
      <c r="D304" t="s">
        <v>30</v>
      </c>
      <c r="E304" t="s">
        <v>31</v>
      </c>
      <c r="F304" t="s">
        <v>1198</v>
      </c>
      <c r="G304" t="s">
        <v>3049</v>
      </c>
      <c r="H304" t="s">
        <v>1774</v>
      </c>
      <c r="I304" t="s">
        <v>3050</v>
      </c>
      <c r="J304" t="s">
        <v>3076</v>
      </c>
      <c r="K304" t="s">
        <v>32</v>
      </c>
      <c r="L304" t="s">
        <v>32</v>
      </c>
      <c r="M304" t="s">
        <v>43</v>
      </c>
      <c r="N304" t="s">
        <v>44</v>
      </c>
      <c r="O304" t="s">
        <v>54</v>
      </c>
      <c r="P304" t="s">
        <v>503</v>
      </c>
      <c r="Q304" t="s">
        <v>455</v>
      </c>
      <c r="R304" t="s">
        <v>383</v>
      </c>
      <c r="S304" s="1" t="str">
        <f t="shared" si="9"/>
        <v>CARRERA ARUQUIPA, FLOR DE MARIA</v>
      </c>
      <c r="T304" t="s">
        <v>65</v>
      </c>
      <c r="U304" t="s">
        <v>49</v>
      </c>
      <c r="V304" t="s">
        <v>50</v>
      </c>
      <c r="W304" t="s">
        <v>3077</v>
      </c>
      <c r="X304" s="40">
        <v>24864</v>
      </c>
      <c r="Y304" t="s">
        <v>3078</v>
      </c>
      <c r="Z304"/>
      <c r="AA304"/>
      <c r="AB304" t="s">
        <v>39</v>
      </c>
      <c r="AC304" t="s">
        <v>40</v>
      </c>
      <c r="AD304" t="s">
        <v>41</v>
      </c>
      <c r="AE304"/>
    </row>
    <row r="305" spans="1:31" ht="15">
      <c r="A305" s="1" t="str">
        <f t="shared" si="8"/>
        <v>1153113411E6</v>
      </c>
      <c r="B305" t="s">
        <v>28</v>
      </c>
      <c r="C305" t="s">
        <v>29</v>
      </c>
      <c r="D305" t="s">
        <v>30</v>
      </c>
      <c r="E305" t="s">
        <v>31</v>
      </c>
      <c r="F305" t="s">
        <v>1198</v>
      </c>
      <c r="G305" t="s">
        <v>3049</v>
      </c>
      <c r="H305" t="s">
        <v>1774</v>
      </c>
      <c r="I305" t="s">
        <v>3050</v>
      </c>
      <c r="J305" t="s">
        <v>3079</v>
      </c>
      <c r="K305" t="s">
        <v>32</v>
      </c>
      <c r="L305" t="s">
        <v>32</v>
      </c>
      <c r="M305" t="s">
        <v>43</v>
      </c>
      <c r="N305" t="s">
        <v>44</v>
      </c>
      <c r="O305" t="s">
        <v>54</v>
      </c>
      <c r="P305" t="s">
        <v>197</v>
      </c>
      <c r="Q305" t="s">
        <v>3080</v>
      </c>
      <c r="R305" t="s">
        <v>697</v>
      </c>
      <c r="S305" s="1" t="str">
        <f t="shared" si="9"/>
        <v>CASTILLO SAAVEDRA, VICTOR HUGO</v>
      </c>
      <c r="T305" t="s">
        <v>60</v>
      </c>
      <c r="U305" t="s">
        <v>49</v>
      </c>
      <c r="V305" t="s">
        <v>50</v>
      </c>
      <c r="W305" t="s">
        <v>3081</v>
      </c>
      <c r="X305" s="40">
        <v>24884</v>
      </c>
      <c r="Y305" t="s">
        <v>3082</v>
      </c>
      <c r="Z305"/>
      <c r="AA305"/>
      <c r="AB305" t="s">
        <v>39</v>
      </c>
      <c r="AC305" t="s">
        <v>40</v>
      </c>
      <c r="AD305" t="s">
        <v>41</v>
      </c>
      <c r="AE305"/>
    </row>
    <row r="306" spans="1:31" ht="15">
      <c r="A306" s="1" t="str">
        <f t="shared" si="8"/>
        <v>1153113411E7</v>
      </c>
      <c r="B306" t="s">
        <v>28</v>
      </c>
      <c r="C306" t="s">
        <v>29</v>
      </c>
      <c r="D306" t="s">
        <v>30</v>
      </c>
      <c r="E306" t="s">
        <v>31</v>
      </c>
      <c r="F306" t="s">
        <v>1198</v>
      </c>
      <c r="G306" t="s">
        <v>3049</v>
      </c>
      <c r="H306" t="s">
        <v>1774</v>
      </c>
      <c r="I306" t="s">
        <v>3050</v>
      </c>
      <c r="J306" t="s">
        <v>3083</v>
      </c>
      <c r="K306" t="s">
        <v>32</v>
      </c>
      <c r="L306" t="s">
        <v>32</v>
      </c>
      <c r="M306" t="s">
        <v>43</v>
      </c>
      <c r="N306" t="s">
        <v>44</v>
      </c>
      <c r="O306" t="s">
        <v>54</v>
      </c>
      <c r="P306" t="s">
        <v>698</v>
      </c>
      <c r="Q306" t="s">
        <v>698</v>
      </c>
      <c r="R306" t="s">
        <v>3084</v>
      </c>
      <c r="S306" s="1" t="str">
        <f t="shared" si="9"/>
        <v>CCARI CCARI, LUIS EUDES</v>
      </c>
      <c r="T306" t="s">
        <v>60</v>
      </c>
      <c r="U306" t="s">
        <v>49</v>
      </c>
      <c r="V306" t="s">
        <v>50</v>
      </c>
      <c r="W306" t="s">
        <v>3085</v>
      </c>
      <c r="X306" s="40">
        <v>22512</v>
      </c>
      <c r="Y306" t="s">
        <v>3086</v>
      </c>
      <c r="Z306"/>
      <c r="AA306"/>
      <c r="AB306" t="s">
        <v>39</v>
      </c>
      <c r="AC306" t="s">
        <v>40</v>
      </c>
      <c r="AD306" t="s">
        <v>41</v>
      </c>
      <c r="AE306"/>
    </row>
    <row r="307" spans="1:31" ht="15">
      <c r="A307" s="1" t="str">
        <f t="shared" si="8"/>
        <v>1153113411E9</v>
      </c>
      <c r="B307" t="s">
        <v>28</v>
      </c>
      <c r="C307" t="s">
        <v>29</v>
      </c>
      <c r="D307" t="s">
        <v>30</v>
      </c>
      <c r="E307" t="s">
        <v>31</v>
      </c>
      <c r="F307" t="s">
        <v>1198</v>
      </c>
      <c r="G307" t="s">
        <v>3049</v>
      </c>
      <c r="H307" t="s">
        <v>1774</v>
      </c>
      <c r="I307" t="s">
        <v>3050</v>
      </c>
      <c r="J307" t="s">
        <v>3087</v>
      </c>
      <c r="K307" t="s">
        <v>32</v>
      </c>
      <c r="L307" t="s">
        <v>32</v>
      </c>
      <c r="M307" t="s">
        <v>43</v>
      </c>
      <c r="N307" t="s">
        <v>62</v>
      </c>
      <c r="O307" t="s">
        <v>3088</v>
      </c>
      <c r="P307" t="s">
        <v>139</v>
      </c>
      <c r="Q307" t="s">
        <v>59</v>
      </c>
      <c r="R307" t="s">
        <v>3089</v>
      </c>
      <c r="S307" s="1" t="str">
        <f t="shared" si="9"/>
        <v>MACEDO VILCA, JOSE ANGEL</v>
      </c>
      <c r="T307" t="s">
        <v>65</v>
      </c>
      <c r="U307" t="s">
        <v>49</v>
      </c>
      <c r="V307" t="s">
        <v>1128</v>
      </c>
      <c r="W307" t="s">
        <v>3090</v>
      </c>
      <c r="X307" s="40">
        <v>27669</v>
      </c>
      <c r="Y307" t="s">
        <v>3091</v>
      </c>
      <c r="Z307" s="40">
        <v>43160</v>
      </c>
      <c r="AA307" s="40">
        <v>43465</v>
      </c>
      <c r="AB307" t="s">
        <v>39</v>
      </c>
      <c r="AC307" t="s">
        <v>67</v>
      </c>
      <c r="AD307" t="s">
        <v>41</v>
      </c>
      <c r="AE307"/>
    </row>
    <row r="308" spans="1:31" ht="15">
      <c r="A308" s="1" t="str">
        <f t="shared" si="8"/>
        <v>1153113421E0</v>
      </c>
      <c r="B308" t="s">
        <v>28</v>
      </c>
      <c r="C308" t="s">
        <v>29</v>
      </c>
      <c r="D308" t="s">
        <v>30</v>
      </c>
      <c r="E308" t="s">
        <v>31</v>
      </c>
      <c r="F308" t="s">
        <v>1198</v>
      </c>
      <c r="G308" t="s">
        <v>3049</v>
      </c>
      <c r="H308" t="s">
        <v>1774</v>
      </c>
      <c r="I308" t="s">
        <v>3050</v>
      </c>
      <c r="J308" t="s">
        <v>3092</v>
      </c>
      <c r="K308" t="s">
        <v>32</v>
      </c>
      <c r="L308" t="s">
        <v>32</v>
      </c>
      <c r="M308" t="s">
        <v>1139</v>
      </c>
      <c r="N308" t="s">
        <v>44</v>
      </c>
      <c r="O308" t="s">
        <v>3093</v>
      </c>
      <c r="P308" t="s">
        <v>308</v>
      </c>
      <c r="Q308" t="s">
        <v>622</v>
      </c>
      <c r="R308" t="s">
        <v>3094</v>
      </c>
      <c r="S308" s="1" t="str">
        <f t="shared" si="9"/>
        <v>DIAZ LEON, OTTO</v>
      </c>
      <c r="T308" t="s">
        <v>60</v>
      </c>
      <c r="U308" t="s">
        <v>49</v>
      </c>
      <c r="V308" t="s">
        <v>50</v>
      </c>
      <c r="W308" t="s">
        <v>3095</v>
      </c>
      <c r="X308" s="40">
        <v>23862</v>
      </c>
      <c r="Y308" t="s">
        <v>3096</v>
      </c>
      <c r="Z308"/>
      <c r="AA308"/>
      <c r="AB308" t="s">
        <v>39</v>
      </c>
      <c r="AC308" t="s">
        <v>40</v>
      </c>
      <c r="AD308" t="s">
        <v>41</v>
      </c>
      <c r="AE308"/>
    </row>
    <row r="309" spans="1:31" ht="15">
      <c r="A309" s="1" t="str">
        <f t="shared" si="8"/>
        <v>1153113421E1</v>
      </c>
      <c r="B309" t="s">
        <v>28</v>
      </c>
      <c r="C309" t="s">
        <v>29</v>
      </c>
      <c r="D309" t="s">
        <v>30</v>
      </c>
      <c r="E309" t="s">
        <v>31</v>
      </c>
      <c r="F309" t="s">
        <v>1198</v>
      </c>
      <c r="G309" t="s">
        <v>3049</v>
      </c>
      <c r="H309" t="s">
        <v>1774</v>
      </c>
      <c r="I309" t="s">
        <v>3050</v>
      </c>
      <c r="J309" t="s">
        <v>3097</v>
      </c>
      <c r="K309" t="s">
        <v>32</v>
      </c>
      <c r="L309" t="s">
        <v>32</v>
      </c>
      <c r="M309" t="s">
        <v>1139</v>
      </c>
      <c r="N309" t="s">
        <v>44</v>
      </c>
      <c r="O309" t="s">
        <v>54</v>
      </c>
      <c r="P309" t="s">
        <v>427</v>
      </c>
      <c r="Q309" t="s">
        <v>197</v>
      </c>
      <c r="R309" t="s">
        <v>3098</v>
      </c>
      <c r="S309" s="1" t="str">
        <f t="shared" si="9"/>
        <v>DEZA CASTILLO, EFRAIN NAPOLEON</v>
      </c>
      <c r="T309" t="s">
        <v>282</v>
      </c>
      <c r="U309" t="s">
        <v>49</v>
      </c>
      <c r="V309" t="s">
        <v>50</v>
      </c>
      <c r="W309" t="s">
        <v>3099</v>
      </c>
      <c r="X309" s="40">
        <v>24195</v>
      </c>
      <c r="Y309" t="s">
        <v>3100</v>
      </c>
      <c r="Z309"/>
      <c r="AA309"/>
      <c r="AB309" t="s">
        <v>39</v>
      </c>
      <c r="AC309" t="s">
        <v>40</v>
      </c>
      <c r="AD309" t="s">
        <v>41</v>
      </c>
      <c r="AE309"/>
    </row>
    <row r="310" spans="1:31" ht="15">
      <c r="A310" s="1" t="str">
        <f t="shared" si="8"/>
        <v>1153113421E2</v>
      </c>
      <c r="B310" t="s">
        <v>28</v>
      </c>
      <c r="C310" t="s">
        <v>29</v>
      </c>
      <c r="D310" t="s">
        <v>30</v>
      </c>
      <c r="E310" t="s">
        <v>31</v>
      </c>
      <c r="F310" t="s">
        <v>1198</v>
      </c>
      <c r="G310" t="s">
        <v>3049</v>
      </c>
      <c r="H310" t="s">
        <v>1774</v>
      </c>
      <c r="I310" t="s">
        <v>3050</v>
      </c>
      <c r="J310" t="s">
        <v>3101</v>
      </c>
      <c r="K310" t="s">
        <v>32</v>
      </c>
      <c r="L310" t="s">
        <v>32</v>
      </c>
      <c r="M310" t="s">
        <v>43</v>
      </c>
      <c r="N310" t="s">
        <v>44</v>
      </c>
      <c r="O310" t="s">
        <v>3102</v>
      </c>
      <c r="P310" t="s">
        <v>291</v>
      </c>
      <c r="Q310" t="s">
        <v>141</v>
      </c>
      <c r="R310" t="s">
        <v>383</v>
      </c>
      <c r="S310" s="1" t="str">
        <f t="shared" si="9"/>
        <v>MENDOZA RAMOS, FLOR DE MARIA</v>
      </c>
      <c r="T310" t="s">
        <v>65</v>
      </c>
      <c r="U310" t="s">
        <v>49</v>
      </c>
      <c r="V310" t="s">
        <v>50</v>
      </c>
      <c r="W310" t="s">
        <v>3103</v>
      </c>
      <c r="X310" s="40">
        <v>25896</v>
      </c>
      <c r="Y310" t="s">
        <v>3104</v>
      </c>
      <c r="Z310" s="40">
        <v>42065</v>
      </c>
      <c r="AA310"/>
      <c r="AB310" t="s">
        <v>39</v>
      </c>
      <c r="AC310" t="s">
        <v>40</v>
      </c>
      <c r="AD310" t="s">
        <v>41</v>
      </c>
      <c r="AE310"/>
    </row>
    <row r="311" spans="1:31" ht="15">
      <c r="A311" s="1" t="str">
        <f t="shared" si="8"/>
        <v>1153113421E3</v>
      </c>
      <c r="B311" t="s">
        <v>28</v>
      </c>
      <c r="C311" t="s">
        <v>29</v>
      </c>
      <c r="D311" t="s">
        <v>30</v>
      </c>
      <c r="E311" t="s">
        <v>31</v>
      </c>
      <c r="F311" t="s">
        <v>1198</v>
      </c>
      <c r="G311" t="s">
        <v>3049</v>
      </c>
      <c r="H311" t="s">
        <v>1774</v>
      </c>
      <c r="I311" t="s">
        <v>3050</v>
      </c>
      <c r="J311" t="s">
        <v>3105</v>
      </c>
      <c r="K311" t="s">
        <v>32</v>
      </c>
      <c r="L311" t="s">
        <v>32</v>
      </c>
      <c r="M311" t="s">
        <v>43</v>
      </c>
      <c r="N311" t="s">
        <v>44</v>
      </c>
      <c r="O311" t="s">
        <v>3106</v>
      </c>
      <c r="P311" t="s">
        <v>161</v>
      </c>
      <c r="Q311" t="s">
        <v>699</v>
      </c>
      <c r="R311" t="s">
        <v>3107</v>
      </c>
      <c r="S311" s="1" t="str">
        <f t="shared" si="9"/>
        <v>TITO ARROYO, MARIA MAGDALENA</v>
      </c>
      <c r="T311" t="s">
        <v>48</v>
      </c>
      <c r="U311" t="s">
        <v>49</v>
      </c>
      <c r="V311" t="s">
        <v>50</v>
      </c>
      <c r="W311" t="s">
        <v>3108</v>
      </c>
      <c r="X311" s="40">
        <v>22791</v>
      </c>
      <c r="Y311" t="s">
        <v>3109</v>
      </c>
      <c r="Z311"/>
      <c r="AA311"/>
      <c r="AB311" t="s">
        <v>39</v>
      </c>
      <c r="AC311" t="s">
        <v>40</v>
      </c>
      <c r="AD311" t="s">
        <v>41</v>
      </c>
      <c r="AE311"/>
    </row>
    <row r="312" spans="1:31" ht="15">
      <c r="A312" s="1" t="str">
        <f t="shared" si="8"/>
        <v>1153113421E4</v>
      </c>
      <c r="B312" t="s">
        <v>28</v>
      </c>
      <c r="C312" t="s">
        <v>29</v>
      </c>
      <c r="D312" t="s">
        <v>30</v>
      </c>
      <c r="E312" t="s">
        <v>31</v>
      </c>
      <c r="F312" t="s">
        <v>1198</v>
      </c>
      <c r="G312" t="s">
        <v>3049</v>
      </c>
      <c r="H312" t="s">
        <v>1774</v>
      </c>
      <c r="I312" t="s">
        <v>3050</v>
      </c>
      <c r="J312" t="s">
        <v>3110</v>
      </c>
      <c r="K312" t="s">
        <v>32</v>
      </c>
      <c r="L312" t="s">
        <v>32</v>
      </c>
      <c r="M312" t="s">
        <v>1837</v>
      </c>
      <c r="N312" t="s">
        <v>44</v>
      </c>
      <c r="O312" t="s">
        <v>54</v>
      </c>
      <c r="P312" t="s">
        <v>118</v>
      </c>
      <c r="Q312" t="s">
        <v>151</v>
      </c>
      <c r="R312" t="s">
        <v>3111</v>
      </c>
      <c r="S312" s="1" t="str">
        <f t="shared" si="9"/>
        <v>FLORES YUCRA, MARY YOBANA</v>
      </c>
      <c r="T312" t="s">
        <v>60</v>
      </c>
      <c r="U312" t="s">
        <v>49</v>
      </c>
      <c r="V312" t="s">
        <v>50</v>
      </c>
      <c r="W312" t="s">
        <v>3112</v>
      </c>
      <c r="X312" s="40">
        <v>28180</v>
      </c>
      <c r="Y312" t="s">
        <v>3113</v>
      </c>
      <c r="Z312"/>
      <c r="AA312"/>
      <c r="AB312" t="s">
        <v>39</v>
      </c>
      <c r="AC312" t="s">
        <v>40</v>
      </c>
      <c r="AD312" t="s">
        <v>41</v>
      </c>
      <c r="AE312"/>
    </row>
    <row r="313" spans="1:31" ht="15">
      <c r="A313" s="1" t="str">
        <f t="shared" si="8"/>
        <v>1153113421E5</v>
      </c>
      <c r="B313" t="s">
        <v>28</v>
      </c>
      <c r="C313" t="s">
        <v>29</v>
      </c>
      <c r="D313" t="s">
        <v>30</v>
      </c>
      <c r="E313" t="s">
        <v>31</v>
      </c>
      <c r="F313" t="s">
        <v>1198</v>
      </c>
      <c r="G313" t="s">
        <v>3049</v>
      </c>
      <c r="H313" t="s">
        <v>1774</v>
      </c>
      <c r="I313" t="s">
        <v>3050</v>
      </c>
      <c r="J313" t="s">
        <v>3114</v>
      </c>
      <c r="K313" t="s">
        <v>32</v>
      </c>
      <c r="L313" t="s">
        <v>32</v>
      </c>
      <c r="M313" t="s">
        <v>43</v>
      </c>
      <c r="N313" t="s">
        <v>44</v>
      </c>
      <c r="O313" t="s">
        <v>54</v>
      </c>
      <c r="P313" t="s">
        <v>61</v>
      </c>
      <c r="Q313" t="s">
        <v>70</v>
      </c>
      <c r="R313" t="s">
        <v>474</v>
      </c>
      <c r="S313" s="1" t="str">
        <f t="shared" si="9"/>
        <v>GALLEGOS LOPEZ, BEATRIZ</v>
      </c>
      <c r="T313" t="s">
        <v>48</v>
      </c>
      <c r="U313" t="s">
        <v>49</v>
      </c>
      <c r="V313" t="s">
        <v>50</v>
      </c>
      <c r="W313" t="s">
        <v>3115</v>
      </c>
      <c r="X313" s="40">
        <v>26648</v>
      </c>
      <c r="Y313" t="s">
        <v>3116</v>
      </c>
      <c r="Z313"/>
      <c r="AA313"/>
      <c r="AB313" t="s">
        <v>39</v>
      </c>
      <c r="AC313" t="s">
        <v>40</v>
      </c>
      <c r="AD313" t="s">
        <v>41</v>
      </c>
      <c r="AE313"/>
    </row>
    <row r="314" spans="1:31" ht="15">
      <c r="A314" s="1" t="str">
        <f t="shared" si="8"/>
        <v>1153113431E0</v>
      </c>
      <c r="B314" t="s">
        <v>28</v>
      </c>
      <c r="C314" t="s">
        <v>29</v>
      </c>
      <c r="D314" t="s">
        <v>30</v>
      </c>
      <c r="E314" t="s">
        <v>31</v>
      </c>
      <c r="F314" t="s">
        <v>1198</v>
      </c>
      <c r="G314" t="s">
        <v>3049</v>
      </c>
      <c r="H314" t="s">
        <v>1774</v>
      </c>
      <c r="I314" t="s">
        <v>3050</v>
      </c>
      <c r="J314" t="s">
        <v>3117</v>
      </c>
      <c r="K314" t="s">
        <v>32</v>
      </c>
      <c r="L314" t="s">
        <v>32</v>
      </c>
      <c r="M314" t="s">
        <v>43</v>
      </c>
      <c r="N314" t="s">
        <v>44</v>
      </c>
      <c r="O314" t="s">
        <v>54</v>
      </c>
      <c r="P314" t="s">
        <v>3118</v>
      </c>
      <c r="Q314" t="s">
        <v>471</v>
      </c>
      <c r="R314" t="s">
        <v>3119</v>
      </c>
      <c r="S314" s="1" t="str">
        <f t="shared" si="9"/>
        <v>PEZANTES VELARDE, MARILUZ RUTH</v>
      </c>
      <c r="T314" t="s">
        <v>60</v>
      </c>
      <c r="U314" t="s">
        <v>49</v>
      </c>
      <c r="V314" t="s">
        <v>50</v>
      </c>
      <c r="W314" t="s">
        <v>3120</v>
      </c>
      <c r="X314" s="40">
        <v>23711</v>
      </c>
      <c r="Y314" t="s">
        <v>3121</v>
      </c>
      <c r="Z314"/>
      <c r="AA314"/>
      <c r="AB314" t="s">
        <v>39</v>
      </c>
      <c r="AC314" t="s">
        <v>40</v>
      </c>
      <c r="AD314" t="s">
        <v>41</v>
      </c>
      <c r="AE314"/>
    </row>
    <row r="315" spans="1:31" ht="15">
      <c r="A315" s="1" t="str">
        <f t="shared" si="8"/>
        <v>1153113431E1</v>
      </c>
      <c r="B315" t="s">
        <v>28</v>
      </c>
      <c r="C315" t="s">
        <v>29</v>
      </c>
      <c r="D315" t="s">
        <v>30</v>
      </c>
      <c r="E315" t="s">
        <v>31</v>
      </c>
      <c r="F315" t="s">
        <v>1198</v>
      </c>
      <c r="G315" t="s">
        <v>3049</v>
      </c>
      <c r="H315" t="s">
        <v>1774</v>
      </c>
      <c r="I315" t="s">
        <v>3050</v>
      </c>
      <c r="J315" t="s">
        <v>3122</v>
      </c>
      <c r="K315" t="s">
        <v>32</v>
      </c>
      <c r="L315" t="s">
        <v>32</v>
      </c>
      <c r="M315" t="s">
        <v>43</v>
      </c>
      <c r="N315" t="s">
        <v>44</v>
      </c>
      <c r="O315" t="s">
        <v>54</v>
      </c>
      <c r="P315" t="s">
        <v>226</v>
      </c>
      <c r="Q315" t="s">
        <v>69</v>
      </c>
      <c r="R315" t="s">
        <v>700</v>
      </c>
      <c r="S315" s="1" t="str">
        <f t="shared" si="9"/>
        <v>MAQUERA CHOQUE, PEDRO ROMAN</v>
      </c>
      <c r="T315" t="s">
        <v>48</v>
      </c>
      <c r="U315" t="s">
        <v>49</v>
      </c>
      <c r="V315" t="s">
        <v>50</v>
      </c>
      <c r="W315" t="s">
        <v>3123</v>
      </c>
      <c r="X315" s="40">
        <v>19539</v>
      </c>
      <c r="Y315" t="s">
        <v>3124</v>
      </c>
      <c r="Z315"/>
      <c r="AA315"/>
      <c r="AB315" t="s">
        <v>39</v>
      </c>
      <c r="AC315" t="s">
        <v>40</v>
      </c>
      <c r="AD315" t="s">
        <v>41</v>
      </c>
      <c r="AE315"/>
    </row>
    <row r="316" spans="1:31" ht="15">
      <c r="A316" s="1" t="str">
        <f t="shared" si="8"/>
        <v>1153113431E2</v>
      </c>
      <c r="B316" t="s">
        <v>28</v>
      </c>
      <c r="C316" t="s">
        <v>29</v>
      </c>
      <c r="D316" t="s">
        <v>30</v>
      </c>
      <c r="E316" t="s">
        <v>31</v>
      </c>
      <c r="F316" t="s">
        <v>1198</v>
      </c>
      <c r="G316" t="s">
        <v>3049</v>
      </c>
      <c r="H316" t="s">
        <v>1774</v>
      </c>
      <c r="I316" t="s">
        <v>3050</v>
      </c>
      <c r="J316" t="s">
        <v>3125</v>
      </c>
      <c r="K316" t="s">
        <v>32</v>
      </c>
      <c r="L316" t="s">
        <v>32</v>
      </c>
      <c r="M316" t="s">
        <v>43</v>
      </c>
      <c r="N316" t="s">
        <v>44</v>
      </c>
      <c r="O316" t="s">
        <v>54</v>
      </c>
      <c r="P316" t="s">
        <v>701</v>
      </c>
      <c r="Q316" t="s">
        <v>226</v>
      </c>
      <c r="R316" t="s">
        <v>702</v>
      </c>
      <c r="S316" s="1" t="str">
        <f t="shared" si="9"/>
        <v>MARON MAQUERA, BERTHA</v>
      </c>
      <c r="T316" t="s">
        <v>48</v>
      </c>
      <c r="U316" t="s">
        <v>49</v>
      </c>
      <c r="V316" t="s">
        <v>50</v>
      </c>
      <c r="W316" t="s">
        <v>3126</v>
      </c>
      <c r="X316" s="40">
        <v>26653</v>
      </c>
      <c r="Y316" t="s">
        <v>3127</v>
      </c>
      <c r="Z316"/>
      <c r="AA316"/>
      <c r="AB316" t="s">
        <v>39</v>
      </c>
      <c r="AC316" t="s">
        <v>40</v>
      </c>
      <c r="AD316" t="s">
        <v>41</v>
      </c>
      <c r="AE316"/>
    </row>
    <row r="317" spans="1:31" ht="15">
      <c r="A317" s="1" t="str">
        <f t="shared" si="8"/>
        <v>1153113431E4</v>
      </c>
      <c r="B317" t="s">
        <v>28</v>
      </c>
      <c r="C317" t="s">
        <v>29</v>
      </c>
      <c r="D317" t="s">
        <v>30</v>
      </c>
      <c r="E317" t="s">
        <v>31</v>
      </c>
      <c r="F317" t="s">
        <v>1198</v>
      </c>
      <c r="G317" t="s">
        <v>3049</v>
      </c>
      <c r="H317" t="s">
        <v>1774</v>
      </c>
      <c r="I317" t="s">
        <v>3050</v>
      </c>
      <c r="J317" t="s">
        <v>3128</v>
      </c>
      <c r="K317" t="s">
        <v>32</v>
      </c>
      <c r="L317" t="s">
        <v>32</v>
      </c>
      <c r="M317" t="s">
        <v>43</v>
      </c>
      <c r="N317" t="s">
        <v>62</v>
      </c>
      <c r="O317" t="s">
        <v>3129</v>
      </c>
      <c r="P317" t="s">
        <v>184</v>
      </c>
      <c r="Q317" t="s">
        <v>59</v>
      </c>
      <c r="R317" t="s">
        <v>3130</v>
      </c>
      <c r="S317" s="1" t="str">
        <f t="shared" si="9"/>
        <v>CASTRO VILCA, MILTON RENE</v>
      </c>
      <c r="T317" t="s">
        <v>65</v>
      </c>
      <c r="U317" t="s">
        <v>49</v>
      </c>
      <c r="V317" t="s">
        <v>100</v>
      </c>
      <c r="W317" t="s">
        <v>3131</v>
      </c>
      <c r="X317" s="40">
        <v>30792</v>
      </c>
      <c r="Y317" t="s">
        <v>3132</v>
      </c>
      <c r="Z317" s="40">
        <v>43160</v>
      </c>
      <c r="AA317" s="40">
        <v>43465</v>
      </c>
      <c r="AB317" t="s">
        <v>39</v>
      </c>
      <c r="AC317" t="s">
        <v>67</v>
      </c>
      <c r="AD317" t="s">
        <v>41</v>
      </c>
      <c r="AE317"/>
    </row>
    <row r="318" spans="1:31" ht="15">
      <c r="A318" s="1" t="str">
        <f t="shared" si="8"/>
        <v>1153113431E5</v>
      </c>
      <c r="B318" t="s">
        <v>28</v>
      </c>
      <c r="C318" t="s">
        <v>29</v>
      </c>
      <c r="D318" t="s">
        <v>30</v>
      </c>
      <c r="E318" t="s">
        <v>31</v>
      </c>
      <c r="F318" t="s">
        <v>1198</v>
      </c>
      <c r="G318" t="s">
        <v>3049</v>
      </c>
      <c r="H318" t="s">
        <v>1774</v>
      </c>
      <c r="I318" t="s">
        <v>3050</v>
      </c>
      <c r="J318" t="s">
        <v>3133</v>
      </c>
      <c r="K318" t="s">
        <v>32</v>
      </c>
      <c r="L318" t="s">
        <v>32</v>
      </c>
      <c r="M318" t="s">
        <v>43</v>
      </c>
      <c r="N318" t="s">
        <v>44</v>
      </c>
      <c r="O318" t="s">
        <v>3134</v>
      </c>
      <c r="P318" t="s">
        <v>568</v>
      </c>
      <c r="Q318" t="s">
        <v>128</v>
      </c>
      <c r="R318" t="s">
        <v>3135</v>
      </c>
      <c r="S318" s="1" t="str">
        <f t="shared" si="9"/>
        <v>CHAIÑA PINO, ALICIA LUZMILA</v>
      </c>
      <c r="T318" t="s">
        <v>60</v>
      </c>
      <c r="U318" t="s">
        <v>49</v>
      </c>
      <c r="V318" t="s">
        <v>50</v>
      </c>
      <c r="W318" t="s">
        <v>3136</v>
      </c>
      <c r="X318" s="40">
        <v>23501</v>
      </c>
      <c r="Y318" t="s">
        <v>3137</v>
      </c>
      <c r="Z318" s="40">
        <v>41701</v>
      </c>
      <c r="AA318" s="40">
        <v>42004</v>
      </c>
      <c r="AB318" t="s">
        <v>39</v>
      </c>
      <c r="AC318" t="s">
        <v>40</v>
      </c>
      <c r="AD318" t="s">
        <v>41</v>
      </c>
      <c r="AE318"/>
    </row>
    <row r="319" spans="1:31" ht="15">
      <c r="A319" s="1" t="str">
        <f t="shared" si="8"/>
        <v>1153113431E6</v>
      </c>
      <c r="B319" t="s">
        <v>28</v>
      </c>
      <c r="C319" t="s">
        <v>29</v>
      </c>
      <c r="D319" t="s">
        <v>30</v>
      </c>
      <c r="E319" t="s">
        <v>31</v>
      </c>
      <c r="F319" t="s">
        <v>1198</v>
      </c>
      <c r="G319" t="s">
        <v>3049</v>
      </c>
      <c r="H319" t="s">
        <v>1774</v>
      </c>
      <c r="I319" t="s">
        <v>3050</v>
      </c>
      <c r="J319" t="s">
        <v>3138</v>
      </c>
      <c r="K319" t="s">
        <v>32</v>
      </c>
      <c r="L319" t="s">
        <v>32</v>
      </c>
      <c r="M319" t="s">
        <v>43</v>
      </c>
      <c r="N319" t="s">
        <v>44</v>
      </c>
      <c r="O319" t="s">
        <v>54</v>
      </c>
      <c r="P319" t="s">
        <v>703</v>
      </c>
      <c r="Q319" t="s">
        <v>704</v>
      </c>
      <c r="R319" t="s">
        <v>607</v>
      </c>
      <c r="S319" s="1" t="str">
        <f t="shared" si="9"/>
        <v>MUÑOZ MELENDEZ, BRIGIDA</v>
      </c>
      <c r="T319" t="s">
        <v>48</v>
      </c>
      <c r="U319" t="s">
        <v>49</v>
      </c>
      <c r="V319" t="s">
        <v>50</v>
      </c>
      <c r="W319" t="s">
        <v>3139</v>
      </c>
      <c r="X319" s="40">
        <v>21947</v>
      </c>
      <c r="Y319" t="s">
        <v>3140</v>
      </c>
      <c r="Z319"/>
      <c r="AA319"/>
      <c r="AB319" t="s">
        <v>39</v>
      </c>
      <c r="AC319" t="s">
        <v>40</v>
      </c>
      <c r="AD319" t="s">
        <v>41</v>
      </c>
      <c r="AE319"/>
    </row>
    <row r="320" spans="1:31" ht="15">
      <c r="A320" s="1" t="str">
        <f t="shared" si="8"/>
        <v>1153113431E7</v>
      </c>
      <c r="B320" t="s">
        <v>28</v>
      </c>
      <c r="C320" t="s">
        <v>29</v>
      </c>
      <c r="D320" t="s">
        <v>30</v>
      </c>
      <c r="E320" t="s">
        <v>31</v>
      </c>
      <c r="F320" t="s">
        <v>1198</v>
      </c>
      <c r="G320" t="s">
        <v>3049</v>
      </c>
      <c r="H320" t="s">
        <v>1774</v>
      </c>
      <c r="I320" t="s">
        <v>3050</v>
      </c>
      <c r="J320" t="s">
        <v>3141</v>
      </c>
      <c r="K320" t="s">
        <v>32</v>
      </c>
      <c r="L320" t="s">
        <v>32</v>
      </c>
      <c r="M320" t="s">
        <v>43</v>
      </c>
      <c r="N320" t="s">
        <v>44</v>
      </c>
      <c r="O320" t="s">
        <v>54</v>
      </c>
      <c r="P320" t="s">
        <v>153</v>
      </c>
      <c r="Q320" t="s">
        <v>74</v>
      </c>
      <c r="R320" t="s">
        <v>696</v>
      </c>
      <c r="S320" s="1" t="str">
        <f t="shared" si="9"/>
        <v>ORTEGA GUERRA, LUIS ALBERTO</v>
      </c>
      <c r="T320" t="s">
        <v>48</v>
      </c>
      <c r="U320" t="s">
        <v>49</v>
      </c>
      <c r="V320" t="s">
        <v>50</v>
      </c>
      <c r="W320" t="s">
        <v>3142</v>
      </c>
      <c r="X320" s="40">
        <v>22004</v>
      </c>
      <c r="Y320" t="s">
        <v>3143</v>
      </c>
      <c r="Z320"/>
      <c r="AA320"/>
      <c r="AB320" t="s">
        <v>39</v>
      </c>
      <c r="AC320" t="s">
        <v>40</v>
      </c>
      <c r="AD320" t="s">
        <v>41</v>
      </c>
      <c r="AE320"/>
    </row>
    <row r="321" spans="1:31" ht="15">
      <c r="A321" s="1" t="str">
        <f t="shared" si="8"/>
        <v>1153113441E0</v>
      </c>
      <c r="B321" t="s">
        <v>28</v>
      </c>
      <c r="C321" t="s">
        <v>29</v>
      </c>
      <c r="D321" t="s">
        <v>30</v>
      </c>
      <c r="E321" t="s">
        <v>31</v>
      </c>
      <c r="F321" t="s">
        <v>1198</v>
      </c>
      <c r="G321" t="s">
        <v>3049</v>
      </c>
      <c r="H321" t="s">
        <v>1774</v>
      </c>
      <c r="I321" t="s">
        <v>3050</v>
      </c>
      <c r="J321" t="s">
        <v>3144</v>
      </c>
      <c r="K321" t="s">
        <v>32</v>
      </c>
      <c r="L321" t="s">
        <v>32</v>
      </c>
      <c r="M321" t="s">
        <v>43</v>
      </c>
      <c r="N321" t="s">
        <v>44</v>
      </c>
      <c r="O321" t="s">
        <v>54</v>
      </c>
      <c r="P321" t="s">
        <v>1132</v>
      </c>
      <c r="Q321" t="s">
        <v>403</v>
      </c>
      <c r="R321" t="s">
        <v>3145</v>
      </c>
      <c r="S321" s="1" t="str">
        <f t="shared" si="9"/>
        <v>VALERO VILLASANTE, JULIAN EFRAIN</v>
      </c>
      <c r="T321" t="s">
        <v>48</v>
      </c>
      <c r="U321" t="s">
        <v>49</v>
      </c>
      <c r="V321" t="s">
        <v>50</v>
      </c>
      <c r="W321" t="s">
        <v>3146</v>
      </c>
      <c r="X321" s="40">
        <v>19583</v>
      </c>
      <c r="Y321" t="s">
        <v>3147</v>
      </c>
      <c r="Z321"/>
      <c r="AA321"/>
      <c r="AB321" t="s">
        <v>39</v>
      </c>
      <c r="AC321" t="s">
        <v>40</v>
      </c>
      <c r="AD321" t="s">
        <v>41</v>
      </c>
      <c r="AE321"/>
    </row>
    <row r="322" spans="1:31" ht="15">
      <c r="A322" s="1" t="str">
        <f t="shared" si="8"/>
        <v>1153113441E1</v>
      </c>
      <c r="B322" t="s">
        <v>28</v>
      </c>
      <c r="C322" t="s">
        <v>29</v>
      </c>
      <c r="D322" t="s">
        <v>30</v>
      </c>
      <c r="E322" t="s">
        <v>31</v>
      </c>
      <c r="F322" t="s">
        <v>1198</v>
      </c>
      <c r="G322" t="s">
        <v>3049</v>
      </c>
      <c r="H322" t="s">
        <v>1774</v>
      </c>
      <c r="I322" t="s">
        <v>3050</v>
      </c>
      <c r="J322" t="s">
        <v>3148</v>
      </c>
      <c r="K322" t="s">
        <v>32</v>
      </c>
      <c r="L322" t="s">
        <v>32</v>
      </c>
      <c r="M322" t="s">
        <v>43</v>
      </c>
      <c r="N322" t="s">
        <v>44</v>
      </c>
      <c r="O322" t="s">
        <v>54</v>
      </c>
      <c r="P322" t="s">
        <v>73</v>
      </c>
      <c r="Q322" t="s">
        <v>493</v>
      </c>
      <c r="R322" t="s">
        <v>3149</v>
      </c>
      <c r="S322" s="1" t="str">
        <f t="shared" si="9"/>
        <v>PONCE MARIN, MARTHA ISABEL</v>
      </c>
      <c r="T322" t="s">
        <v>37</v>
      </c>
      <c r="U322" t="s">
        <v>49</v>
      </c>
      <c r="V322" t="s">
        <v>50</v>
      </c>
      <c r="W322" t="s">
        <v>3150</v>
      </c>
      <c r="X322" s="40">
        <v>27243</v>
      </c>
      <c r="Y322" t="s">
        <v>3151</v>
      </c>
      <c r="Z322"/>
      <c r="AA322"/>
      <c r="AB322" t="s">
        <v>39</v>
      </c>
      <c r="AC322" t="s">
        <v>40</v>
      </c>
      <c r="AD322" t="s">
        <v>41</v>
      </c>
      <c r="AE322"/>
    </row>
    <row r="323" spans="1:31" ht="15">
      <c r="A323" s="1" t="str">
        <f t="shared" ref="A323:A386" si="10">J323</f>
        <v>1153113441E2</v>
      </c>
      <c r="B323" t="s">
        <v>28</v>
      </c>
      <c r="C323" t="s">
        <v>29</v>
      </c>
      <c r="D323" t="s">
        <v>30</v>
      </c>
      <c r="E323" t="s">
        <v>31</v>
      </c>
      <c r="F323" t="s">
        <v>1198</v>
      </c>
      <c r="G323" t="s">
        <v>3049</v>
      </c>
      <c r="H323" t="s">
        <v>1774</v>
      </c>
      <c r="I323" t="s">
        <v>3050</v>
      </c>
      <c r="J323" t="s">
        <v>3152</v>
      </c>
      <c r="K323" t="s">
        <v>32</v>
      </c>
      <c r="L323" t="s">
        <v>32</v>
      </c>
      <c r="M323" t="s">
        <v>43</v>
      </c>
      <c r="N323" t="s">
        <v>44</v>
      </c>
      <c r="O323" t="s">
        <v>54</v>
      </c>
      <c r="P323" t="s">
        <v>76</v>
      </c>
      <c r="Q323" t="s">
        <v>205</v>
      </c>
      <c r="R323" t="s">
        <v>3153</v>
      </c>
      <c r="S323" s="1" t="str">
        <f t="shared" si="9"/>
        <v>QUISPE CALIZAYA, NANCY ROXANA</v>
      </c>
      <c r="T323" t="s">
        <v>60</v>
      </c>
      <c r="U323" t="s">
        <v>49</v>
      </c>
      <c r="V323" t="s">
        <v>50</v>
      </c>
      <c r="W323" t="s">
        <v>3154</v>
      </c>
      <c r="X323" s="40">
        <v>27238</v>
      </c>
      <c r="Y323" t="s">
        <v>3155</v>
      </c>
      <c r="Z323"/>
      <c r="AA323"/>
      <c r="AB323" t="s">
        <v>39</v>
      </c>
      <c r="AC323" t="s">
        <v>40</v>
      </c>
      <c r="AD323" t="s">
        <v>41</v>
      </c>
      <c r="AE323"/>
    </row>
    <row r="324" spans="1:31" ht="15">
      <c r="A324" s="1" t="str">
        <f t="shared" si="10"/>
        <v>1153113441E3</v>
      </c>
      <c r="B324" t="s">
        <v>28</v>
      </c>
      <c r="C324" t="s">
        <v>29</v>
      </c>
      <c r="D324" t="s">
        <v>30</v>
      </c>
      <c r="E324" t="s">
        <v>31</v>
      </c>
      <c r="F324" t="s">
        <v>1198</v>
      </c>
      <c r="G324" t="s">
        <v>3049</v>
      </c>
      <c r="H324" t="s">
        <v>1774</v>
      </c>
      <c r="I324" t="s">
        <v>3050</v>
      </c>
      <c r="J324" t="s">
        <v>3156</v>
      </c>
      <c r="K324" t="s">
        <v>32</v>
      </c>
      <c r="L324" t="s">
        <v>32</v>
      </c>
      <c r="M324" t="s">
        <v>43</v>
      </c>
      <c r="N324" t="s">
        <v>44</v>
      </c>
      <c r="O324" t="s">
        <v>54</v>
      </c>
      <c r="P324" t="s">
        <v>76</v>
      </c>
      <c r="Q324" t="s">
        <v>3157</v>
      </c>
      <c r="R324" t="s">
        <v>1145</v>
      </c>
      <c r="S324" s="1" t="str">
        <f t="shared" ref="S324:S387" si="11">CONCATENATE(P324," ",Q324,", ",R324)</f>
        <v>QUISPE PONCE DE RAMOS, FAUSTINA</v>
      </c>
      <c r="T324" t="s">
        <v>48</v>
      </c>
      <c r="U324" t="s">
        <v>49</v>
      </c>
      <c r="V324" t="s">
        <v>50</v>
      </c>
      <c r="W324" t="s">
        <v>3158</v>
      </c>
      <c r="X324" s="40">
        <v>20808</v>
      </c>
      <c r="Y324" t="s">
        <v>3159</v>
      </c>
      <c r="Z324"/>
      <c r="AA324"/>
      <c r="AB324" t="s">
        <v>39</v>
      </c>
      <c r="AC324" t="s">
        <v>40</v>
      </c>
      <c r="AD324" t="s">
        <v>41</v>
      </c>
      <c r="AE324"/>
    </row>
    <row r="325" spans="1:31" ht="15">
      <c r="A325" s="1" t="str">
        <f t="shared" si="10"/>
        <v>1153113441E4</v>
      </c>
      <c r="B325" t="s">
        <v>28</v>
      </c>
      <c r="C325" t="s">
        <v>29</v>
      </c>
      <c r="D325" t="s">
        <v>30</v>
      </c>
      <c r="E325" t="s">
        <v>31</v>
      </c>
      <c r="F325" t="s">
        <v>1198</v>
      </c>
      <c r="G325" t="s">
        <v>3049</v>
      </c>
      <c r="H325" t="s">
        <v>1774</v>
      </c>
      <c r="I325" t="s">
        <v>3050</v>
      </c>
      <c r="J325" t="s">
        <v>3160</v>
      </c>
      <c r="K325" t="s">
        <v>32</v>
      </c>
      <c r="L325" t="s">
        <v>32</v>
      </c>
      <c r="M325" t="s">
        <v>43</v>
      </c>
      <c r="N325" t="s">
        <v>44</v>
      </c>
      <c r="O325" t="s">
        <v>54</v>
      </c>
      <c r="P325" t="s">
        <v>76</v>
      </c>
      <c r="Q325" t="s">
        <v>241</v>
      </c>
      <c r="R325" t="s">
        <v>3161</v>
      </c>
      <c r="S325" s="1" t="str">
        <f t="shared" si="11"/>
        <v>QUISPE SANDOVAL, SILVESTRE</v>
      </c>
      <c r="T325" t="s">
        <v>37</v>
      </c>
      <c r="U325" t="s">
        <v>49</v>
      </c>
      <c r="V325" t="s">
        <v>705</v>
      </c>
      <c r="W325" t="s">
        <v>3162</v>
      </c>
      <c r="X325" s="40">
        <v>26114</v>
      </c>
      <c r="Y325" t="s">
        <v>3163</v>
      </c>
      <c r="Z325" s="40">
        <v>43384</v>
      </c>
      <c r="AA325" s="40">
        <v>43465</v>
      </c>
      <c r="AB325" t="s">
        <v>39</v>
      </c>
      <c r="AC325" t="s">
        <v>40</v>
      </c>
      <c r="AD325" t="s">
        <v>41</v>
      </c>
      <c r="AE325"/>
    </row>
    <row r="326" spans="1:31" ht="15">
      <c r="A326" s="1" t="str">
        <f t="shared" si="10"/>
        <v>1153113441E4</v>
      </c>
      <c r="B326" t="s">
        <v>28</v>
      </c>
      <c r="C326" t="s">
        <v>29</v>
      </c>
      <c r="D326" t="s">
        <v>30</v>
      </c>
      <c r="E326" t="s">
        <v>31</v>
      </c>
      <c r="F326" t="s">
        <v>1198</v>
      </c>
      <c r="G326" t="s">
        <v>3049</v>
      </c>
      <c r="H326" t="s">
        <v>1774</v>
      </c>
      <c r="I326" t="s">
        <v>3050</v>
      </c>
      <c r="J326" t="s">
        <v>3160</v>
      </c>
      <c r="K326" t="s">
        <v>32</v>
      </c>
      <c r="L326" t="s">
        <v>32</v>
      </c>
      <c r="M326" t="s">
        <v>43</v>
      </c>
      <c r="N326" t="s">
        <v>62</v>
      </c>
      <c r="O326" t="s">
        <v>3164</v>
      </c>
      <c r="P326" t="s">
        <v>220</v>
      </c>
      <c r="Q326" t="s">
        <v>175</v>
      </c>
      <c r="R326" t="s">
        <v>195</v>
      </c>
      <c r="S326" s="1" t="str">
        <f t="shared" si="11"/>
        <v>VALERIANO VALDEZ, LUZ MARINA</v>
      </c>
      <c r="T326" t="s">
        <v>65</v>
      </c>
      <c r="U326" t="s">
        <v>49</v>
      </c>
      <c r="V326" t="s">
        <v>50</v>
      </c>
      <c r="W326" t="s">
        <v>3165</v>
      </c>
      <c r="X326" s="40">
        <v>28283</v>
      </c>
      <c r="Y326" t="s">
        <v>3166</v>
      </c>
      <c r="Z326" s="40">
        <v>43388</v>
      </c>
      <c r="AA326" s="40">
        <v>43465</v>
      </c>
      <c r="AB326" t="s">
        <v>270</v>
      </c>
      <c r="AC326" t="s">
        <v>67</v>
      </c>
      <c r="AD326" t="s">
        <v>41</v>
      </c>
      <c r="AE326"/>
    </row>
    <row r="327" spans="1:31" ht="15">
      <c r="A327" s="1" t="str">
        <f t="shared" si="10"/>
        <v>1153113441E5</v>
      </c>
      <c r="B327" t="s">
        <v>28</v>
      </c>
      <c r="C327" t="s">
        <v>29</v>
      </c>
      <c r="D327" t="s">
        <v>30</v>
      </c>
      <c r="E327" t="s">
        <v>31</v>
      </c>
      <c r="F327" t="s">
        <v>1198</v>
      </c>
      <c r="G327" t="s">
        <v>3049</v>
      </c>
      <c r="H327" t="s">
        <v>1774</v>
      </c>
      <c r="I327" t="s">
        <v>3050</v>
      </c>
      <c r="J327" t="s">
        <v>3167</v>
      </c>
      <c r="K327" t="s">
        <v>32</v>
      </c>
      <c r="L327" t="s">
        <v>32</v>
      </c>
      <c r="M327" t="s">
        <v>43</v>
      </c>
      <c r="N327" t="s">
        <v>44</v>
      </c>
      <c r="O327" t="s">
        <v>54</v>
      </c>
      <c r="P327" t="s">
        <v>273</v>
      </c>
      <c r="Q327" t="s">
        <v>235</v>
      </c>
      <c r="R327" t="s">
        <v>3168</v>
      </c>
      <c r="S327" s="1" t="str">
        <f t="shared" si="11"/>
        <v>RODRIGUEZ LINO, WILBERT ENRIQUE</v>
      </c>
      <c r="T327" t="s">
        <v>60</v>
      </c>
      <c r="U327" t="s">
        <v>49</v>
      </c>
      <c r="V327" t="s">
        <v>50</v>
      </c>
      <c r="W327" t="s">
        <v>3169</v>
      </c>
      <c r="X327" s="40">
        <v>24133</v>
      </c>
      <c r="Y327" t="s">
        <v>3170</v>
      </c>
      <c r="Z327"/>
      <c r="AA327"/>
      <c r="AB327" t="s">
        <v>39</v>
      </c>
      <c r="AC327" t="s">
        <v>40</v>
      </c>
      <c r="AD327" t="s">
        <v>41</v>
      </c>
      <c r="AE327"/>
    </row>
    <row r="328" spans="1:31" ht="15">
      <c r="A328" s="1" t="str">
        <f t="shared" si="10"/>
        <v>1153113441E7</v>
      </c>
      <c r="B328" t="s">
        <v>28</v>
      </c>
      <c r="C328" t="s">
        <v>29</v>
      </c>
      <c r="D328" t="s">
        <v>30</v>
      </c>
      <c r="E328" t="s">
        <v>31</v>
      </c>
      <c r="F328" t="s">
        <v>1198</v>
      </c>
      <c r="G328" t="s">
        <v>3049</v>
      </c>
      <c r="H328" t="s">
        <v>1774</v>
      </c>
      <c r="I328" t="s">
        <v>3050</v>
      </c>
      <c r="J328" t="s">
        <v>3171</v>
      </c>
      <c r="K328" t="s">
        <v>32</v>
      </c>
      <c r="L328" t="s">
        <v>32</v>
      </c>
      <c r="M328" t="s">
        <v>43</v>
      </c>
      <c r="N328" t="s">
        <v>44</v>
      </c>
      <c r="O328" t="s">
        <v>3172</v>
      </c>
      <c r="P328" t="s">
        <v>144</v>
      </c>
      <c r="Q328" t="s">
        <v>144</v>
      </c>
      <c r="R328" t="s">
        <v>3173</v>
      </c>
      <c r="S328" s="1" t="str">
        <f t="shared" si="11"/>
        <v>PEREZ PEREZ, SELIMA MILAGRO</v>
      </c>
      <c r="T328" t="s">
        <v>48</v>
      </c>
      <c r="U328" t="s">
        <v>49</v>
      </c>
      <c r="V328" t="s">
        <v>50</v>
      </c>
      <c r="W328" t="s">
        <v>3174</v>
      </c>
      <c r="X328" s="40">
        <v>22920</v>
      </c>
      <c r="Y328" t="s">
        <v>3175</v>
      </c>
      <c r="Z328" s="40">
        <v>43346</v>
      </c>
      <c r="AA328" s="40">
        <v>43465</v>
      </c>
      <c r="AB328" t="s">
        <v>39</v>
      </c>
      <c r="AC328" t="s">
        <v>40</v>
      </c>
      <c r="AD328" t="s">
        <v>41</v>
      </c>
      <c r="AE328"/>
    </row>
    <row r="329" spans="1:31" ht="15">
      <c r="A329" s="1" t="str">
        <f t="shared" si="10"/>
        <v>1153113441E8</v>
      </c>
      <c r="B329" t="s">
        <v>28</v>
      </c>
      <c r="C329" t="s">
        <v>29</v>
      </c>
      <c r="D329" t="s">
        <v>30</v>
      </c>
      <c r="E329" t="s">
        <v>31</v>
      </c>
      <c r="F329" t="s">
        <v>1198</v>
      </c>
      <c r="G329" t="s">
        <v>3049</v>
      </c>
      <c r="H329" t="s">
        <v>1774</v>
      </c>
      <c r="I329" t="s">
        <v>3050</v>
      </c>
      <c r="J329" t="s">
        <v>3176</v>
      </c>
      <c r="K329" t="s">
        <v>32</v>
      </c>
      <c r="L329" t="s">
        <v>32</v>
      </c>
      <c r="M329" t="s">
        <v>1837</v>
      </c>
      <c r="N329" t="s">
        <v>62</v>
      </c>
      <c r="O329" t="s">
        <v>3177</v>
      </c>
      <c r="P329" t="s">
        <v>59</v>
      </c>
      <c r="Q329" t="s">
        <v>118</v>
      </c>
      <c r="R329" t="s">
        <v>3178</v>
      </c>
      <c r="S329" s="1" t="str">
        <f t="shared" si="11"/>
        <v>VILCA FLORES, DALILA</v>
      </c>
      <c r="T329" t="s">
        <v>65</v>
      </c>
      <c r="U329" t="s">
        <v>49</v>
      </c>
      <c r="V329" t="s">
        <v>50</v>
      </c>
      <c r="W329" t="s">
        <v>3179</v>
      </c>
      <c r="X329" s="40">
        <v>34614</v>
      </c>
      <c r="Y329" t="s">
        <v>3180</v>
      </c>
      <c r="Z329" s="40">
        <v>43251</v>
      </c>
      <c r="AA329" s="40">
        <v>43465</v>
      </c>
      <c r="AB329" t="s">
        <v>39</v>
      </c>
      <c r="AC329" t="s">
        <v>67</v>
      </c>
      <c r="AD329" t="s">
        <v>41</v>
      </c>
      <c r="AE329"/>
    </row>
    <row r="330" spans="1:31" ht="15">
      <c r="A330" s="1" t="str">
        <f t="shared" si="10"/>
        <v>1153113451E1</v>
      </c>
      <c r="B330" t="s">
        <v>28</v>
      </c>
      <c r="C330" t="s">
        <v>29</v>
      </c>
      <c r="D330" t="s">
        <v>30</v>
      </c>
      <c r="E330" t="s">
        <v>31</v>
      </c>
      <c r="F330" t="s">
        <v>1198</v>
      </c>
      <c r="G330" t="s">
        <v>3049</v>
      </c>
      <c r="H330" t="s">
        <v>1774</v>
      </c>
      <c r="I330" t="s">
        <v>3050</v>
      </c>
      <c r="J330" t="s">
        <v>3181</v>
      </c>
      <c r="K330" t="s">
        <v>32</v>
      </c>
      <c r="L330" t="s">
        <v>32</v>
      </c>
      <c r="M330" t="s">
        <v>43</v>
      </c>
      <c r="N330" t="s">
        <v>44</v>
      </c>
      <c r="O330" t="s">
        <v>54</v>
      </c>
      <c r="P330" t="s">
        <v>284</v>
      </c>
      <c r="Q330" t="s">
        <v>140</v>
      </c>
      <c r="R330" t="s">
        <v>274</v>
      </c>
      <c r="S330" s="1" t="str">
        <f t="shared" si="11"/>
        <v>VARGAS LAURA, BALTAZAR</v>
      </c>
      <c r="T330" t="s">
        <v>48</v>
      </c>
      <c r="U330" t="s">
        <v>49</v>
      </c>
      <c r="V330" t="s">
        <v>50</v>
      </c>
      <c r="W330" t="s">
        <v>3182</v>
      </c>
      <c r="X330" s="40">
        <v>22652</v>
      </c>
      <c r="Y330" t="s">
        <v>3183</v>
      </c>
      <c r="Z330"/>
      <c r="AA330"/>
      <c r="AB330" t="s">
        <v>39</v>
      </c>
      <c r="AC330" t="s">
        <v>40</v>
      </c>
      <c r="AD330" t="s">
        <v>41</v>
      </c>
      <c r="AE330"/>
    </row>
    <row r="331" spans="1:31" ht="15">
      <c r="A331" s="1" t="str">
        <f t="shared" si="10"/>
        <v>1153113451E2</v>
      </c>
      <c r="B331" t="s">
        <v>28</v>
      </c>
      <c r="C331" t="s">
        <v>29</v>
      </c>
      <c r="D331" t="s">
        <v>30</v>
      </c>
      <c r="E331" t="s">
        <v>31</v>
      </c>
      <c r="F331" t="s">
        <v>1198</v>
      </c>
      <c r="G331" t="s">
        <v>3049</v>
      </c>
      <c r="H331" t="s">
        <v>1774</v>
      </c>
      <c r="I331" t="s">
        <v>3050</v>
      </c>
      <c r="J331" t="s">
        <v>3184</v>
      </c>
      <c r="K331" t="s">
        <v>32</v>
      </c>
      <c r="L331" t="s">
        <v>32</v>
      </c>
      <c r="M331" t="s">
        <v>43</v>
      </c>
      <c r="N331" t="s">
        <v>44</v>
      </c>
      <c r="O331" t="s">
        <v>54</v>
      </c>
      <c r="P331" t="s">
        <v>284</v>
      </c>
      <c r="Q331" t="s">
        <v>144</v>
      </c>
      <c r="R331" t="s">
        <v>3185</v>
      </c>
      <c r="S331" s="1" t="str">
        <f t="shared" si="11"/>
        <v>VARGAS PEREZ, ROSA AMELIA</v>
      </c>
      <c r="T331" t="s">
        <v>60</v>
      </c>
      <c r="U331" t="s">
        <v>49</v>
      </c>
      <c r="V331" t="s">
        <v>50</v>
      </c>
      <c r="W331" t="s">
        <v>3186</v>
      </c>
      <c r="X331" s="40">
        <v>24615</v>
      </c>
      <c r="Y331" t="s">
        <v>3187</v>
      </c>
      <c r="Z331"/>
      <c r="AA331"/>
      <c r="AB331" t="s">
        <v>39</v>
      </c>
      <c r="AC331" t="s">
        <v>40</v>
      </c>
      <c r="AD331" t="s">
        <v>41</v>
      </c>
      <c r="AE331"/>
    </row>
    <row r="332" spans="1:31" ht="15">
      <c r="A332" s="1" t="str">
        <f t="shared" si="10"/>
        <v>1153113451E3</v>
      </c>
      <c r="B332" t="s">
        <v>28</v>
      </c>
      <c r="C332" t="s">
        <v>29</v>
      </c>
      <c r="D332" t="s">
        <v>30</v>
      </c>
      <c r="E332" t="s">
        <v>31</v>
      </c>
      <c r="F332" t="s">
        <v>1198</v>
      </c>
      <c r="G332" t="s">
        <v>3049</v>
      </c>
      <c r="H332" t="s">
        <v>1774</v>
      </c>
      <c r="I332" t="s">
        <v>3050</v>
      </c>
      <c r="J332" t="s">
        <v>3188</v>
      </c>
      <c r="K332" t="s">
        <v>32</v>
      </c>
      <c r="L332" t="s">
        <v>32</v>
      </c>
      <c r="M332" t="s">
        <v>43</v>
      </c>
      <c r="N332" t="s">
        <v>44</v>
      </c>
      <c r="O332" t="s">
        <v>54</v>
      </c>
      <c r="P332" t="s">
        <v>123</v>
      </c>
      <c r="Q332" t="s">
        <v>234</v>
      </c>
      <c r="R332" t="s">
        <v>3189</v>
      </c>
      <c r="S332" s="1" t="str">
        <f t="shared" si="11"/>
        <v>VELASQUEZ PAUCAR, PABLO FLORENTINO</v>
      </c>
      <c r="T332" t="s">
        <v>48</v>
      </c>
      <c r="U332" t="s">
        <v>49</v>
      </c>
      <c r="V332" t="s">
        <v>50</v>
      </c>
      <c r="W332" t="s">
        <v>3190</v>
      </c>
      <c r="X332" s="40">
        <v>21303</v>
      </c>
      <c r="Y332" t="s">
        <v>3191</v>
      </c>
      <c r="Z332"/>
      <c r="AA332"/>
      <c r="AB332" t="s">
        <v>39</v>
      </c>
      <c r="AC332" t="s">
        <v>40</v>
      </c>
      <c r="AD332" t="s">
        <v>41</v>
      </c>
      <c r="AE332"/>
    </row>
    <row r="333" spans="1:31" ht="15">
      <c r="A333" s="1" t="str">
        <f t="shared" si="10"/>
        <v>1153113451E4</v>
      </c>
      <c r="B333" t="s">
        <v>28</v>
      </c>
      <c r="C333" t="s">
        <v>29</v>
      </c>
      <c r="D333" t="s">
        <v>30</v>
      </c>
      <c r="E333" t="s">
        <v>31</v>
      </c>
      <c r="F333" t="s">
        <v>1198</v>
      </c>
      <c r="G333" t="s">
        <v>3049</v>
      </c>
      <c r="H333" t="s">
        <v>1774</v>
      </c>
      <c r="I333" t="s">
        <v>3050</v>
      </c>
      <c r="J333" t="s">
        <v>3192</v>
      </c>
      <c r="K333" t="s">
        <v>32</v>
      </c>
      <c r="L333" t="s">
        <v>32</v>
      </c>
      <c r="M333" t="s">
        <v>43</v>
      </c>
      <c r="N333" t="s">
        <v>44</v>
      </c>
      <c r="O333" t="s">
        <v>3193</v>
      </c>
      <c r="P333" t="s">
        <v>76</v>
      </c>
      <c r="Q333" t="s">
        <v>378</v>
      </c>
      <c r="R333" t="s">
        <v>3194</v>
      </c>
      <c r="S333" s="1" t="str">
        <f t="shared" si="11"/>
        <v>QUISPE ACERO, VALENTINA MARCELINA</v>
      </c>
      <c r="T333" t="s">
        <v>48</v>
      </c>
      <c r="U333" t="s">
        <v>49</v>
      </c>
      <c r="V333" t="s">
        <v>50</v>
      </c>
      <c r="W333" t="s">
        <v>3195</v>
      </c>
      <c r="X333" s="40">
        <v>23421</v>
      </c>
      <c r="Y333" t="s">
        <v>3196</v>
      </c>
      <c r="Z333"/>
      <c r="AA333"/>
      <c r="AB333" t="s">
        <v>39</v>
      </c>
      <c r="AC333" t="s">
        <v>40</v>
      </c>
      <c r="AD333" t="s">
        <v>41</v>
      </c>
      <c r="AE333"/>
    </row>
    <row r="334" spans="1:31" ht="15">
      <c r="A334" s="1" t="str">
        <f t="shared" si="10"/>
        <v>1153113451E5</v>
      </c>
      <c r="B334" t="s">
        <v>28</v>
      </c>
      <c r="C334" t="s">
        <v>29</v>
      </c>
      <c r="D334" t="s">
        <v>30</v>
      </c>
      <c r="E334" t="s">
        <v>31</v>
      </c>
      <c r="F334" t="s">
        <v>1198</v>
      </c>
      <c r="G334" t="s">
        <v>3049</v>
      </c>
      <c r="H334" t="s">
        <v>1774</v>
      </c>
      <c r="I334" t="s">
        <v>3050</v>
      </c>
      <c r="J334" t="s">
        <v>3197</v>
      </c>
      <c r="K334" t="s">
        <v>32</v>
      </c>
      <c r="L334" t="s">
        <v>32</v>
      </c>
      <c r="M334" t="s">
        <v>43</v>
      </c>
      <c r="N334" t="s">
        <v>62</v>
      </c>
      <c r="O334" t="s">
        <v>3198</v>
      </c>
      <c r="P334" t="s">
        <v>450</v>
      </c>
      <c r="Q334" t="s">
        <v>3199</v>
      </c>
      <c r="R334" t="s">
        <v>960</v>
      </c>
      <c r="S334" s="1" t="str">
        <f t="shared" si="11"/>
        <v>VILLALTA VALERO DE ORTIZ, MARILU</v>
      </c>
      <c r="T334" t="s">
        <v>65</v>
      </c>
      <c r="U334" t="s">
        <v>49</v>
      </c>
      <c r="V334" t="s">
        <v>100</v>
      </c>
      <c r="W334" t="s">
        <v>3200</v>
      </c>
      <c r="X334" s="40">
        <v>30683</v>
      </c>
      <c r="Y334" t="s">
        <v>3201</v>
      </c>
      <c r="Z334" s="40">
        <v>43360</v>
      </c>
      <c r="AA334" s="40">
        <v>43465</v>
      </c>
      <c r="AB334" t="s">
        <v>39</v>
      </c>
      <c r="AC334" t="s">
        <v>67</v>
      </c>
      <c r="AD334" t="s">
        <v>41</v>
      </c>
      <c r="AE334"/>
    </row>
    <row r="335" spans="1:31" ht="15">
      <c r="A335" s="1" t="str">
        <f t="shared" si="10"/>
        <v>1153113451E6</v>
      </c>
      <c r="B335" t="s">
        <v>28</v>
      </c>
      <c r="C335" t="s">
        <v>29</v>
      </c>
      <c r="D335" t="s">
        <v>30</v>
      </c>
      <c r="E335" t="s">
        <v>31</v>
      </c>
      <c r="F335" t="s">
        <v>1198</v>
      </c>
      <c r="G335" t="s">
        <v>3049</v>
      </c>
      <c r="H335" t="s">
        <v>1774</v>
      </c>
      <c r="I335" t="s">
        <v>3050</v>
      </c>
      <c r="J335" t="s">
        <v>3202</v>
      </c>
      <c r="K335" t="s">
        <v>32</v>
      </c>
      <c r="L335" t="s">
        <v>32</v>
      </c>
      <c r="M335" t="s">
        <v>43</v>
      </c>
      <c r="N335" t="s">
        <v>44</v>
      </c>
      <c r="O335" t="s">
        <v>54</v>
      </c>
      <c r="P335" t="s">
        <v>151</v>
      </c>
      <c r="Q335" t="s">
        <v>528</v>
      </c>
      <c r="R335" t="s">
        <v>3203</v>
      </c>
      <c r="S335" s="1" t="str">
        <f t="shared" si="11"/>
        <v>YUCRA ALCA, AURORA</v>
      </c>
      <c r="T335" t="s">
        <v>60</v>
      </c>
      <c r="U335" t="s">
        <v>49</v>
      </c>
      <c r="V335" t="s">
        <v>50</v>
      </c>
      <c r="W335" t="s">
        <v>3204</v>
      </c>
      <c r="X335" s="40">
        <v>23333</v>
      </c>
      <c r="Y335" t="s">
        <v>3205</v>
      </c>
      <c r="Z335"/>
      <c r="AA335"/>
      <c r="AB335" t="s">
        <v>39</v>
      </c>
      <c r="AC335" t="s">
        <v>40</v>
      </c>
      <c r="AD335" t="s">
        <v>41</v>
      </c>
      <c r="AE335"/>
    </row>
    <row r="336" spans="1:31" ht="15">
      <c r="A336" s="1" t="str">
        <f t="shared" si="10"/>
        <v>1153113451E7</v>
      </c>
      <c r="B336" t="s">
        <v>28</v>
      </c>
      <c r="C336" t="s">
        <v>29</v>
      </c>
      <c r="D336" t="s">
        <v>30</v>
      </c>
      <c r="E336" t="s">
        <v>31</v>
      </c>
      <c r="F336" t="s">
        <v>1198</v>
      </c>
      <c r="G336" t="s">
        <v>3049</v>
      </c>
      <c r="H336" t="s">
        <v>1774</v>
      </c>
      <c r="I336" t="s">
        <v>3050</v>
      </c>
      <c r="J336" t="s">
        <v>3206</v>
      </c>
      <c r="K336" t="s">
        <v>32</v>
      </c>
      <c r="L336" t="s">
        <v>32</v>
      </c>
      <c r="M336" t="s">
        <v>43</v>
      </c>
      <c r="N336" t="s">
        <v>44</v>
      </c>
      <c r="O336" t="s">
        <v>54</v>
      </c>
      <c r="P336" t="s">
        <v>466</v>
      </c>
      <c r="Q336" t="s">
        <v>78</v>
      </c>
      <c r="R336" t="s">
        <v>3207</v>
      </c>
      <c r="S336" s="1" t="str">
        <f t="shared" si="11"/>
        <v>ZAPANA PINEDA, TEODINA ELENA</v>
      </c>
      <c r="T336" t="s">
        <v>60</v>
      </c>
      <c r="U336" t="s">
        <v>49</v>
      </c>
      <c r="V336" t="s">
        <v>50</v>
      </c>
      <c r="W336" t="s">
        <v>3208</v>
      </c>
      <c r="X336" s="40">
        <v>24902</v>
      </c>
      <c r="Y336" t="s">
        <v>3209</v>
      </c>
      <c r="Z336"/>
      <c r="AA336"/>
      <c r="AB336" t="s">
        <v>39</v>
      </c>
      <c r="AC336" t="s">
        <v>40</v>
      </c>
      <c r="AD336" t="s">
        <v>41</v>
      </c>
      <c r="AE336"/>
    </row>
    <row r="337" spans="1:31" ht="15">
      <c r="A337" s="1" t="str">
        <f t="shared" si="10"/>
        <v>1153113451E8</v>
      </c>
      <c r="B337" t="s">
        <v>28</v>
      </c>
      <c r="C337" t="s">
        <v>29</v>
      </c>
      <c r="D337" t="s">
        <v>30</v>
      </c>
      <c r="E337" t="s">
        <v>31</v>
      </c>
      <c r="F337" t="s">
        <v>1198</v>
      </c>
      <c r="G337" t="s">
        <v>3049</v>
      </c>
      <c r="H337" t="s">
        <v>1774</v>
      </c>
      <c r="I337" t="s">
        <v>3050</v>
      </c>
      <c r="J337" t="s">
        <v>3210</v>
      </c>
      <c r="K337" t="s">
        <v>32</v>
      </c>
      <c r="L337" t="s">
        <v>32</v>
      </c>
      <c r="M337" t="s">
        <v>43</v>
      </c>
      <c r="N337" t="s">
        <v>62</v>
      </c>
      <c r="O337" t="s">
        <v>3211</v>
      </c>
      <c r="P337" t="s">
        <v>503</v>
      </c>
      <c r="Q337" t="s">
        <v>455</v>
      </c>
      <c r="R337" t="s">
        <v>3212</v>
      </c>
      <c r="S337" s="1" t="str">
        <f t="shared" si="11"/>
        <v>CARRERA ARUQUIPA, OSCAR ELI</v>
      </c>
      <c r="T337" t="s">
        <v>65</v>
      </c>
      <c r="U337" t="s">
        <v>49</v>
      </c>
      <c r="V337" t="s">
        <v>50</v>
      </c>
      <c r="W337" t="s">
        <v>3213</v>
      </c>
      <c r="X337" s="40">
        <v>28209</v>
      </c>
      <c r="Y337" t="s">
        <v>3214</v>
      </c>
      <c r="Z337" s="40">
        <v>43384</v>
      </c>
      <c r="AA337" s="40">
        <v>43465</v>
      </c>
      <c r="AB337" t="s">
        <v>270</v>
      </c>
      <c r="AC337" t="s">
        <v>67</v>
      </c>
      <c r="AD337" t="s">
        <v>41</v>
      </c>
      <c r="AE337"/>
    </row>
    <row r="338" spans="1:31" ht="15">
      <c r="A338" s="1" t="str">
        <f t="shared" si="10"/>
        <v>1153113451E8</v>
      </c>
      <c r="B338" t="s">
        <v>28</v>
      </c>
      <c r="C338" t="s">
        <v>29</v>
      </c>
      <c r="D338" t="s">
        <v>30</v>
      </c>
      <c r="E338" t="s">
        <v>31</v>
      </c>
      <c r="F338" t="s">
        <v>1198</v>
      </c>
      <c r="G338" t="s">
        <v>3049</v>
      </c>
      <c r="H338" t="s">
        <v>1774</v>
      </c>
      <c r="I338" t="s">
        <v>3050</v>
      </c>
      <c r="J338" t="s">
        <v>3210</v>
      </c>
      <c r="K338" t="s">
        <v>32</v>
      </c>
      <c r="L338" t="s">
        <v>32</v>
      </c>
      <c r="M338" t="s">
        <v>1837</v>
      </c>
      <c r="N338" t="s">
        <v>44</v>
      </c>
      <c r="O338" t="s">
        <v>3215</v>
      </c>
      <c r="P338" t="s">
        <v>706</v>
      </c>
      <c r="Q338" t="s">
        <v>257</v>
      </c>
      <c r="R338" t="s">
        <v>3216</v>
      </c>
      <c r="S338" s="1" t="str">
        <f t="shared" si="11"/>
        <v>VILCAPAZA NINA, ANTONIO PEDRO</v>
      </c>
      <c r="T338" t="s">
        <v>37</v>
      </c>
      <c r="U338" t="s">
        <v>49</v>
      </c>
      <c r="V338" t="s">
        <v>705</v>
      </c>
      <c r="W338" t="s">
        <v>3217</v>
      </c>
      <c r="X338" s="40">
        <v>23307</v>
      </c>
      <c r="Y338" t="s">
        <v>3218</v>
      </c>
      <c r="Z338" s="40">
        <v>43384</v>
      </c>
      <c r="AA338" s="40">
        <v>43465</v>
      </c>
      <c r="AB338" t="s">
        <v>39</v>
      </c>
      <c r="AC338" t="s">
        <v>40</v>
      </c>
      <c r="AD338" t="s">
        <v>41</v>
      </c>
      <c r="AE338"/>
    </row>
    <row r="339" spans="1:31" ht="15">
      <c r="A339" s="1" t="str">
        <f t="shared" si="10"/>
        <v>1153113461E1</v>
      </c>
      <c r="B339" t="s">
        <v>28</v>
      </c>
      <c r="C339" t="s">
        <v>29</v>
      </c>
      <c r="D339" t="s">
        <v>30</v>
      </c>
      <c r="E339" t="s">
        <v>31</v>
      </c>
      <c r="F339" t="s">
        <v>1198</v>
      </c>
      <c r="G339" t="s">
        <v>3049</v>
      </c>
      <c r="H339" t="s">
        <v>1774</v>
      </c>
      <c r="I339" t="s">
        <v>3050</v>
      </c>
      <c r="J339" t="s">
        <v>3219</v>
      </c>
      <c r="K339" t="s">
        <v>32</v>
      </c>
      <c r="L339" t="s">
        <v>32</v>
      </c>
      <c r="M339" t="s">
        <v>43</v>
      </c>
      <c r="N339" t="s">
        <v>44</v>
      </c>
      <c r="O339" t="s">
        <v>3220</v>
      </c>
      <c r="P339" t="s">
        <v>707</v>
      </c>
      <c r="Q339" t="s">
        <v>699</v>
      </c>
      <c r="R339" t="s">
        <v>3221</v>
      </c>
      <c r="S339" s="1" t="str">
        <f t="shared" si="11"/>
        <v>MUSAJA ARROYO, MAFALDA MARGARITA</v>
      </c>
      <c r="T339" t="s">
        <v>60</v>
      </c>
      <c r="U339" t="s">
        <v>49</v>
      </c>
      <c r="V339" t="s">
        <v>50</v>
      </c>
      <c r="W339" t="s">
        <v>3222</v>
      </c>
      <c r="X339" s="40">
        <v>23864</v>
      </c>
      <c r="Y339" t="s">
        <v>3223</v>
      </c>
      <c r="Z339"/>
      <c r="AA339"/>
      <c r="AB339" t="s">
        <v>39</v>
      </c>
      <c r="AC339" t="s">
        <v>40</v>
      </c>
      <c r="AD339" t="s">
        <v>41</v>
      </c>
      <c r="AE339"/>
    </row>
    <row r="340" spans="1:31" ht="15">
      <c r="A340" s="1" t="str">
        <f t="shared" si="10"/>
        <v>1153113461E2</v>
      </c>
      <c r="B340" t="s">
        <v>28</v>
      </c>
      <c r="C340" t="s">
        <v>29</v>
      </c>
      <c r="D340" t="s">
        <v>30</v>
      </c>
      <c r="E340" t="s">
        <v>31</v>
      </c>
      <c r="F340" t="s">
        <v>1198</v>
      </c>
      <c r="G340" t="s">
        <v>3049</v>
      </c>
      <c r="H340" t="s">
        <v>1774</v>
      </c>
      <c r="I340" t="s">
        <v>3050</v>
      </c>
      <c r="J340" t="s">
        <v>3224</v>
      </c>
      <c r="K340" t="s">
        <v>32</v>
      </c>
      <c r="L340" t="s">
        <v>32</v>
      </c>
      <c r="M340" t="s">
        <v>43</v>
      </c>
      <c r="N340" t="s">
        <v>44</v>
      </c>
      <c r="O340" t="s">
        <v>3225</v>
      </c>
      <c r="P340" t="s">
        <v>3226</v>
      </c>
      <c r="Q340" t="s">
        <v>118</v>
      </c>
      <c r="R340" t="s">
        <v>3227</v>
      </c>
      <c r="S340" s="1" t="str">
        <f t="shared" si="11"/>
        <v>INGA FLORES, WALTER LEONCIO</v>
      </c>
      <c r="T340" t="s">
        <v>48</v>
      </c>
      <c r="U340" t="s">
        <v>49</v>
      </c>
      <c r="V340" t="s">
        <v>50</v>
      </c>
      <c r="W340" t="s">
        <v>3228</v>
      </c>
      <c r="X340" s="40">
        <v>21907</v>
      </c>
      <c r="Y340" t="s">
        <v>3229</v>
      </c>
      <c r="Z340" s="40">
        <v>42870</v>
      </c>
      <c r="AA340" s="40">
        <v>42995</v>
      </c>
      <c r="AB340" t="s">
        <v>39</v>
      </c>
      <c r="AC340" t="s">
        <v>40</v>
      </c>
      <c r="AD340" t="s">
        <v>41</v>
      </c>
      <c r="AE340"/>
    </row>
    <row r="341" spans="1:31" ht="15">
      <c r="A341" s="1" t="str">
        <f t="shared" si="10"/>
        <v>1153113461E5</v>
      </c>
      <c r="B341" t="s">
        <v>28</v>
      </c>
      <c r="C341" t="s">
        <v>29</v>
      </c>
      <c r="D341" t="s">
        <v>30</v>
      </c>
      <c r="E341" t="s">
        <v>31</v>
      </c>
      <c r="F341" t="s">
        <v>1198</v>
      </c>
      <c r="G341" t="s">
        <v>3049</v>
      </c>
      <c r="H341" t="s">
        <v>1774</v>
      </c>
      <c r="I341" t="s">
        <v>3050</v>
      </c>
      <c r="J341" t="s">
        <v>3230</v>
      </c>
      <c r="K341" t="s">
        <v>32</v>
      </c>
      <c r="L341" t="s">
        <v>32</v>
      </c>
      <c r="M341" t="s">
        <v>43</v>
      </c>
      <c r="N341" t="s">
        <v>44</v>
      </c>
      <c r="O341" t="s">
        <v>1986</v>
      </c>
      <c r="P341" t="s">
        <v>118</v>
      </c>
      <c r="Q341" t="s">
        <v>168</v>
      </c>
      <c r="R341" t="s">
        <v>341</v>
      </c>
      <c r="S341" s="1" t="str">
        <f t="shared" si="11"/>
        <v>FLORES ORDOÑEZ, MARTHA</v>
      </c>
      <c r="T341" t="s">
        <v>60</v>
      </c>
      <c r="U341" t="s">
        <v>49</v>
      </c>
      <c r="V341" t="s">
        <v>50</v>
      </c>
      <c r="W341" t="s">
        <v>3231</v>
      </c>
      <c r="X341" s="40">
        <v>24067</v>
      </c>
      <c r="Y341" t="s">
        <v>3232</v>
      </c>
      <c r="Z341"/>
      <c r="AA341"/>
      <c r="AB341" t="s">
        <v>39</v>
      </c>
      <c r="AC341" t="s">
        <v>40</v>
      </c>
      <c r="AD341" t="s">
        <v>41</v>
      </c>
      <c r="AE341"/>
    </row>
    <row r="342" spans="1:31" ht="15">
      <c r="A342" s="1" t="str">
        <f t="shared" si="10"/>
        <v>1153113461E6</v>
      </c>
      <c r="B342" t="s">
        <v>28</v>
      </c>
      <c r="C342" t="s">
        <v>29</v>
      </c>
      <c r="D342" t="s">
        <v>30</v>
      </c>
      <c r="E342" t="s">
        <v>31</v>
      </c>
      <c r="F342" t="s">
        <v>1198</v>
      </c>
      <c r="G342" t="s">
        <v>3049</v>
      </c>
      <c r="H342" t="s">
        <v>1774</v>
      </c>
      <c r="I342" t="s">
        <v>3050</v>
      </c>
      <c r="J342" t="s">
        <v>3233</v>
      </c>
      <c r="K342" t="s">
        <v>32</v>
      </c>
      <c r="L342" t="s">
        <v>32</v>
      </c>
      <c r="M342" t="s">
        <v>43</v>
      </c>
      <c r="N342" t="s">
        <v>44</v>
      </c>
      <c r="O342" t="s">
        <v>3234</v>
      </c>
      <c r="P342" t="s">
        <v>3235</v>
      </c>
      <c r="Q342" t="s">
        <v>172</v>
      </c>
      <c r="R342" t="s">
        <v>3236</v>
      </c>
      <c r="S342" s="1" t="str">
        <f t="shared" si="11"/>
        <v>ORIHUELA DELGADO, NADHIEZDA</v>
      </c>
      <c r="T342" t="s">
        <v>60</v>
      </c>
      <c r="U342" t="s">
        <v>49</v>
      </c>
      <c r="V342" t="s">
        <v>50</v>
      </c>
      <c r="W342" t="s">
        <v>3237</v>
      </c>
      <c r="X342" s="40">
        <v>26243</v>
      </c>
      <c r="Y342" t="s">
        <v>3238</v>
      </c>
      <c r="Z342"/>
      <c r="AA342"/>
      <c r="AB342" t="s">
        <v>39</v>
      </c>
      <c r="AC342" t="s">
        <v>40</v>
      </c>
      <c r="AD342" t="s">
        <v>41</v>
      </c>
      <c r="AE342"/>
    </row>
    <row r="343" spans="1:31" ht="15">
      <c r="A343" s="1" t="str">
        <f t="shared" si="10"/>
        <v>1173513411E7</v>
      </c>
      <c r="B343" t="s">
        <v>28</v>
      </c>
      <c r="C343" t="s">
        <v>29</v>
      </c>
      <c r="D343" t="s">
        <v>30</v>
      </c>
      <c r="E343" t="s">
        <v>31</v>
      </c>
      <c r="F343" t="s">
        <v>1198</v>
      </c>
      <c r="G343" t="s">
        <v>3049</v>
      </c>
      <c r="H343" t="s">
        <v>1774</v>
      </c>
      <c r="I343" t="s">
        <v>3050</v>
      </c>
      <c r="J343" t="s">
        <v>3239</v>
      </c>
      <c r="K343" t="s">
        <v>32</v>
      </c>
      <c r="L343" t="s">
        <v>32</v>
      </c>
      <c r="M343" t="s">
        <v>43</v>
      </c>
      <c r="N343" t="s">
        <v>44</v>
      </c>
      <c r="O343" t="s">
        <v>3240</v>
      </c>
      <c r="P343" t="s">
        <v>158</v>
      </c>
      <c r="Q343" t="s">
        <v>249</v>
      </c>
      <c r="R343" t="s">
        <v>3241</v>
      </c>
      <c r="S343" s="1" t="str">
        <f t="shared" si="11"/>
        <v>ROJAS GORDILLO, DIANA ANGELICA</v>
      </c>
      <c r="T343" t="s">
        <v>60</v>
      </c>
      <c r="U343" t="s">
        <v>49</v>
      </c>
      <c r="V343" t="s">
        <v>50</v>
      </c>
      <c r="W343" t="s">
        <v>3242</v>
      </c>
      <c r="X343" s="40">
        <v>26064</v>
      </c>
      <c r="Y343" t="s">
        <v>3243</v>
      </c>
      <c r="Z343"/>
      <c r="AA343"/>
      <c r="AB343" t="s">
        <v>39</v>
      </c>
      <c r="AC343" t="s">
        <v>40</v>
      </c>
      <c r="AD343" t="s">
        <v>41</v>
      </c>
      <c r="AE343"/>
    </row>
    <row r="344" spans="1:31" ht="15">
      <c r="A344" s="1" t="str">
        <f t="shared" si="10"/>
        <v>1195613712E7</v>
      </c>
      <c r="B344" t="s">
        <v>28</v>
      </c>
      <c r="C344" t="s">
        <v>29</v>
      </c>
      <c r="D344" t="s">
        <v>30</v>
      </c>
      <c r="E344" t="s">
        <v>31</v>
      </c>
      <c r="F344" t="s">
        <v>1198</v>
      </c>
      <c r="G344" t="s">
        <v>3049</v>
      </c>
      <c r="H344" t="s">
        <v>1774</v>
      </c>
      <c r="I344" t="s">
        <v>3050</v>
      </c>
      <c r="J344" t="s">
        <v>3244</v>
      </c>
      <c r="K344" t="s">
        <v>32</v>
      </c>
      <c r="L344" t="s">
        <v>32</v>
      </c>
      <c r="M344" t="s">
        <v>43</v>
      </c>
      <c r="N344" t="s">
        <v>44</v>
      </c>
      <c r="O344" t="s">
        <v>3245</v>
      </c>
      <c r="P344" t="s">
        <v>471</v>
      </c>
      <c r="Q344" t="s">
        <v>3246</v>
      </c>
      <c r="R344" t="s">
        <v>3247</v>
      </c>
      <c r="S344" s="1" t="str">
        <f t="shared" si="11"/>
        <v>VELARDE VERA DE ZARAZA, LELIA JUDITH</v>
      </c>
      <c r="T344" t="s">
        <v>48</v>
      </c>
      <c r="U344" t="s">
        <v>49</v>
      </c>
      <c r="V344" t="s">
        <v>50</v>
      </c>
      <c r="W344" t="s">
        <v>3248</v>
      </c>
      <c r="X344" s="40">
        <v>22479</v>
      </c>
      <c r="Y344" t="s">
        <v>3249</v>
      </c>
      <c r="Z344"/>
      <c r="AA344"/>
      <c r="AB344" t="s">
        <v>39</v>
      </c>
      <c r="AC344" t="s">
        <v>40</v>
      </c>
      <c r="AD344" t="s">
        <v>41</v>
      </c>
      <c r="AE344"/>
    </row>
    <row r="345" spans="1:31" ht="15">
      <c r="A345" s="1" t="str">
        <f t="shared" si="10"/>
        <v>21EV01805206</v>
      </c>
      <c r="B345" t="s">
        <v>28</v>
      </c>
      <c r="C345" t="s">
        <v>29</v>
      </c>
      <c r="D345" t="s">
        <v>30</v>
      </c>
      <c r="E345" t="s">
        <v>31</v>
      </c>
      <c r="F345" t="s">
        <v>1198</v>
      </c>
      <c r="G345" t="s">
        <v>3049</v>
      </c>
      <c r="H345" t="s">
        <v>1774</v>
      </c>
      <c r="I345" t="s">
        <v>3050</v>
      </c>
      <c r="J345" t="s">
        <v>3250</v>
      </c>
      <c r="K345" t="s">
        <v>32</v>
      </c>
      <c r="L345" t="s">
        <v>32</v>
      </c>
      <c r="M345" t="s">
        <v>1139</v>
      </c>
      <c r="N345" t="s">
        <v>62</v>
      </c>
      <c r="O345" t="s">
        <v>1990</v>
      </c>
      <c r="P345" t="s">
        <v>3251</v>
      </c>
      <c r="Q345" t="s">
        <v>3252</v>
      </c>
      <c r="R345" t="s">
        <v>514</v>
      </c>
      <c r="S345" s="1" t="str">
        <f t="shared" si="11"/>
        <v>CHARA CALANI, WILFREDO</v>
      </c>
      <c r="T345" t="s">
        <v>65</v>
      </c>
      <c r="U345" t="s">
        <v>644</v>
      </c>
      <c r="V345" t="s">
        <v>50</v>
      </c>
      <c r="W345" t="s">
        <v>3253</v>
      </c>
      <c r="X345" s="40">
        <v>31016</v>
      </c>
      <c r="Y345" t="s">
        <v>3254</v>
      </c>
      <c r="Z345" s="40">
        <v>43160</v>
      </c>
      <c r="AA345" s="40">
        <v>43465</v>
      </c>
      <c r="AB345" t="s">
        <v>113</v>
      </c>
      <c r="AC345" t="s">
        <v>67</v>
      </c>
      <c r="AD345" t="s">
        <v>41</v>
      </c>
      <c r="AE345"/>
    </row>
    <row r="346" spans="1:31" ht="15">
      <c r="A346" s="1" t="str">
        <f t="shared" si="10"/>
        <v>21EV01806730</v>
      </c>
      <c r="B346" t="s">
        <v>28</v>
      </c>
      <c r="C346" t="s">
        <v>29</v>
      </c>
      <c r="D346" t="s">
        <v>30</v>
      </c>
      <c r="E346" t="s">
        <v>31</v>
      </c>
      <c r="F346" t="s">
        <v>1198</v>
      </c>
      <c r="G346" t="s">
        <v>3049</v>
      </c>
      <c r="H346" t="s">
        <v>1774</v>
      </c>
      <c r="I346" t="s">
        <v>3050</v>
      </c>
      <c r="J346" t="s">
        <v>3255</v>
      </c>
      <c r="K346" t="s">
        <v>32</v>
      </c>
      <c r="L346" t="s">
        <v>32</v>
      </c>
      <c r="M346" t="s">
        <v>2590</v>
      </c>
      <c r="N346" t="s">
        <v>62</v>
      </c>
      <c r="O346" t="s">
        <v>3256</v>
      </c>
      <c r="P346" t="s">
        <v>745</v>
      </c>
      <c r="Q346" t="s">
        <v>77</v>
      </c>
      <c r="R346" t="s">
        <v>3257</v>
      </c>
      <c r="S346" s="1" t="str">
        <f t="shared" si="11"/>
        <v>SOTO CONDORI, SINTHYA ANGELA</v>
      </c>
      <c r="T346" t="s">
        <v>65</v>
      </c>
      <c r="U346" t="s">
        <v>49</v>
      </c>
      <c r="V346" t="s">
        <v>50</v>
      </c>
      <c r="W346" t="s">
        <v>3258</v>
      </c>
      <c r="X346" s="40">
        <v>27089</v>
      </c>
      <c r="Y346" t="s">
        <v>3259</v>
      </c>
      <c r="Z346" s="40">
        <v>43304</v>
      </c>
      <c r="AA346" s="40">
        <v>43465</v>
      </c>
      <c r="AB346" t="s">
        <v>113</v>
      </c>
      <c r="AC346" t="s">
        <v>67</v>
      </c>
      <c r="AD346" t="s">
        <v>41</v>
      </c>
      <c r="AE346"/>
    </row>
    <row r="347" spans="1:31" ht="15">
      <c r="A347" s="1" t="str">
        <f t="shared" si="10"/>
        <v>1153113461E3</v>
      </c>
      <c r="B347" t="s">
        <v>28</v>
      </c>
      <c r="C347" t="s">
        <v>29</v>
      </c>
      <c r="D347" t="s">
        <v>30</v>
      </c>
      <c r="E347" t="s">
        <v>31</v>
      </c>
      <c r="F347" t="s">
        <v>1198</v>
      </c>
      <c r="G347" t="s">
        <v>3049</v>
      </c>
      <c r="H347" t="s">
        <v>1774</v>
      </c>
      <c r="I347" t="s">
        <v>3050</v>
      </c>
      <c r="J347" t="s">
        <v>3260</v>
      </c>
      <c r="K347" t="s">
        <v>87</v>
      </c>
      <c r="L347" t="s">
        <v>614</v>
      </c>
      <c r="M347" t="s">
        <v>709</v>
      </c>
      <c r="N347" t="s">
        <v>44</v>
      </c>
      <c r="O347" t="s">
        <v>2597</v>
      </c>
      <c r="P347" t="s">
        <v>82</v>
      </c>
      <c r="Q347" t="s">
        <v>568</v>
      </c>
      <c r="R347" t="s">
        <v>293</v>
      </c>
      <c r="S347" s="1" t="str">
        <f t="shared" si="11"/>
        <v>CACERES CHAIÑA, GUMERCINDA</v>
      </c>
      <c r="T347" t="s">
        <v>710</v>
      </c>
      <c r="U347" t="s">
        <v>38</v>
      </c>
      <c r="V347" t="s">
        <v>50</v>
      </c>
      <c r="W347" t="s">
        <v>3261</v>
      </c>
      <c r="X347" s="40">
        <v>23023</v>
      </c>
      <c r="Y347" t="s">
        <v>3262</v>
      </c>
      <c r="Z347"/>
      <c r="AA347"/>
      <c r="AB347" t="s">
        <v>39</v>
      </c>
      <c r="AC347" t="s">
        <v>92</v>
      </c>
      <c r="AD347" t="s">
        <v>41</v>
      </c>
      <c r="AE347"/>
    </row>
    <row r="348" spans="1:31" ht="15">
      <c r="A348" s="1" t="str">
        <f t="shared" si="10"/>
        <v>1153113421E8</v>
      </c>
      <c r="B348" t="s">
        <v>28</v>
      </c>
      <c r="C348" t="s">
        <v>29</v>
      </c>
      <c r="D348" t="s">
        <v>30</v>
      </c>
      <c r="E348" t="s">
        <v>31</v>
      </c>
      <c r="F348" t="s">
        <v>1198</v>
      </c>
      <c r="G348" t="s">
        <v>3049</v>
      </c>
      <c r="H348" t="s">
        <v>1774</v>
      </c>
      <c r="I348" t="s">
        <v>3050</v>
      </c>
      <c r="J348" t="s">
        <v>3263</v>
      </c>
      <c r="K348" t="s">
        <v>87</v>
      </c>
      <c r="L348" t="s">
        <v>88</v>
      </c>
      <c r="M348" t="s">
        <v>89</v>
      </c>
      <c r="N348" t="s">
        <v>44</v>
      </c>
      <c r="O348" t="s">
        <v>54</v>
      </c>
      <c r="P348" t="s">
        <v>475</v>
      </c>
      <c r="Q348" t="s">
        <v>102</v>
      </c>
      <c r="R348" t="s">
        <v>711</v>
      </c>
      <c r="S348" s="1" t="str">
        <f t="shared" si="11"/>
        <v>HUARCAYA MAMANI, ERNESTO</v>
      </c>
      <c r="T348" t="s">
        <v>159</v>
      </c>
      <c r="U348" t="s">
        <v>38</v>
      </c>
      <c r="V348" t="s">
        <v>50</v>
      </c>
      <c r="W348" t="s">
        <v>3264</v>
      </c>
      <c r="X348" s="40">
        <v>21595</v>
      </c>
      <c r="Y348" t="s">
        <v>3265</v>
      </c>
      <c r="Z348"/>
      <c r="AA348"/>
      <c r="AB348" t="s">
        <v>39</v>
      </c>
      <c r="AC348" t="s">
        <v>92</v>
      </c>
      <c r="AD348" t="s">
        <v>41</v>
      </c>
      <c r="AE348"/>
    </row>
    <row r="349" spans="1:31" ht="15">
      <c r="A349" s="1" t="str">
        <f t="shared" si="10"/>
        <v>1153113431E3</v>
      </c>
      <c r="B349" t="s">
        <v>28</v>
      </c>
      <c r="C349" t="s">
        <v>29</v>
      </c>
      <c r="D349" t="s">
        <v>30</v>
      </c>
      <c r="E349" t="s">
        <v>31</v>
      </c>
      <c r="F349" t="s">
        <v>1198</v>
      </c>
      <c r="G349" t="s">
        <v>3049</v>
      </c>
      <c r="H349" t="s">
        <v>1774</v>
      </c>
      <c r="I349" t="s">
        <v>3050</v>
      </c>
      <c r="J349" t="s">
        <v>3266</v>
      </c>
      <c r="K349" t="s">
        <v>87</v>
      </c>
      <c r="L349" t="s">
        <v>88</v>
      </c>
      <c r="M349" t="s">
        <v>89</v>
      </c>
      <c r="N349" t="s">
        <v>44</v>
      </c>
      <c r="O349" t="s">
        <v>54</v>
      </c>
      <c r="P349" t="s">
        <v>712</v>
      </c>
      <c r="Q349" t="s">
        <v>76</v>
      </c>
      <c r="R349" t="s">
        <v>358</v>
      </c>
      <c r="S349" s="1" t="str">
        <f t="shared" si="11"/>
        <v>MASCO QUISPE, RAFAEL</v>
      </c>
      <c r="T349" t="s">
        <v>159</v>
      </c>
      <c r="U349" t="s">
        <v>38</v>
      </c>
      <c r="V349" t="s">
        <v>50</v>
      </c>
      <c r="W349" t="s">
        <v>3267</v>
      </c>
      <c r="X349" s="40">
        <v>22213</v>
      </c>
      <c r="Y349" t="s">
        <v>3268</v>
      </c>
      <c r="Z349"/>
      <c r="AA349"/>
      <c r="AB349" t="s">
        <v>39</v>
      </c>
      <c r="AC349" t="s">
        <v>92</v>
      </c>
      <c r="AD349" t="s">
        <v>41</v>
      </c>
      <c r="AE349"/>
    </row>
    <row r="350" spans="1:31" ht="15">
      <c r="A350" s="1" t="str">
        <f t="shared" si="10"/>
        <v>1153113431E9</v>
      </c>
      <c r="B350" t="s">
        <v>28</v>
      </c>
      <c r="C350" t="s">
        <v>29</v>
      </c>
      <c r="D350" t="s">
        <v>30</v>
      </c>
      <c r="E350" t="s">
        <v>31</v>
      </c>
      <c r="F350" t="s">
        <v>1198</v>
      </c>
      <c r="G350" t="s">
        <v>3049</v>
      </c>
      <c r="H350" t="s">
        <v>1774</v>
      </c>
      <c r="I350" t="s">
        <v>3050</v>
      </c>
      <c r="J350" t="s">
        <v>3269</v>
      </c>
      <c r="K350" t="s">
        <v>87</v>
      </c>
      <c r="L350" t="s">
        <v>88</v>
      </c>
      <c r="M350" t="s">
        <v>89</v>
      </c>
      <c r="N350" t="s">
        <v>44</v>
      </c>
      <c r="O350" t="s">
        <v>54</v>
      </c>
      <c r="P350" t="s">
        <v>144</v>
      </c>
      <c r="Q350" t="s">
        <v>428</v>
      </c>
      <c r="R350" t="s">
        <v>713</v>
      </c>
      <c r="S350" s="1" t="str">
        <f t="shared" si="11"/>
        <v>PEREZ CENTENO, PASCUAL</v>
      </c>
      <c r="T350" t="s">
        <v>173</v>
      </c>
      <c r="U350" t="s">
        <v>38</v>
      </c>
      <c r="V350" t="s">
        <v>50</v>
      </c>
      <c r="W350" t="s">
        <v>3270</v>
      </c>
      <c r="X350" s="40">
        <v>22233</v>
      </c>
      <c r="Y350" t="s">
        <v>3271</v>
      </c>
      <c r="Z350"/>
      <c r="AA350"/>
      <c r="AB350" t="s">
        <v>39</v>
      </c>
      <c r="AC350" t="s">
        <v>92</v>
      </c>
      <c r="AD350" t="s">
        <v>41</v>
      </c>
      <c r="AE350"/>
    </row>
    <row r="351" spans="1:31" ht="15">
      <c r="A351" s="1" t="str">
        <f t="shared" si="10"/>
        <v>1153113441E6</v>
      </c>
      <c r="B351" t="s">
        <v>28</v>
      </c>
      <c r="C351" t="s">
        <v>29</v>
      </c>
      <c r="D351" t="s">
        <v>30</v>
      </c>
      <c r="E351" t="s">
        <v>31</v>
      </c>
      <c r="F351" t="s">
        <v>1198</v>
      </c>
      <c r="G351" t="s">
        <v>3049</v>
      </c>
      <c r="H351" t="s">
        <v>1774</v>
      </c>
      <c r="I351" t="s">
        <v>3050</v>
      </c>
      <c r="J351" t="s">
        <v>3272</v>
      </c>
      <c r="K351" t="s">
        <v>87</v>
      </c>
      <c r="L351" t="s">
        <v>88</v>
      </c>
      <c r="M351" t="s">
        <v>89</v>
      </c>
      <c r="N351" t="s">
        <v>44</v>
      </c>
      <c r="O351" t="s">
        <v>54</v>
      </c>
      <c r="P351" t="s">
        <v>158</v>
      </c>
      <c r="Q351" t="s">
        <v>632</v>
      </c>
      <c r="R351" t="s">
        <v>3273</v>
      </c>
      <c r="S351" s="1" t="str">
        <f t="shared" si="11"/>
        <v>ROJAS GALARZA, NANCY JUANA</v>
      </c>
      <c r="T351" t="s">
        <v>159</v>
      </c>
      <c r="U351" t="s">
        <v>38</v>
      </c>
      <c r="V351" t="s">
        <v>50</v>
      </c>
      <c r="W351" t="s">
        <v>3274</v>
      </c>
      <c r="X351" s="40">
        <v>23341</v>
      </c>
      <c r="Y351" t="s">
        <v>3275</v>
      </c>
      <c r="Z351"/>
      <c r="AA351"/>
      <c r="AB351" t="s">
        <v>39</v>
      </c>
      <c r="AC351" t="s">
        <v>92</v>
      </c>
      <c r="AD351" t="s">
        <v>41</v>
      </c>
      <c r="AE351"/>
    </row>
    <row r="352" spans="1:31" ht="15">
      <c r="A352" s="1" t="str">
        <f t="shared" si="10"/>
        <v>1153113451E9</v>
      </c>
      <c r="B352" t="s">
        <v>28</v>
      </c>
      <c r="C352" t="s">
        <v>29</v>
      </c>
      <c r="D352" t="s">
        <v>30</v>
      </c>
      <c r="E352" t="s">
        <v>31</v>
      </c>
      <c r="F352" t="s">
        <v>1198</v>
      </c>
      <c r="G352" t="s">
        <v>3049</v>
      </c>
      <c r="H352" t="s">
        <v>1774</v>
      </c>
      <c r="I352" t="s">
        <v>3050</v>
      </c>
      <c r="J352" t="s">
        <v>3276</v>
      </c>
      <c r="K352" t="s">
        <v>87</v>
      </c>
      <c r="L352" t="s">
        <v>88</v>
      </c>
      <c r="M352" t="s">
        <v>89</v>
      </c>
      <c r="N352" t="s">
        <v>44</v>
      </c>
      <c r="O352" t="s">
        <v>3277</v>
      </c>
      <c r="P352" t="s">
        <v>69</v>
      </c>
      <c r="Q352" t="s">
        <v>3278</v>
      </c>
      <c r="R352" t="s">
        <v>3279</v>
      </c>
      <c r="S352" s="1" t="str">
        <f t="shared" si="11"/>
        <v>CHOQUE PALLE, EDUARDA JOSEFINA</v>
      </c>
      <c r="T352" t="s">
        <v>98</v>
      </c>
      <c r="U352" t="s">
        <v>38</v>
      </c>
      <c r="V352" t="s">
        <v>50</v>
      </c>
      <c r="W352" t="s">
        <v>3280</v>
      </c>
      <c r="X352" s="40">
        <v>22359</v>
      </c>
      <c r="Y352" t="s">
        <v>3281</v>
      </c>
      <c r="Z352"/>
      <c r="AA352"/>
      <c r="AB352" t="s">
        <v>39</v>
      </c>
      <c r="AC352" t="s">
        <v>92</v>
      </c>
      <c r="AD352" t="s">
        <v>41</v>
      </c>
      <c r="AE352"/>
    </row>
    <row r="353" spans="1:31" ht="15">
      <c r="A353" s="1" t="str">
        <f t="shared" si="10"/>
        <v>1153113461E4</v>
      </c>
      <c r="B353" t="s">
        <v>28</v>
      </c>
      <c r="C353" t="s">
        <v>29</v>
      </c>
      <c r="D353" t="s">
        <v>30</v>
      </c>
      <c r="E353" t="s">
        <v>31</v>
      </c>
      <c r="F353" t="s">
        <v>1198</v>
      </c>
      <c r="G353" t="s">
        <v>3049</v>
      </c>
      <c r="H353" t="s">
        <v>1774</v>
      </c>
      <c r="I353" t="s">
        <v>3050</v>
      </c>
      <c r="J353" t="s">
        <v>3282</v>
      </c>
      <c r="K353" t="s">
        <v>87</v>
      </c>
      <c r="L353" t="s">
        <v>88</v>
      </c>
      <c r="M353" t="s">
        <v>89</v>
      </c>
      <c r="N353" t="s">
        <v>44</v>
      </c>
      <c r="O353" t="s">
        <v>3283</v>
      </c>
      <c r="P353" t="s">
        <v>306</v>
      </c>
      <c r="Q353" t="s">
        <v>441</v>
      </c>
      <c r="R353" t="s">
        <v>354</v>
      </c>
      <c r="S353" s="1" t="str">
        <f t="shared" si="11"/>
        <v>GUTIERREZ MARCA, FELICIANO</v>
      </c>
      <c r="T353" t="s">
        <v>173</v>
      </c>
      <c r="U353" t="s">
        <v>38</v>
      </c>
      <c r="V353" t="s">
        <v>50</v>
      </c>
      <c r="W353" t="s">
        <v>3284</v>
      </c>
      <c r="X353" s="40">
        <v>19116</v>
      </c>
      <c r="Y353" t="s">
        <v>3285</v>
      </c>
      <c r="Z353"/>
      <c r="AA353"/>
      <c r="AB353" t="s">
        <v>39</v>
      </c>
      <c r="AC353" t="s">
        <v>92</v>
      </c>
      <c r="AD353" t="s">
        <v>41</v>
      </c>
      <c r="AE353"/>
    </row>
    <row r="354" spans="1:31" ht="15">
      <c r="A354" s="1" t="str">
        <f t="shared" si="10"/>
        <v>21C180106390</v>
      </c>
      <c r="B354" t="s">
        <v>28</v>
      </c>
      <c r="C354" t="s">
        <v>29</v>
      </c>
      <c r="D354" t="s">
        <v>30</v>
      </c>
      <c r="E354" t="s">
        <v>31</v>
      </c>
      <c r="F354" t="s">
        <v>1198</v>
      </c>
      <c r="G354" t="s">
        <v>3049</v>
      </c>
      <c r="H354" t="s">
        <v>1774</v>
      </c>
      <c r="I354" t="s">
        <v>3050</v>
      </c>
      <c r="J354" t="s">
        <v>3286</v>
      </c>
      <c r="K354" t="s">
        <v>668</v>
      </c>
      <c r="L354" t="s">
        <v>2624</v>
      </c>
      <c r="M354" t="s">
        <v>2625</v>
      </c>
      <c r="N354" t="s">
        <v>62</v>
      </c>
      <c r="O354" t="s">
        <v>1133</v>
      </c>
      <c r="P354" t="s">
        <v>264</v>
      </c>
      <c r="Q354" t="s">
        <v>109</v>
      </c>
      <c r="R354" t="s">
        <v>3287</v>
      </c>
      <c r="S354" s="1" t="str">
        <f t="shared" si="11"/>
        <v>LUQUE PAREDES, JUSTO DAVID</v>
      </c>
      <c r="T354" t="s">
        <v>669</v>
      </c>
      <c r="U354" t="s">
        <v>670</v>
      </c>
      <c r="V354" t="s">
        <v>50</v>
      </c>
      <c r="W354" t="s">
        <v>233</v>
      </c>
      <c r="X354" s="40">
        <v>26218</v>
      </c>
      <c r="Y354" t="s">
        <v>3288</v>
      </c>
      <c r="Z354" s="40">
        <v>43228</v>
      </c>
      <c r="AA354" s="40">
        <v>43320</v>
      </c>
      <c r="AB354" t="s">
        <v>113</v>
      </c>
      <c r="AC354" t="s">
        <v>671</v>
      </c>
      <c r="AD354" t="s">
        <v>41</v>
      </c>
      <c r="AE354"/>
    </row>
    <row r="355" spans="1:31" ht="15">
      <c r="A355" s="1" t="str">
        <f t="shared" si="10"/>
        <v>1114113411E4</v>
      </c>
      <c r="B355" t="s">
        <v>28</v>
      </c>
      <c r="C355" t="s">
        <v>29</v>
      </c>
      <c r="D355" t="s">
        <v>30</v>
      </c>
      <c r="E355" t="s">
        <v>31</v>
      </c>
      <c r="F355" t="s">
        <v>1683</v>
      </c>
      <c r="G355" t="s">
        <v>3289</v>
      </c>
      <c r="H355" t="s">
        <v>1774</v>
      </c>
      <c r="I355" t="s">
        <v>3290</v>
      </c>
      <c r="J355" t="s">
        <v>3291</v>
      </c>
      <c r="K355" t="s">
        <v>32</v>
      </c>
      <c r="L355" t="s">
        <v>33</v>
      </c>
      <c r="M355" t="s">
        <v>34</v>
      </c>
      <c r="N355" t="s">
        <v>35</v>
      </c>
      <c r="O355" t="s">
        <v>2020</v>
      </c>
      <c r="P355" t="s">
        <v>291</v>
      </c>
      <c r="Q355" t="s">
        <v>85</v>
      </c>
      <c r="R355" t="s">
        <v>714</v>
      </c>
      <c r="S355" s="1" t="str">
        <f t="shared" si="11"/>
        <v>MENDOZA MANZANO, JORGE LUIS</v>
      </c>
      <c r="T355" t="s">
        <v>60</v>
      </c>
      <c r="U355" t="s">
        <v>38</v>
      </c>
      <c r="V355" t="s">
        <v>2021</v>
      </c>
      <c r="W355" t="s">
        <v>3292</v>
      </c>
      <c r="X355" s="40">
        <v>23578</v>
      </c>
      <c r="Y355" t="s">
        <v>3293</v>
      </c>
      <c r="Z355" s="40">
        <v>43374</v>
      </c>
      <c r="AA355" s="40">
        <v>44834</v>
      </c>
      <c r="AB355" t="s">
        <v>39</v>
      </c>
      <c r="AC355" t="s">
        <v>40</v>
      </c>
      <c r="AD355" t="s">
        <v>41</v>
      </c>
      <c r="AE355"/>
    </row>
    <row r="356" spans="1:31" ht="15">
      <c r="A356" s="1" t="str">
        <f t="shared" si="10"/>
        <v>1114113411E0</v>
      </c>
      <c r="B356" t="s">
        <v>28</v>
      </c>
      <c r="C356" t="s">
        <v>29</v>
      </c>
      <c r="D356" t="s">
        <v>30</v>
      </c>
      <c r="E356" t="s">
        <v>31</v>
      </c>
      <c r="F356" t="s">
        <v>1683</v>
      </c>
      <c r="G356" t="s">
        <v>3289</v>
      </c>
      <c r="H356" t="s">
        <v>1774</v>
      </c>
      <c r="I356" t="s">
        <v>3290</v>
      </c>
      <c r="J356" t="s">
        <v>3294</v>
      </c>
      <c r="K356" t="s">
        <v>32</v>
      </c>
      <c r="L356" t="s">
        <v>32</v>
      </c>
      <c r="M356" t="s">
        <v>43</v>
      </c>
      <c r="N356" t="s">
        <v>44</v>
      </c>
      <c r="O356" t="s">
        <v>54</v>
      </c>
      <c r="P356" t="s">
        <v>141</v>
      </c>
      <c r="Q356" t="s">
        <v>715</v>
      </c>
      <c r="R356" t="s">
        <v>3295</v>
      </c>
      <c r="S356" s="1" t="str">
        <f t="shared" si="11"/>
        <v>RAMOS CLAVIJO, CORINA MARTHA</v>
      </c>
      <c r="T356" t="s">
        <v>53</v>
      </c>
      <c r="U356" t="s">
        <v>49</v>
      </c>
      <c r="V356" t="s">
        <v>50</v>
      </c>
      <c r="W356" t="s">
        <v>3296</v>
      </c>
      <c r="X356" s="40">
        <v>21865</v>
      </c>
      <c r="Y356" t="s">
        <v>3297</v>
      </c>
      <c r="Z356"/>
      <c r="AA356"/>
      <c r="AB356" t="s">
        <v>39</v>
      </c>
      <c r="AC356" t="s">
        <v>40</v>
      </c>
      <c r="AD356" t="s">
        <v>41</v>
      </c>
      <c r="AE356"/>
    </row>
    <row r="357" spans="1:31" ht="15">
      <c r="A357" s="1" t="str">
        <f t="shared" si="10"/>
        <v>1114113411E3</v>
      </c>
      <c r="B357" t="s">
        <v>28</v>
      </c>
      <c r="C357" t="s">
        <v>29</v>
      </c>
      <c r="D357" t="s">
        <v>30</v>
      </c>
      <c r="E357" t="s">
        <v>31</v>
      </c>
      <c r="F357" t="s">
        <v>1683</v>
      </c>
      <c r="G357" t="s">
        <v>3289</v>
      </c>
      <c r="H357" t="s">
        <v>1774</v>
      </c>
      <c r="I357" t="s">
        <v>3290</v>
      </c>
      <c r="J357" t="s">
        <v>3298</v>
      </c>
      <c r="K357" t="s">
        <v>32</v>
      </c>
      <c r="L357" t="s">
        <v>32</v>
      </c>
      <c r="M357" t="s">
        <v>43</v>
      </c>
      <c r="N357" t="s">
        <v>62</v>
      </c>
      <c r="O357" t="s">
        <v>3299</v>
      </c>
      <c r="P357" t="s">
        <v>605</v>
      </c>
      <c r="Q357" t="s">
        <v>976</v>
      </c>
      <c r="R357" t="s">
        <v>3300</v>
      </c>
      <c r="S357" s="1" t="str">
        <f t="shared" si="11"/>
        <v>CAMACHO BORNAS, JESSICA ROSALBA</v>
      </c>
      <c r="T357" t="s">
        <v>65</v>
      </c>
      <c r="U357" t="s">
        <v>49</v>
      </c>
      <c r="V357" t="s">
        <v>50</v>
      </c>
      <c r="W357" t="s">
        <v>3301</v>
      </c>
      <c r="X357" s="40">
        <v>29058</v>
      </c>
      <c r="Y357" t="s">
        <v>3302</v>
      </c>
      <c r="Z357" s="40">
        <v>43416</v>
      </c>
      <c r="AA357" s="40">
        <v>43430</v>
      </c>
      <c r="AB357" t="s">
        <v>270</v>
      </c>
      <c r="AC357" t="s">
        <v>67</v>
      </c>
      <c r="AD357" t="s">
        <v>41</v>
      </c>
      <c r="AE357"/>
    </row>
    <row r="358" spans="1:31" ht="15">
      <c r="A358" s="1" t="str">
        <f t="shared" si="10"/>
        <v>1114113411E3</v>
      </c>
      <c r="B358" t="s">
        <v>28</v>
      </c>
      <c r="C358" t="s">
        <v>29</v>
      </c>
      <c r="D358" t="s">
        <v>30</v>
      </c>
      <c r="E358" t="s">
        <v>31</v>
      </c>
      <c r="F358" t="s">
        <v>1683</v>
      </c>
      <c r="G358" t="s">
        <v>3289</v>
      </c>
      <c r="H358" t="s">
        <v>1774</v>
      </c>
      <c r="I358" t="s">
        <v>3290</v>
      </c>
      <c r="J358" t="s">
        <v>3298</v>
      </c>
      <c r="K358" t="s">
        <v>32</v>
      </c>
      <c r="L358" t="s">
        <v>32</v>
      </c>
      <c r="M358" t="s">
        <v>43</v>
      </c>
      <c r="N358" t="s">
        <v>44</v>
      </c>
      <c r="O358" t="s">
        <v>54</v>
      </c>
      <c r="P358" t="s">
        <v>3303</v>
      </c>
      <c r="Q358" t="s">
        <v>76</v>
      </c>
      <c r="R358" t="s">
        <v>716</v>
      </c>
      <c r="S358" s="1" t="str">
        <f t="shared" si="11"/>
        <v>JORDAN QUISPE, LUIS</v>
      </c>
      <c r="T358" t="s">
        <v>48</v>
      </c>
      <c r="U358" t="s">
        <v>49</v>
      </c>
      <c r="V358" t="s">
        <v>1812</v>
      </c>
      <c r="W358" t="s">
        <v>3304</v>
      </c>
      <c r="X358" s="40">
        <v>21416</v>
      </c>
      <c r="Y358" t="s">
        <v>3305</v>
      </c>
      <c r="Z358" s="40">
        <v>43416</v>
      </c>
      <c r="AA358" s="40">
        <v>43430</v>
      </c>
      <c r="AB358" t="s">
        <v>39</v>
      </c>
      <c r="AC358" t="s">
        <v>40</v>
      </c>
      <c r="AD358" t="s">
        <v>41</v>
      </c>
      <c r="AE358"/>
    </row>
    <row r="359" spans="1:31" ht="15">
      <c r="A359" s="1" t="str">
        <f t="shared" si="10"/>
        <v>1114113411E5</v>
      </c>
      <c r="B359" t="s">
        <v>28</v>
      </c>
      <c r="C359" t="s">
        <v>29</v>
      </c>
      <c r="D359" t="s">
        <v>30</v>
      </c>
      <c r="E359" t="s">
        <v>31</v>
      </c>
      <c r="F359" t="s">
        <v>1683</v>
      </c>
      <c r="G359" t="s">
        <v>3289</v>
      </c>
      <c r="H359" t="s">
        <v>1774</v>
      </c>
      <c r="I359" t="s">
        <v>3290</v>
      </c>
      <c r="J359" t="s">
        <v>3306</v>
      </c>
      <c r="K359" t="s">
        <v>32</v>
      </c>
      <c r="L359" t="s">
        <v>32</v>
      </c>
      <c r="M359" t="s">
        <v>43</v>
      </c>
      <c r="N359" t="s">
        <v>44</v>
      </c>
      <c r="O359" t="s">
        <v>54</v>
      </c>
      <c r="P359" t="s">
        <v>109</v>
      </c>
      <c r="Q359" t="s">
        <v>61</v>
      </c>
      <c r="R359" t="s">
        <v>3307</v>
      </c>
      <c r="S359" s="1" t="str">
        <f t="shared" si="11"/>
        <v>PAREDES GALLEGOS, ANGEL RAFAEL</v>
      </c>
      <c r="T359" t="s">
        <v>60</v>
      </c>
      <c r="U359" t="s">
        <v>49</v>
      </c>
      <c r="V359" t="s">
        <v>50</v>
      </c>
      <c r="W359" t="s">
        <v>3308</v>
      </c>
      <c r="X359" s="40">
        <v>22213</v>
      </c>
      <c r="Y359" t="s">
        <v>3309</v>
      </c>
      <c r="Z359"/>
      <c r="AA359"/>
      <c r="AB359" t="s">
        <v>39</v>
      </c>
      <c r="AC359" t="s">
        <v>40</v>
      </c>
      <c r="AD359" t="s">
        <v>41</v>
      </c>
      <c r="AE359"/>
    </row>
    <row r="360" spans="1:31" ht="15">
      <c r="A360" s="1" t="str">
        <f t="shared" si="10"/>
        <v>1114113411E7</v>
      </c>
      <c r="B360" t="s">
        <v>28</v>
      </c>
      <c r="C360" t="s">
        <v>29</v>
      </c>
      <c r="D360" t="s">
        <v>30</v>
      </c>
      <c r="E360" t="s">
        <v>31</v>
      </c>
      <c r="F360" t="s">
        <v>1683</v>
      </c>
      <c r="G360" t="s">
        <v>3289</v>
      </c>
      <c r="H360" t="s">
        <v>1774</v>
      </c>
      <c r="I360" t="s">
        <v>3290</v>
      </c>
      <c r="J360" t="s">
        <v>3310</v>
      </c>
      <c r="K360" t="s">
        <v>32</v>
      </c>
      <c r="L360" t="s">
        <v>32</v>
      </c>
      <c r="M360" t="s">
        <v>1139</v>
      </c>
      <c r="N360" t="s">
        <v>44</v>
      </c>
      <c r="O360" t="s">
        <v>54</v>
      </c>
      <c r="P360" t="s">
        <v>76</v>
      </c>
      <c r="Q360" t="s">
        <v>609</v>
      </c>
      <c r="R360" t="s">
        <v>523</v>
      </c>
      <c r="S360" s="1" t="str">
        <f t="shared" si="11"/>
        <v>QUISPE BLANCO, DAVID</v>
      </c>
      <c r="T360" t="s">
        <v>60</v>
      </c>
      <c r="U360" t="s">
        <v>49</v>
      </c>
      <c r="V360" t="s">
        <v>50</v>
      </c>
      <c r="W360" t="s">
        <v>3311</v>
      </c>
      <c r="X360" s="40">
        <v>24022</v>
      </c>
      <c r="Y360" t="s">
        <v>3312</v>
      </c>
      <c r="Z360"/>
      <c r="AA360"/>
      <c r="AB360" t="s">
        <v>39</v>
      </c>
      <c r="AC360" t="s">
        <v>40</v>
      </c>
      <c r="AD360" t="s">
        <v>41</v>
      </c>
      <c r="AE360"/>
    </row>
    <row r="361" spans="1:31" ht="15">
      <c r="A361" s="1" t="str">
        <f t="shared" si="10"/>
        <v>1114113411E9</v>
      </c>
      <c r="B361" t="s">
        <v>28</v>
      </c>
      <c r="C361" t="s">
        <v>29</v>
      </c>
      <c r="D361" t="s">
        <v>30</v>
      </c>
      <c r="E361" t="s">
        <v>31</v>
      </c>
      <c r="F361" t="s">
        <v>1683</v>
      </c>
      <c r="G361" t="s">
        <v>3289</v>
      </c>
      <c r="H361" t="s">
        <v>1774</v>
      </c>
      <c r="I361" t="s">
        <v>3290</v>
      </c>
      <c r="J361" t="s">
        <v>3313</v>
      </c>
      <c r="K361" t="s">
        <v>32</v>
      </c>
      <c r="L361" t="s">
        <v>32</v>
      </c>
      <c r="M361" t="s">
        <v>43</v>
      </c>
      <c r="N361" t="s">
        <v>44</v>
      </c>
      <c r="O361" t="s">
        <v>3314</v>
      </c>
      <c r="P361" t="s">
        <v>214</v>
      </c>
      <c r="Q361" t="s">
        <v>3315</v>
      </c>
      <c r="R361" t="s">
        <v>3316</v>
      </c>
      <c r="S361" s="1" t="str">
        <f t="shared" si="11"/>
        <v>VASQUEZ CANCCAPA, MIAA LESSIA</v>
      </c>
      <c r="T361" t="s">
        <v>65</v>
      </c>
      <c r="U361" t="s">
        <v>49</v>
      </c>
      <c r="V361" t="s">
        <v>50</v>
      </c>
      <c r="W361" t="s">
        <v>3317</v>
      </c>
      <c r="X361" s="40">
        <v>33395</v>
      </c>
      <c r="Y361" t="s">
        <v>3318</v>
      </c>
      <c r="Z361" s="40">
        <v>43160</v>
      </c>
      <c r="AA361" s="40">
        <v>43465</v>
      </c>
      <c r="AB361" t="s">
        <v>39</v>
      </c>
      <c r="AC361" t="s">
        <v>40</v>
      </c>
      <c r="AD361" t="s">
        <v>41</v>
      </c>
      <c r="AE361"/>
    </row>
    <row r="362" spans="1:31" ht="15">
      <c r="A362" s="1" t="str">
        <f t="shared" si="10"/>
        <v>1114113421E1</v>
      </c>
      <c r="B362" t="s">
        <v>28</v>
      </c>
      <c r="C362" t="s">
        <v>29</v>
      </c>
      <c r="D362" t="s">
        <v>30</v>
      </c>
      <c r="E362" t="s">
        <v>31</v>
      </c>
      <c r="F362" t="s">
        <v>1683</v>
      </c>
      <c r="G362" t="s">
        <v>3289</v>
      </c>
      <c r="H362" t="s">
        <v>1774</v>
      </c>
      <c r="I362" t="s">
        <v>3290</v>
      </c>
      <c r="J362" t="s">
        <v>3319</v>
      </c>
      <c r="K362" t="s">
        <v>32</v>
      </c>
      <c r="L362" t="s">
        <v>32</v>
      </c>
      <c r="M362" t="s">
        <v>1837</v>
      </c>
      <c r="N362" t="s">
        <v>44</v>
      </c>
      <c r="O362" t="s">
        <v>3320</v>
      </c>
      <c r="P362" t="s">
        <v>373</v>
      </c>
      <c r="Q362" t="s">
        <v>184</v>
      </c>
      <c r="R362" t="s">
        <v>676</v>
      </c>
      <c r="S362" s="1" t="str">
        <f t="shared" si="11"/>
        <v>ASQUI CASTRO, CESAR AUGUSTO</v>
      </c>
      <c r="T362" t="s">
        <v>65</v>
      </c>
      <c r="U362" t="s">
        <v>49</v>
      </c>
      <c r="V362" t="s">
        <v>50</v>
      </c>
      <c r="W362" t="s">
        <v>3321</v>
      </c>
      <c r="X362" s="40">
        <v>31160</v>
      </c>
      <c r="Y362" t="s">
        <v>3322</v>
      </c>
      <c r="Z362" s="40">
        <v>43160</v>
      </c>
      <c r="AA362" s="40">
        <v>43465</v>
      </c>
      <c r="AB362" t="s">
        <v>39</v>
      </c>
      <c r="AC362" t="s">
        <v>40</v>
      </c>
      <c r="AD362" t="s">
        <v>41</v>
      </c>
      <c r="AE362"/>
    </row>
    <row r="363" spans="1:31" ht="15">
      <c r="A363" s="1" t="str">
        <f t="shared" si="10"/>
        <v>1132113321E6</v>
      </c>
      <c r="B363" t="s">
        <v>28</v>
      </c>
      <c r="C363" t="s">
        <v>29</v>
      </c>
      <c r="D363" t="s">
        <v>30</v>
      </c>
      <c r="E363" t="s">
        <v>31</v>
      </c>
      <c r="F363" t="s">
        <v>1683</v>
      </c>
      <c r="G363" t="s">
        <v>3289</v>
      </c>
      <c r="H363" t="s">
        <v>1774</v>
      </c>
      <c r="I363" t="s">
        <v>3290</v>
      </c>
      <c r="J363" t="s">
        <v>3323</v>
      </c>
      <c r="K363" t="s">
        <v>32</v>
      </c>
      <c r="L363" t="s">
        <v>32</v>
      </c>
      <c r="M363" t="s">
        <v>43</v>
      </c>
      <c r="N363" t="s">
        <v>44</v>
      </c>
      <c r="O363" t="s">
        <v>3324</v>
      </c>
      <c r="P363" t="s">
        <v>76</v>
      </c>
      <c r="Q363" t="s">
        <v>133</v>
      </c>
      <c r="R363" t="s">
        <v>3325</v>
      </c>
      <c r="S363" s="1" t="str">
        <f t="shared" si="11"/>
        <v>QUISPE DUEÑAS, IDA FELIPA</v>
      </c>
      <c r="T363" t="s">
        <v>48</v>
      </c>
      <c r="U363" t="s">
        <v>49</v>
      </c>
      <c r="V363" t="s">
        <v>50</v>
      </c>
      <c r="W363" t="s">
        <v>3326</v>
      </c>
      <c r="X363" s="40">
        <v>23047</v>
      </c>
      <c r="Y363" t="s">
        <v>3327</v>
      </c>
      <c r="Z363"/>
      <c r="AA363"/>
      <c r="AB363" t="s">
        <v>39</v>
      </c>
      <c r="AC363" t="s">
        <v>40</v>
      </c>
      <c r="AD363" t="s">
        <v>41</v>
      </c>
      <c r="AE363"/>
    </row>
    <row r="364" spans="1:31" ht="15">
      <c r="A364" s="1" t="str">
        <f t="shared" si="10"/>
        <v>1114113411E6</v>
      </c>
      <c r="B364" t="s">
        <v>28</v>
      </c>
      <c r="C364" t="s">
        <v>29</v>
      </c>
      <c r="D364" t="s">
        <v>30</v>
      </c>
      <c r="E364" t="s">
        <v>31</v>
      </c>
      <c r="F364" t="s">
        <v>1683</v>
      </c>
      <c r="G364" t="s">
        <v>3289</v>
      </c>
      <c r="H364" t="s">
        <v>1774</v>
      </c>
      <c r="I364" t="s">
        <v>3290</v>
      </c>
      <c r="J364" t="s">
        <v>3328</v>
      </c>
      <c r="K364" t="s">
        <v>87</v>
      </c>
      <c r="L364" t="s">
        <v>88</v>
      </c>
      <c r="M364" t="s">
        <v>89</v>
      </c>
      <c r="N364" t="s">
        <v>44</v>
      </c>
      <c r="O364" t="s">
        <v>54</v>
      </c>
      <c r="P364" t="s">
        <v>109</v>
      </c>
      <c r="Q364" t="s">
        <v>352</v>
      </c>
      <c r="R364" t="s">
        <v>717</v>
      </c>
      <c r="S364" s="1" t="str">
        <f t="shared" si="11"/>
        <v>PAREDES ZEVALLOS, HERNAN</v>
      </c>
      <c r="T364" t="s">
        <v>276</v>
      </c>
      <c r="U364" t="s">
        <v>38</v>
      </c>
      <c r="V364" t="s">
        <v>50</v>
      </c>
      <c r="W364" t="s">
        <v>3329</v>
      </c>
      <c r="X364" s="40">
        <v>22662</v>
      </c>
      <c r="Y364" t="s">
        <v>3330</v>
      </c>
      <c r="Z364"/>
      <c r="AA364"/>
      <c r="AB364" t="s">
        <v>39</v>
      </c>
      <c r="AC364" t="s">
        <v>92</v>
      </c>
      <c r="AD364" t="s">
        <v>41</v>
      </c>
      <c r="AE364"/>
    </row>
    <row r="365" spans="1:31" ht="15">
      <c r="A365" s="1" t="str">
        <f t="shared" si="10"/>
        <v>1116113411E8</v>
      </c>
      <c r="B365" t="s">
        <v>28</v>
      </c>
      <c r="C365" t="s">
        <v>29</v>
      </c>
      <c r="D365" t="s">
        <v>30</v>
      </c>
      <c r="E365" t="s">
        <v>31</v>
      </c>
      <c r="F365" t="s">
        <v>1636</v>
      </c>
      <c r="G365" t="s">
        <v>3331</v>
      </c>
      <c r="H365" t="s">
        <v>1774</v>
      </c>
      <c r="I365" t="s">
        <v>3332</v>
      </c>
      <c r="J365" t="s">
        <v>3333</v>
      </c>
      <c r="K365" t="s">
        <v>32</v>
      </c>
      <c r="L365" t="s">
        <v>33</v>
      </c>
      <c r="M365" t="s">
        <v>34</v>
      </c>
      <c r="N365" t="s">
        <v>35</v>
      </c>
      <c r="O365" t="s">
        <v>2020</v>
      </c>
      <c r="P365" t="s">
        <v>129</v>
      </c>
      <c r="Q365" t="s">
        <v>76</v>
      </c>
      <c r="R365" t="s">
        <v>3334</v>
      </c>
      <c r="S365" s="1" t="str">
        <f t="shared" si="11"/>
        <v>GONZALES QUISPE, ROBERT JESUS</v>
      </c>
      <c r="T365" t="s">
        <v>37</v>
      </c>
      <c r="U365" t="s">
        <v>38</v>
      </c>
      <c r="V365" t="s">
        <v>2021</v>
      </c>
      <c r="W365" t="s">
        <v>3335</v>
      </c>
      <c r="X365" s="40">
        <v>23461</v>
      </c>
      <c r="Y365" t="s">
        <v>3336</v>
      </c>
      <c r="Z365" s="40">
        <v>43374</v>
      </c>
      <c r="AA365" s="40">
        <v>44834</v>
      </c>
      <c r="AB365" t="s">
        <v>39</v>
      </c>
      <c r="AC365" t="s">
        <v>40</v>
      </c>
      <c r="AD365" t="s">
        <v>41</v>
      </c>
      <c r="AE365"/>
    </row>
    <row r="366" spans="1:31" ht="15">
      <c r="A366" s="1" t="str">
        <f t="shared" si="10"/>
        <v>1116113411E0</v>
      </c>
      <c r="B366" t="s">
        <v>28</v>
      </c>
      <c r="C366" t="s">
        <v>29</v>
      </c>
      <c r="D366" t="s">
        <v>30</v>
      </c>
      <c r="E366" t="s">
        <v>31</v>
      </c>
      <c r="F366" t="s">
        <v>1636</v>
      </c>
      <c r="G366" t="s">
        <v>3331</v>
      </c>
      <c r="H366" t="s">
        <v>1774</v>
      </c>
      <c r="I366" t="s">
        <v>3332</v>
      </c>
      <c r="J366" t="s">
        <v>3337</v>
      </c>
      <c r="K366" t="s">
        <v>32</v>
      </c>
      <c r="L366" t="s">
        <v>32</v>
      </c>
      <c r="M366" t="s">
        <v>43</v>
      </c>
      <c r="N366" t="s">
        <v>62</v>
      </c>
      <c r="O366" t="s">
        <v>3338</v>
      </c>
      <c r="P366" t="s">
        <v>118</v>
      </c>
      <c r="Q366" t="s">
        <v>780</v>
      </c>
      <c r="R366" t="s">
        <v>586</v>
      </c>
      <c r="S366" s="1" t="str">
        <f t="shared" si="11"/>
        <v>FLORES LEZANO, MARY LUZ</v>
      </c>
      <c r="T366" t="s">
        <v>65</v>
      </c>
      <c r="U366" t="s">
        <v>49</v>
      </c>
      <c r="V366" t="s">
        <v>100</v>
      </c>
      <c r="W366" t="s">
        <v>3339</v>
      </c>
      <c r="X366" s="40">
        <v>31460</v>
      </c>
      <c r="Y366" t="s">
        <v>3340</v>
      </c>
      <c r="Z366" s="40">
        <v>43160</v>
      </c>
      <c r="AA366" s="40">
        <v>43465</v>
      </c>
      <c r="AB366" t="s">
        <v>39</v>
      </c>
      <c r="AC366" t="s">
        <v>67</v>
      </c>
      <c r="AD366" t="s">
        <v>41</v>
      </c>
      <c r="AE366"/>
    </row>
    <row r="367" spans="1:31" ht="15">
      <c r="A367" s="1" t="str">
        <f t="shared" si="10"/>
        <v>1116113411E3</v>
      </c>
      <c r="B367" t="s">
        <v>28</v>
      </c>
      <c r="C367" t="s">
        <v>29</v>
      </c>
      <c r="D367" t="s">
        <v>30</v>
      </c>
      <c r="E367" t="s">
        <v>31</v>
      </c>
      <c r="F367" t="s">
        <v>1636</v>
      </c>
      <c r="G367" t="s">
        <v>3331</v>
      </c>
      <c r="H367" t="s">
        <v>1774</v>
      </c>
      <c r="I367" t="s">
        <v>3332</v>
      </c>
      <c r="J367" t="s">
        <v>3341</v>
      </c>
      <c r="K367" t="s">
        <v>32</v>
      </c>
      <c r="L367" t="s">
        <v>32</v>
      </c>
      <c r="M367" t="s">
        <v>1837</v>
      </c>
      <c r="N367" t="s">
        <v>44</v>
      </c>
      <c r="O367" t="s">
        <v>3342</v>
      </c>
      <c r="P367" t="s">
        <v>684</v>
      </c>
      <c r="Q367" t="s">
        <v>102</v>
      </c>
      <c r="R367" t="s">
        <v>3343</v>
      </c>
      <c r="S367" s="1" t="str">
        <f t="shared" si="11"/>
        <v>COPA MAMANI, MIGUEL GRIMALDO</v>
      </c>
      <c r="T367" t="s">
        <v>48</v>
      </c>
      <c r="U367" t="s">
        <v>49</v>
      </c>
      <c r="V367" t="s">
        <v>50</v>
      </c>
      <c r="W367" t="s">
        <v>3344</v>
      </c>
      <c r="X367" s="40">
        <v>19996</v>
      </c>
      <c r="Y367" t="s">
        <v>3345</v>
      </c>
      <c r="Z367"/>
      <c r="AA367"/>
      <c r="AB367" t="s">
        <v>39</v>
      </c>
      <c r="AC367" t="s">
        <v>40</v>
      </c>
      <c r="AD367" t="s">
        <v>41</v>
      </c>
      <c r="AE367"/>
    </row>
    <row r="368" spans="1:31" ht="15">
      <c r="A368" s="1" t="str">
        <f t="shared" si="10"/>
        <v>1116113411E4</v>
      </c>
      <c r="B368" t="s">
        <v>28</v>
      </c>
      <c r="C368" t="s">
        <v>29</v>
      </c>
      <c r="D368" t="s">
        <v>30</v>
      </c>
      <c r="E368" t="s">
        <v>31</v>
      </c>
      <c r="F368" t="s">
        <v>1636</v>
      </c>
      <c r="G368" t="s">
        <v>3331</v>
      </c>
      <c r="H368" t="s">
        <v>1774</v>
      </c>
      <c r="I368" t="s">
        <v>3332</v>
      </c>
      <c r="J368" t="s">
        <v>3346</v>
      </c>
      <c r="K368" t="s">
        <v>32</v>
      </c>
      <c r="L368" t="s">
        <v>32</v>
      </c>
      <c r="M368" t="s">
        <v>43</v>
      </c>
      <c r="N368" t="s">
        <v>44</v>
      </c>
      <c r="O368" t="s">
        <v>54</v>
      </c>
      <c r="P368" t="s">
        <v>431</v>
      </c>
      <c r="Q368" t="s">
        <v>76</v>
      </c>
      <c r="R368" t="s">
        <v>3347</v>
      </c>
      <c r="S368" s="1" t="str">
        <f t="shared" si="11"/>
        <v>CALSIN QUISPE, CARMEN ROXANA</v>
      </c>
      <c r="T368" t="s">
        <v>48</v>
      </c>
      <c r="U368" t="s">
        <v>49</v>
      </c>
      <c r="V368" t="s">
        <v>50</v>
      </c>
      <c r="W368" t="s">
        <v>3348</v>
      </c>
      <c r="X368" s="40">
        <v>27389</v>
      </c>
      <c r="Y368" t="s">
        <v>3349</v>
      </c>
      <c r="Z368"/>
      <c r="AA368"/>
      <c r="AB368" t="s">
        <v>39</v>
      </c>
      <c r="AC368" t="s">
        <v>40</v>
      </c>
      <c r="AD368" t="s">
        <v>41</v>
      </c>
      <c r="AE368"/>
    </row>
    <row r="369" spans="1:31" ht="15">
      <c r="A369" s="1" t="str">
        <f t="shared" si="10"/>
        <v>1116113411E5</v>
      </c>
      <c r="B369" t="s">
        <v>28</v>
      </c>
      <c r="C369" t="s">
        <v>29</v>
      </c>
      <c r="D369" t="s">
        <v>30</v>
      </c>
      <c r="E369" t="s">
        <v>31</v>
      </c>
      <c r="F369" t="s">
        <v>1636</v>
      </c>
      <c r="G369" t="s">
        <v>3331</v>
      </c>
      <c r="H369" t="s">
        <v>1774</v>
      </c>
      <c r="I369" t="s">
        <v>3332</v>
      </c>
      <c r="J369" t="s">
        <v>3350</v>
      </c>
      <c r="K369" t="s">
        <v>32</v>
      </c>
      <c r="L369" t="s">
        <v>32</v>
      </c>
      <c r="M369" t="s">
        <v>43</v>
      </c>
      <c r="N369" t="s">
        <v>44</v>
      </c>
      <c r="O369" t="s">
        <v>54</v>
      </c>
      <c r="P369" t="s">
        <v>3351</v>
      </c>
      <c r="Q369" t="s">
        <v>76</v>
      </c>
      <c r="R369" t="s">
        <v>598</v>
      </c>
      <c r="S369" s="1" t="str">
        <f t="shared" si="11"/>
        <v>CUSACANI QUISPE, EUGENIA</v>
      </c>
      <c r="T369" t="s">
        <v>65</v>
      </c>
      <c r="U369" t="s">
        <v>49</v>
      </c>
      <c r="V369" t="s">
        <v>50</v>
      </c>
      <c r="W369" t="s">
        <v>3352</v>
      </c>
      <c r="X369" s="40">
        <v>26618</v>
      </c>
      <c r="Y369" t="s">
        <v>3353</v>
      </c>
      <c r="Z369"/>
      <c r="AA369"/>
      <c r="AB369" t="s">
        <v>39</v>
      </c>
      <c r="AC369" t="s">
        <v>40</v>
      </c>
      <c r="AD369" t="s">
        <v>41</v>
      </c>
      <c r="AE369"/>
    </row>
    <row r="370" spans="1:31" ht="15">
      <c r="A370" s="1" t="str">
        <f t="shared" si="10"/>
        <v>1116113411E6</v>
      </c>
      <c r="B370" t="s">
        <v>28</v>
      </c>
      <c r="C370" t="s">
        <v>29</v>
      </c>
      <c r="D370" t="s">
        <v>30</v>
      </c>
      <c r="E370" t="s">
        <v>31</v>
      </c>
      <c r="F370" t="s">
        <v>1636</v>
      </c>
      <c r="G370" t="s">
        <v>3331</v>
      </c>
      <c r="H370" t="s">
        <v>1774</v>
      </c>
      <c r="I370" t="s">
        <v>3332</v>
      </c>
      <c r="J370" t="s">
        <v>3354</v>
      </c>
      <c r="K370" t="s">
        <v>32</v>
      </c>
      <c r="L370" t="s">
        <v>32</v>
      </c>
      <c r="M370" t="s">
        <v>1139</v>
      </c>
      <c r="N370" t="s">
        <v>44</v>
      </c>
      <c r="O370" t="s">
        <v>3355</v>
      </c>
      <c r="P370" t="s">
        <v>158</v>
      </c>
      <c r="Q370" t="s">
        <v>568</v>
      </c>
      <c r="R370" t="s">
        <v>3356</v>
      </c>
      <c r="S370" s="1" t="str">
        <f t="shared" si="11"/>
        <v>ROJAS CHAIÑA, OSCAR ROLANDO</v>
      </c>
      <c r="T370" t="s">
        <v>60</v>
      </c>
      <c r="U370" t="s">
        <v>49</v>
      </c>
      <c r="V370" t="s">
        <v>50</v>
      </c>
      <c r="W370" t="s">
        <v>3357</v>
      </c>
      <c r="X370" s="40">
        <v>23216</v>
      </c>
      <c r="Y370" t="s">
        <v>3358</v>
      </c>
      <c r="Z370"/>
      <c r="AA370"/>
      <c r="AB370" t="s">
        <v>39</v>
      </c>
      <c r="AC370" t="s">
        <v>40</v>
      </c>
      <c r="AD370" t="s">
        <v>41</v>
      </c>
      <c r="AE370"/>
    </row>
    <row r="371" spans="1:31" ht="15">
      <c r="A371" s="1" t="str">
        <f t="shared" si="10"/>
        <v>1116113411E9</v>
      </c>
      <c r="B371" t="s">
        <v>28</v>
      </c>
      <c r="C371" t="s">
        <v>29</v>
      </c>
      <c r="D371" t="s">
        <v>30</v>
      </c>
      <c r="E371" t="s">
        <v>31</v>
      </c>
      <c r="F371" t="s">
        <v>1636</v>
      </c>
      <c r="G371" t="s">
        <v>3331</v>
      </c>
      <c r="H371" t="s">
        <v>1774</v>
      </c>
      <c r="I371" t="s">
        <v>3332</v>
      </c>
      <c r="J371" t="s">
        <v>3359</v>
      </c>
      <c r="K371" t="s">
        <v>32</v>
      </c>
      <c r="L371" t="s">
        <v>32</v>
      </c>
      <c r="M371" t="s">
        <v>43</v>
      </c>
      <c r="N371" t="s">
        <v>44</v>
      </c>
      <c r="O371" t="s">
        <v>3360</v>
      </c>
      <c r="P371" t="s">
        <v>476</v>
      </c>
      <c r="Q371" t="s">
        <v>196</v>
      </c>
      <c r="R371" t="s">
        <v>3361</v>
      </c>
      <c r="S371" s="1" t="str">
        <f t="shared" si="11"/>
        <v>GARCIA PARI, EDILBERTA</v>
      </c>
      <c r="T371" t="s">
        <v>48</v>
      </c>
      <c r="U371" t="s">
        <v>49</v>
      </c>
      <c r="V371" t="s">
        <v>50</v>
      </c>
      <c r="W371" t="s">
        <v>3362</v>
      </c>
      <c r="X371" s="40">
        <v>27104</v>
      </c>
      <c r="Y371" t="s">
        <v>3363</v>
      </c>
      <c r="Z371" s="40">
        <v>43160</v>
      </c>
      <c r="AA371"/>
      <c r="AB371" t="s">
        <v>39</v>
      </c>
      <c r="AC371" t="s">
        <v>40</v>
      </c>
      <c r="AD371" t="s">
        <v>41</v>
      </c>
      <c r="AE371"/>
    </row>
    <row r="372" spans="1:31" ht="15">
      <c r="A372" s="1" t="str">
        <f t="shared" si="10"/>
        <v>1116113421E1</v>
      </c>
      <c r="B372" t="s">
        <v>28</v>
      </c>
      <c r="C372" t="s">
        <v>29</v>
      </c>
      <c r="D372" t="s">
        <v>30</v>
      </c>
      <c r="E372" t="s">
        <v>31</v>
      </c>
      <c r="F372" t="s">
        <v>1636</v>
      </c>
      <c r="G372" t="s">
        <v>3331</v>
      </c>
      <c r="H372" t="s">
        <v>1774</v>
      </c>
      <c r="I372" t="s">
        <v>3332</v>
      </c>
      <c r="J372" t="s">
        <v>3364</v>
      </c>
      <c r="K372" t="s">
        <v>32</v>
      </c>
      <c r="L372" t="s">
        <v>32</v>
      </c>
      <c r="M372" t="s">
        <v>43</v>
      </c>
      <c r="N372" t="s">
        <v>62</v>
      </c>
      <c r="O372" t="s">
        <v>3365</v>
      </c>
      <c r="P372" t="s">
        <v>462</v>
      </c>
      <c r="Q372" t="s">
        <v>882</v>
      </c>
      <c r="R372" t="s">
        <v>3366</v>
      </c>
      <c r="S372" s="1" t="str">
        <f t="shared" si="11"/>
        <v>MONZON VENTURA, PILAR</v>
      </c>
      <c r="T372" t="s">
        <v>65</v>
      </c>
      <c r="U372" t="s">
        <v>49</v>
      </c>
      <c r="V372" t="s">
        <v>100</v>
      </c>
      <c r="W372" t="s">
        <v>3367</v>
      </c>
      <c r="X372" s="40">
        <v>32428</v>
      </c>
      <c r="Y372" t="s">
        <v>3368</v>
      </c>
      <c r="Z372" s="40">
        <v>43160</v>
      </c>
      <c r="AA372" s="40">
        <v>43465</v>
      </c>
      <c r="AB372" t="s">
        <v>39</v>
      </c>
      <c r="AC372" t="s">
        <v>67</v>
      </c>
      <c r="AD372" t="s">
        <v>41</v>
      </c>
      <c r="AE372"/>
    </row>
    <row r="373" spans="1:31" ht="15">
      <c r="A373" s="1" t="str">
        <f t="shared" si="10"/>
        <v>1116113421E2</v>
      </c>
      <c r="B373" t="s">
        <v>28</v>
      </c>
      <c r="C373" t="s">
        <v>29</v>
      </c>
      <c r="D373" t="s">
        <v>30</v>
      </c>
      <c r="E373" t="s">
        <v>31</v>
      </c>
      <c r="F373" t="s">
        <v>1636</v>
      </c>
      <c r="G373" t="s">
        <v>3331</v>
      </c>
      <c r="H373" t="s">
        <v>1774</v>
      </c>
      <c r="I373" t="s">
        <v>3332</v>
      </c>
      <c r="J373" t="s">
        <v>3369</v>
      </c>
      <c r="K373" t="s">
        <v>32</v>
      </c>
      <c r="L373" t="s">
        <v>32</v>
      </c>
      <c r="M373" t="s">
        <v>43</v>
      </c>
      <c r="N373" t="s">
        <v>44</v>
      </c>
      <c r="O373" t="s">
        <v>54</v>
      </c>
      <c r="P373" t="s">
        <v>161</v>
      </c>
      <c r="Q373" t="s">
        <v>94</v>
      </c>
      <c r="R373" t="s">
        <v>3370</v>
      </c>
      <c r="S373" s="1" t="str">
        <f t="shared" si="11"/>
        <v>TITO CHARAJA, MELESIO</v>
      </c>
      <c r="T373" t="s">
        <v>60</v>
      </c>
      <c r="U373" t="s">
        <v>49</v>
      </c>
      <c r="V373" t="s">
        <v>50</v>
      </c>
      <c r="W373" t="s">
        <v>3371</v>
      </c>
      <c r="X373" s="40">
        <v>22689</v>
      </c>
      <c r="Y373" t="s">
        <v>3372</v>
      </c>
      <c r="Z373"/>
      <c r="AA373"/>
      <c r="AB373" t="s">
        <v>39</v>
      </c>
      <c r="AC373" t="s">
        <v>40</v>
      </c>
      <c r="AD373" t="s">
        <v>41</v>
      </c>
      <c r="AE373"/>
    </row>
    <row r="374" spans="1:31" ht="15">
      <c r="A374" s="1" t="str">
        <f t="shared" si="10"/>
        <v>1116113421E3</v>
      </c>
      <c r="B374" t="s">
        <v>28</v>
      </c>
      <c r="C374" t="s">
        <v>29</v>
      </c>
      <c r="D374" t="s">
        <v>30</v>
      </c>
      <c r="E374" t="s">
        <v>31</v>
      </c>
      <c r="F374" t="s">
        <v>1636</v>
      </c>
      <c r="G374" t="s">
        <v>3331</v>
      </c>
      <c r="H374" t="s">
        <v>1774</v>
      </c>
      <c r="I374" t="s">
        <v>3332</v>
      </c>
      <c r="J374" t="s">
        <v>3373</v>
      </c>
      <c r="K374" t="s">
        <v>32</v>
      </c>
      <c r="L374" t="s">
        <v>32</v>
      </c>
      <c r="M374" t="s">
        <v>43</v>
      </c>
      <c r="N374" t="s">
        <v>44</v>
      </c>
      <c r="O374" t="s">
        <v>54</v>
      </c>
      <c r="P374" t="s">
        <v>214</v>
      </c>
      <c r="Q374" t="s">
        <v>158</v>
      </c>
      <c r="R374" t="s">
        <v>3374</v>
      </c>
      <c r="S374" s="1" t="str">
        <f t="shared" si="11"/>
        <v>VASQUEZ ROJAS, BERNABE WALKER</v>
      </c>
      <c r="T374" t="s">
        <v>60</v>
      </c>
      <c r="U374" t="s">
        <v>49</v>
      </c>
      <c r="V374" t="s">
        <v>50</v>
      </c>
      <c r="W374" t="s">
        <v>3375</v>
      </c>
      <c r="X374" s="40">
        <v>24269</v>
      </c>
      <c r="Y374" t="s">
        <v>3376</v>
      </c>
      <c r="Z374"/>
      <c r="AA374"/>
      <c r="AB374" t="s">
        <v>39</v>
      </c>
      <c r="AC374" t="s">
        <v>40</v>
      </c>
      <c r="AD374" t="s">
        <v>41</v>
      </c>
      <c r="AE374"/>
    </row>
    <row r="375" spans="1:31" ht="15">
      <c r="A375" s="1" t="str">
        <f t="shared" si="10"/>
        <v>1116113421E5</v>
      </c>
      <c r="B375" t="s">
        <v>28</v>
      </c>
      <c r="C375" t="s">
        <v>29</v>
      </c>
      <c r="D375" t="s">
        <v>30</v>
      </c>
      <c r="E375" t="s">
        <v>31</v>
      </c>
      <c r="F375" t="s">
        <v>1636</v>
      </c>
      <c r="G375" t="s">
        <v>3331</v>
      </c>
      <c r="H375" t="s">
        <v>1774</v>
      </c>
      <c r="I375" t="s">
        <v>3332</v>
      </c>
      <c r="J375" t="s">
        <v>3377</v>
      </c>
      <c r="K375" t="s">
        <v>32</v>
      </c>
      <c r="L375" t="s">
        <v>32</v>
      </c>
      <c r="M375" t="s">
        <v>43</v>
      </c>
      <c r="N375" t="s">
        <v>62</v>
      </c>
      <c r="O375" t="s">
        <v>3378</v>
      </c>
      <c r="P375" t="s">
        <v>76</v>
      </c>
      <c r="Q375" t="s">
        <v>102</v>
      </c>
      <c r="R375" t="s">
        <v>461</v>
      </c>
      <c r="S375" s="1" t="str">
        <f t="shared" si="11"/>
        <v>QUISPE MAMANI, JORGE</v>
      </c>
      <c r="T375" t="s">
        <v>65</v>
      </c>
      <c r="U375" t="s">
        <v>49</v>
      </c>
      <c r="V375" t="s">
        <v>100</v>
      </c>
      <c r="W375" t="s">
        <v>3379</v>
      </c>
      <c r="X375" s="40">
        <v>27382</v>
      </c>
      <c r="Y375" t="s">
        <v>3380</v>
      </c>
      <c r="Z375" s="40">
        <v>43160</v>
      </c>
      <c r="AA375" s="40">
        <v>43465</v>
      </c>
      <c r="AB375" t="s">
        <v>39</v>
      </c>
      <c r="AC375" t="s">
        <v>67</v>
      </c>
      <c r="AD375" t="s">
        <v>41</v>
      </c>
      <c r="AE375"/>
    </row>
    <row r="376" spans="1:31" ht="15">
      <c r="A376" s="1" t="str">
        <f t="shared" si="10"/>
        <v>1116113421E6</v>
      </c>
      <c r="B376" t="s">
        <v>28</v>
      </c>
      <c r="C376" t="s">
        <v>29</v>
      </c>
      <c r="D376" t="s">
        <v>30</v>
      </c>
      <c r="E376" t="s">
        <v>31</v>
      </c>
      <c r="F376" t="s">
        <v>1636</v>
      </c>
      <c r="G376" t="s">
        <v>3331</v>
      </c>
      <c r="H376" t="s">
        <v>1774</v>
      </c>
      <c r="I376" t="s">
        <v>3332</v>
      </c>
      <c r="J376" t="s">
        <v>3381</v>
      </c>
      <c r="K376" t="s">
        <v>32</v>
      </c>
      <c r="L376" t="s">
        <v>32</v>
      </c>
      <c r="M376" t="s">
        <v>43</v>
      </c>
      <c r="N376" t="s">
        <v>44</v>
      </c>
      <c r="O376" t="s">
        <v>3382</v>
      </c>
      <c r="P376" t="s">
        <v>59</v>
      </c>
      <c r="Q376" t="s">
        <v>253</v>
      </c>
      <c r="R376" t="s">
        <v>3383</v>
      </c>
      <c r="S376" s="1" t="str">
        <f t="shared" si="11"/>
        <v>VILCA SOSA, LIVIA ANASTASIA</v>
      </c>
      <c r="T376" t="s">
        <v>48</v>
      </c>
      <c r="U376" t="s">
        <v>49</v>
      </c>
      <c r="V376" t="s">
        <v>50</v>
      </c>
      <c r="W376" t="s">
        <v>3384</v>
      </c>
      <c r="X376" s="40">
        <v>22386</v>
      </c>
      <c r="Y376" t="s">
        <v>3385</v>
      </c>
      <c r="Z376"/>
      <c r="AA376"/>
      <c r="AB376" t="s">
        <v>39</v>
      </c>
      <c r="AC376" t="s">
        <v>40</v>
      </c>
      <c r="AD376" t="s">
        <v>41</v>
      </c>
      <c r="AE376"/>
    </row>
    <row r="377" spans="1:31" ht="15">
      <c r="A377" s="1" t="str">
        <f t="shared" si="10"/>
        <v>1116113411E2</v>
      </c>
      <c r="B377" t="s">
        <v>28</v>
      </c>
      <c r="C377" t="s">
        <v>29</v>
      </c>
      <c r="D377" t="s">
        <v>30</v>
      </c>
      <c r="E377" t="s">
        <v>31</v>
      </c>
      <c r="F377" t="s">
        <v>1636</v>
      </c>
      <c r="G377" t="s">
        <v>3331</v>
      </c>
      <c r="H377" t="s">
        <v>1774</v>
      </c>
      <c r="I377" t="s">
        <v>3332</v>
      </c>
      <c r="J377" t="s">
        <v>3386</v>
      </c>
      <c r="K377" t="s">
        <v>87</v>
      </c>
      <c r="L377" t="s">
        <v>88</v>
      </c>
      <c r="M377" t="s">
        <v>89</v>
      </c>
      <c r="N377" t="s">
        <v>44</v>
      </c>
      <c r="O377" t="s">
        <v>54</v>
      </c>
      <c r="P377" t="s">
        <v>564</v>
      </c>
      <c r="Q377" t="s">
        <v>158</v>
      </c>
      <c r="R377" t="s">
        <v>3387</v>
      </c>
      <c r="S377" s="1" t="str">
        <f t="shared" si="11"/>
        <v>ANDRADE ROJAS, CARLOS JUAN</v>
      </c>
      <c r="T377" t="s">
        <v>96</v>
      </c>
      <c r="U377" t="s">
        <v>38</v>
      </c>
      <c r="V377" t="s">
        <v>50</v>
      </c>
      <c r="W377" t="s">
        <v>3388</v>
      </c>
      <c r="X377" s="40">
        <v>22224</v>
      </c>
      <c r="Y377" t="s">
        <v>3389</v>
      </c>
      <c r="Z377"/>
      <c r="AA377"/>
      <c r="AB377" t="s">
        <v>39</v>
      </c>
      <c r="AC377" t="s">
        <v>92</v>
      </c>
      <c r="AD377" t="s">
        <v>41</v>
      </c>
      <c r="AE377"/>
    </row>
    <row r="378" spans="1:31" ht="15">
      <c r="A378" s="1" t="str">
        <f t="shared" si="10"/>
        <v>1116113411E7</v>
      </c>
      <c r="B378" t="s">
        <v>28</v>
      </c>
      <c r="C378" t="s">
        <v>29</v>
      </c>
      <c r="D378" t="s">
        <v>30</v>
      </c>
      <c r="E378" t="s">
        <v>31</v>
      </c>
      <c r="F378" t="s">
        <v>1636</v>
      </c>
      <c r="G378" t="s">
        <v>3331</v>
      </c>
      <c r="H378" t="s">
        <v>1774</v>
      </c>
      <c r="I378" t="s">
        <v>3332</v>
      </c>
      <c r="J378" t="s">
        <v>3390</v>
      </c>
      <c r="K378" t="s">
        <v>87</v>
      </c>
      <c r="L378" t="s">
        <v>88</v>
      </c>
      <c r="M378" t="s">
        <v>89</v>
      </c>
      <c r="N378" t="s">
        <v>44</v>
      </c>
      <c r="O378" t="s">
        <v>54</v>
      </c>
      <c r="P378" t="s">
        <v>146</v>
      </c>
      <c r="Q378" t="s">
        <v>587</v>
      </c>
      <c r="R378" t="s">
        <v>641</v>
      </c>
      <c r="S378" s="1" t="str">
        <f t="shared" si="11"/>
        <v>GOMEZ BAILON, ALEJANDRO</v>
      </c>
      <c r="T378" t="s">
        <v>96</v>
      </c>
      <c r="U378" t="s">
        <v>38</v>
      </c>
      <c r="V378" t="s">
        <v>50</v>
      </c>
      <c r="W378" t="s">
        <v>3391</v>
      </c>
      <c r="X378" s="40">
        <v>20653</v>
      </c>
      <c r="Y378" t="s">
        <v>3392</v>
      </c>
      <c r="Z378"/>
      <c r="AA378"/>
      <c r="AB378" t="s">
        <v>39</v>
      </c>
      <c r="AC378" t="s">
        <v>92</v>
      </c>
      <c r="AD378" t="s">
        <v>41</v>
      </c>
      <c r="AE378"/>
    </row>
    <row r="379" spans="1:31" ht="15">
      <c r="A379" s="1" t="str">
        <f t="shared" si="10"/>
        <v>1176113421E5</v>
      </c>
      <c r="B379" t="s">
        <v>28</v>
      </c>
      <c r="C379" t="s">
        <v>29</v>
      </c>
      <c r="D379" t="s">
        <v>30</v>
      </c>
      <c r="E379" t="s">
        <v>31</v>
      </c>
      <c r="F379" t="s">
        <v>1632</v>
      </c>
      <c r="G379" t="s">
        <v>3393</v>
      </c>
      <c r="H379" t="s">
        <v>1774</v>
      </c>
      <c r="I379" t="s">
        <v>3394</v>
      </c>
      <c r="J379" t="s">
        <v>3395</v>
      </c>
      <c r="K379" t="s">
        <v>32</v>
      </c>
      <c r="L379" t="s">
        <v>33</v>
      </c>
      <c r="M379" t="s">
        <v>34</v>
      </c>
      <c r="N379" t="s">
        <v>593</v>
      </c>
      <c r="O379" t="s">
        <v>3396</v>
      </c>
      <c r="P379" t="s">
        <v>3397</v>
      </c>
      <c r="Q379" t="s">
        <v>346</v>
      </c>
      <c r="R379" t="s">
        <v>589</v>
      </c>
      <c r="S379" s="1" t="str">
        <f t="shared" si="11"/>
        <v>ASTETE BARRIENTOS, NESTOR</v>
      </c>
      <c r="T379" t="s">
        <v>37</v>
      </c>
      <c r="U379" t="s">
        <v>38</v>
      </c>
      <c r="V379" t="s">
        <v>50</v>
      </c>
      <c r="W379" t="s">
        <v>3398</v>
      </c>
      <c r="X379" s="40">
        <v>24676</v>
      </c>
      <c r="Y379" t="s">
        <v>3399</v>
      </c>
      <c r="Z379" s="40">
        <v>43101</v>
      </c>
      <c r="AA379" s="40">
        <v>43465</v>
      </c>
      <c r="AB379" t="s">
        <v>39</v>
      </c>
      <c r="AC379" t="s">
        <v>40</v>
      </c>
      <c r="AD379" t="s">
        <v>41</v>
      </c>
      <c r="AE379"/>
    </row>
    <row r="380" spans="1:31" ht="15">
      <c r="A380" s="1" t="str">
        <f t="shared" si="10"/>
        <v>1176113411E0</v>
      </c>
      <c r="B380" t="s">
        <v>28</v>
      </c>
      <c r="C380" t="s">
        <v>29</v>
      </c>
      <c r="D380" t="s">
        <v>30</v>
      </c>
      <c r="E380" t="s">
        <v>31</v>
      </c>
      <c r="F380" t="s">
        <v>1632</v>
      </c>
      <c r="G380" t="s">
        <v>3393</v>
      </c>
      <c r="H380" t="s">
        <v>1774</v>
      </c>
      <c r="I380" t="s">
        <v>3394</v>
      </c>
      <c r="J380" t="s">
        <v>3400</v>
      </c>
      <c r="K380" t="s">
        <v>32</v>
      </c>
      <c r="L380" t="s">
        <v>32</v>
      </c>
      <c r="M380" t="s">
        <v>43</v>
      </c>
      <c r="N380" t="s">
        <v>44</v>
      </c>
      <c r="O380" t="s">
        <v>54</v>
      </c>
      <c r="P380" t="s">
        <v>3401</v>
      </c>
      <c r="Q380" t="s">
        <v>273</v>
      </c>
      <c r="R380" t="s">
        <v>3402</v>
      </c>
      <c r="S380" s="1" t="str">
        <f t="shared" si="11"/>
        <v>LLICA RODRIGUEZ, GUILLERMINA</v>
      </c>
      <c r="T380" t="s">
        <v>48</v>
      </c>
      <c r="U380" t="s">
        <v>49</v>
      </c>
      <c r="V380" t="s">
        <v>50</v>
      </c>
      <c r="W380" t="s">
        <v>3403</v>
      </c>
      <c r="X380" s="40">
        <v>20996</v>
      </c>
      <c r="Y380" t="s">
        <v>3404</v>
      </c>
      <c r="Z380"/>
      <c r="AA380"/>
      <c r="AB380" t="s">
        <v>39</v>
      </c>
      <c r="AC380" t="s">
        <v>40</v>
      </c>
      <c r="AD380" t="s">
        <v>41</v>
      </c>
      <c r="AE380"/>
    </row>
    <row r="381" spans="1:31" ht="15">
      <c r="A381" s="1" t="str">
        <f t="shared" si="10"/>
        <v>1176113411E3</v>
      </c>
      <c r="B381" t="s">
        <v>28</v>
      </c>
      <c r="C381" t="s">
        <v>29</v>
      </c>
      <c r="D381" t="s">
        <v>30</v>
      </c>
      <c r="E381" t="s">
        <v>31</v>
      </c>
      <c r="F381" t="s">
        <v>1632</v>
      </c>
      <c r="G381" t="s">
        <v>3393</v>
      </c>
      <c r="H381" t="s">
        <v>1774</v>
      </c>
      <c r="I381" t="s">
        <v>3394</v>
      </c>
      <c r="J381" t="s">
        <v>3405</v>
      </c>
      <c r="K381" t="s">
        <v>32</v>
      </c>
      <c r="L381" t="s">
        <v>32</v>
      </c>
      <c r="M381" t="s">
        <v>43</v>
      </c>
      <c r="N381" t="s">
        <v>44</v>
      </c>
      <c r="O381" t="s">
        <v>54</v>
      </c>
      <c r="P381" t="s">
        <v>197</v>
      </c>
      <c r="Q381" t="s">
        <v>77</v>
      </c>
      <c r="R381" t="s">
        <v>3406</v>
      </c>
      <c r="S381" s="1" t="str">
        <f t="shared" si="11"/>
        <v>CASTILLO CONDORI, EVA MODESTA</v>
      </c>
      <c r="T381" t="s">
        <v>48</v>
      </c>
      <c r="U381" t="s">
        <v>49</v>
      </c>
      <c r="V381" t="s">
        <v>50</v>
      </c>
      <c r="W381" t="s">
        <v>3407</v>
      </c>
      <c r="X381" s="40">
        <v>20497</v>
      </c>
      <c r="Y381" t="s">
        <v>3408</v>
      </c>
      <c r="Z381"/>
      <c r="AA381"/>
      <c r="AB381" t="s">
        <v>39</v>
      </c>
      <c r="AC381" t="s">
        <v>40</v>
      </c>
      <c r="AD381" t="s">
        <v>41</v>
      </c>
      <c r="AE381"/>
    </row>
    <row r="382" spans="1:31" ht="15">
      <c r="A382" s="1" t="str">
        <f t="shared" si="10"/>
        <v>1176113411E4</v>
      </c>
      <c r="B382" t="s">
        <v>28</v>
      </c>
      <c r="C382" t="s">
        <v>29</v>
      </c>
      <c r="D382" t="s">
        <v>30</v>
      </c>
      <c r="E382" t="s">
        <v>31</v>
      </c>
      <c r="F382" t="s">
        <v>1632</v>
      </c>
      <c r="G382" t="s">
        <v>3393</v>
      </c>
      <c r="H382" t="s">
        <v>1774</v>
      </c>
      <c r="I382" t="s">
        <v>3394</v>
      </c>
      <c r="J382" t="s">
        <v>3409</v>
      </c>
      <c r="K382" t="s">
        <v>32</v>
      </c>
      <c r="L382" t="s">
        <v>32</v>
      </c>
      <c r="M382" t="s">
        <v>43</v>
      </c>
      <c r="N382" t="s">
        <v>44</v>
      </c>
      <c r="O382" t="s">
        <v>3410</v>
      </c>
      <c r="P382" t="s">
        <v>130</v>
      </c>
      <c r="Q382" t="s">
        <v>540</v>
      </c>
      <c r="R382" t="s">
        <v>72</v>
      </c>
      <c r="S382" s="1" t="str">
        <f t="shared" si="11"/>
        <v>ROMERO PERCA, SONIA</v>
      </c>
      <c r="T382" t="s">
        <v>53</v>
      </c>
      <c r="U382" t="s">
        <v>49</v>
      </c>
      <c r="V382" t="s">
        <v>50</v>
      </c>
      <c r="W382" t="s">
        <v>3411</v>
      </c>
      <c r="X382" s="40">
        <v>29571</v>
      </c>
      <c r="Y382" t="s">
        <v>3412</v>
      </c>
      <c r="Z382" s="40">
        <v>42795</v>
      </c>
      <c r="AA382"/>
      <c r="AB382" t="s">
        <v>39</v>
      </c>
      <c r="AC382" t="s">
        <v>40</v>
      </c>
      <c r="AD382" t="s">
        <v>41</v>
      </c>
      <c r="AE382"/>
    </row>
    <row r="383" spans="1:31" ht="15">
      <c r="A383" s="1" t="str">
        <f t="shared" si="10"/>
        <v>1176113411E5</v>
      </c>
      <c r="B383" t="s">
        <v>28</v>
      </c>
      <c r="C383" t="s">
        <v>29</v>
      </c>
      <c r="D383" t="s">
        <v>30</v>
      </c>
      <c r="E383" t="s">
        <v>31</v>
      </c>
      <c r="F383" t="s">
        <v>1632</v>
      </c>
      <c r="G383" t="s">
        <v>3393</v>
      </c>
      <c r="H383" t="s">
        <v>1774</v>
      </c>
      <c r="I383" t="s">
        <v>3394</v>
      </c>
      <c r="J383" t="s">
        <v>3413</v>
      </c>
      <c r="K383" t="s">
        <v>32</v>
      </c>
      <c r="L383" t="s">
        <v>32</v>
      </c>
      <c r="M383" t="s">
        <v>43</v>
      </c>
      <c r="N383" t="s">
        <v>44</v>
      </c>
      <c r="O383" t="s">
        <v>957</v>
      </c>
      <c r="P383" t="s">
        <v>118</v>
      </c>
      <c r="Q383" t="s">
        <v>76</v>
      </c>
      <c r="R383" t="s">
        <v>3414</v>
      </c>
      <c r="S383" s="1" t="str">
        <f t="shared" si="11"/>
        <v>FLORES QUISPE, HERMINIA</v>
      </c>
      <c r="T383" t="s">
        <v>60</v>
      </c>
      <c r="U383" t="s">
        <v>49</v>
      </c>
      <c r="V383" t="s">
        <v>50</v>
      </c>
      <c r="W383" t="s">
        <v>3415</v>
      </c>
      <c r="X383" s="40">
        <v>22097</v>
      </c>
      <c r="Y383" t="s">
        <v>3416</v>
      </c>
      <c r="Z383"/>
      <c r="AA383"/>
      <c r="AB383" t="s">
        <v>39</v>
      </c>
      <c r="AC383" t="s">
        <v>40</v>
      </c>
      <c r="AD383" t="s">
        <v>41</v>
      </c>
      <c r="AE383"/>
    </row>
    <row r="384" spans="1:31" ht="15">
      <c r="A384" s="1" t="str">
        <f t="shared" si="10"/>
        <v>1176113411E6</v>
      </c>
      <c r="B384" t="s">
        <v>28</v>
      </c>
      <c r="C384" t="s">
        <v>29</v>
      </c>
      <c r="D384" t="s">
        <v>30</v>
      </c>
      <c r="E384" t="s">
        <v>31</v>
      </c>
      <c r="F384" t="s">
        <v>1632</v>
      </c>
      <c r="G384" t="s">
        <v>3393</v>
      </c>
      <c r="H384" t="s">
        <v>1774</v>
      </c>
      <c r="I384" t="s">
        <v>3394</v>
      </c>
      <c r="J384" t="s">
        <v>3417</v>
      </c>
      <c r="K384" t="s">
        <v>32</v>
      </c>
      <c r="L384" t="s">
        <v>32</v>
      </c>
      <c r="M384" t="s">
        <v>43</v>
      </c>
      <c r="N384" t="s">
        <v>44</v>
      </c>
      <c r="O384" t="s">
        <v>54</v>
      </c>
      <c r="P384" t="s">
        <v>61</v>
      </c>
      <c r="Q384" t="s">
        <v>118</v>
      </c>
      <c r="R384" t="s">
        <v>3418</v>
      </c>
      <c r="S384" s="1" t="str">
        <f t="shared" si="11"/>
        <v>GALLEGOS FLORES, VILMA DORIS</v>
      </c>
      <c r="T384" t="s">
        <v>60</v>
      </c>
      <c r="U384" t="s">
        <v>49</v>
      </c>
      <c r="V384" t="s">
        <v>50</v>
      </c>
      <c r="W384" t="s">
        <v>3419</v>
      </c>
      <c r="X384" s="40">
        <v>24554</v>
      </c>
      <c r="Y384" t="s">
        <v>3420</v>
      </c>
      <c r="Z384"/>
      <c r="AA384"/>
      <c r="AB384" t="s">
        <v>39</v>
      </c>
      <c r="AC384" t="s">
        <v>40</v>
      </c>
      <c r="AD384" t="s">
        <v>41</v>
      </c>
      <c r="AE384"/>
    </row>
    <row r="385" spans="1:31" ht="15">
      <c r="A385" s="1" t="str">
        <f t="shared" si="10"/>
        <v>1176113411E7</v>
      </c>
      <c r="B385" t="s">
        <v>28</v>
      </c>
      <c r="C385" t="s">
        <v>29</v>
      </c>
      <c r="D385" t="s">
        <v>30</v>
      </c>
      <c r="E385" t="s">
        <v>31</v>
      </c>
      <c r="F385" t="s">
        <v>1632</v>
      </c>
      <c r="G385" t="s">
        <v>3393</v>
      </c>
      <c r="H385" t="s">
        <v>1774</v>
      </c>
      <c r="I385" t="s">
        <v>3394</v>
      </c>
      <c r="J385" t="s">
        <v>3421</v>
      </c>
      <c r="K385" t="s">
        <v>32</v>
      </c>
      <c r="L385" t="s">
        <v>32</v>
      </c>
      <c r="M385" t="s">
        <v>43</v>
      </c>
      <c r="N385" t="s">
        <v>44</v>
      </c>
      <c r="O385" t="s">
        <v>54</v>
      </c>
      <c r="P385" t="s">
        <v>61</v>
      </c>
      <c r="Q385" t="s">
        <v>61</v>
      </c>
      <c r="R385" t="s">
        <v>3422</v>
      </c>
      <c r="S385" s="1" t="str">
        <f t="shared" si="11"/>
        <v>GALLEGOS GALLEGOS, NELLY TERESA</v>
      </c>
      <c r="T385" t="s">
        <v>48</v>
      </c>
      <c r="U385" t="s">
        <v>49</v>
      </c>
      <c r="V385" t="s">
        <v>50</v>
      </c>
      <c r="W385" t="s">
        <v>3423</v>
      </c>
      <c r="X385" s="40">
        <v>23765</v>
      </c>
      <c r="Y385" t="s">
        <v>3424</v>
      </c>
      <c r="Z385"/>
      <c r="AA385"/>
      <c r="AB385" t="s">
        <v>39</v>
      </c>
      <c r="AC385" t="s">
        <v>40</v>
      </c>
      <c r="AD385" t="s">
        <v>41</v>
      </c>
      <c r="AE385"/>
    </row>
    <row r="386" spans="1:31" ht="15">
      <c r="A386" s="1" t="str">
        <f t="shared" si="10"/>
        <v>1176113421E1</v>
      </c>
      <c r="B386" t="s">
        <v>28</v>
      </c>
      <c r="C386" t="s">
        <v>29</v>
      </c>
      <c r="D386" t="s">
        <v>30</v>
      </c>
      <c r="E386" t="s">
        <v>31</v>
      </c>
      <c r="F386" t="s">
        <v>1632</v>
      </c>
      <c r="G386" t="s">
        <v>3393</v>
      </c>
      <c r="H386" t="s">
        <v>1774</v>
      </c>
      <c r="I386" t="s">
        <v>3394</v>
      </c>
      <c r="J386" t="s">
        <v>3425</v>
      </c>
      <c r="K386" t="s">
        <v>32</v>
      </c>
      <c r="L386" t="s">
        <v>32</v>
      </c>
      <c r="M386" t="s">
        <v>1139</v>
      </c>
      <c r="N386" t="s">
        <v>44</v>
      </c>
      <c r="O386" t="s">
        <v>54</v>
      </c>
      <c r="P386" t="s">
        <v>291</v>
      </c>
      <c r="Q386" t="s">
        <v>168</v>
      </c>
      <c r="R386" t="s">
        <v>3426</v>
      </c>
      <c r="S386" s="1" t="str">
        <f t="shared" si="11"/>
        <v>MENDOZA ORDOÑEZ, ROGER WENCESLAO</v>
      </c>
      <c r="T386" t="s">
        <v>282</v>
      </c>
      <c r="U386" t="s">
        <v>49</v>
      </c>
      <c r="V386" t="s">
        <v>50</v>
      </c>
      <c r="W386" t="s">
        <v>3427</v>
      </c>
      <c r="X386" s="40">
        <v>23282</v>
      </c>
      <c r="Y386" t="s">
        <v>3428</v>
      </c>
      <c r="Z386"/>
      <c r="AA386"/>
      <c r="AB386" t="s">
        <v>39</v>
      </c>
      <c r="AC386" t="s">
        <v>40</v>
      </c>
      <c r="AD386" t="s">
        <v>41</v>
      </c>
      <c r="AE386"/>
    </row>
    <row r="387" spans="1:31" ht="15">
      <c r="A387" s="1" t="str">
        <f t="shared" ref="A387:A450" si="12">J387</f>
        <v>1176113421E2</v>
      </c>
      <c r="B387" t="s">
        <v>28</v>
      </c>
      <c r="C387" t="s">
        <v>29</v>
      </c>
      <c r="D387" t="s">
        <v>30</v>
      </c>
      <c r="E387" t="s">
        <v>31</v>
      </c>
      <c r="F387" t="s">
        <v>1632</v>
      </c>
      <c r="G387" t="s">
        <v>3393</v>
      </c>
      <c r="H387" t="s">
        <v>1774</v>
      </c>
      <c r="I387" t="s">
        <v>3394</v>
      </c>
      <c r="J387" t="s">
        <v>3429</v>
      </c>
      <c r="K387" t="s">
        <v>32</v>
      </c>
      <c r="L387" t="s">
        <v>32</v>
      </c>
      <c r="M387" t="s">
        <v>43</v>
      </c>
      <c r="N387" t="s">
        <v>44</v>
      </c>
      <c r="O387" t="s">
        <v>54</v>
      </c>
      <c r="P387" t="s">
        <v>3430</v>
      </c>
      <c r="Q387" t="s">
        <v>3431</v>
      </c>
      <c r="R387" t="s">
        <v>3432</v>
      </c>
      <c r="S387" s="1" t="str">
        <f t="shared" si="11"/>
        <v>PARRA ANGULO, NEDY ELVIRA</v>
      </c>
      <c r="T387" t="s">
        <v>48</v>
      </c>
      <c r="U387" t="s">
        <v>49</v>
      </c>
      <c r="V387" t="s">
        <v>50</v>
      </c>
      <c r="W387" t="s">
        <v>3433</v>
      </c>
      <c r="X387" s="40">
        <v>21610</v>
      </c>
      <c r="Y387" t="s">
        <v>3434</v>
      </c>
      <c r="Z387"/>
      <c r="AA387"/>
      <c r="AB387" t="s">
        <v>39</v>
      </c>
      <c r="AC387" t="s">
        <v>40</v>
      </c>
      <c r="AD387" t="s">
        <v>41</v>
      </c>
      <c r="AE387"/>
    </row>
    <row r="388" spans="1:31" ht="15">
      <c r="A388" s="1" t="str">
        <f t="shared" si="12"/>
        <v>1176113421E3</v>
      </c>
      <c r="B388" t="s">
        <v>28</v>
      </c>
      <c r="C388" t="s">
        <v>29</v>
      </c>
      <c r="D388" t="s">
        <v>30</v>
      </c>
      <c r="E388" t="s">
        <v>31</v>
      </c>
      <c r="F388" t="s">
        <v>1632</v>
      </c>
      <c r="G388" t="s">
        <v>3393</v>
      </c>
      <c r="H388" t="s">
        <v>1774</v>
      </c>
      <c r="I388" t="s">
        <v>3394</v>
      </c>
      <c r="J388" t="s">
        <v>3435</v>
      </c>
      <c r="K388" t="s">
        <v>32</v>
      </c>
      <c r="L388" t="s">
        <v>32</v>
      </c>
      <c r="M388" t="s">
        <v>43</v>
      </c>
      <c r="N388" t="s">
        <v>44</v>
      </c>
      <c r="O388" t="s">
        <v>3436</v>
      </c>
      <c r="P388" t="s">
        <v>404</v>
      </c>
      <c r="Q388" t="s">
        <v>687</v>
      </c>
      <c r="R388" t="s">
        <v>3437</v>
      </c>
      <c r="S388" s="1" t="str">
        <f t="shared" ref="S388:S451" si="13">CONCATENATE(P388," ",Q388,", ",R388)</f>
        <v>SARAVIA ANGLES, ZELMA ROSANNA</v>
      </c>
      <c r="T388" t="s">
        <v>60</v>
      </c>
      <c r="U388" t="s">
        <v>49</v>
      </c>
      <c r="V388" t="s">
        <v>50</v>
      </c>
      <c r="W388" t="s">
        <v>3438</v>
      </c>
      <c r="X388" s="40">
        <v>26415</v>
      </c>
      <c r="Y388" t="s">
        <v>3439</v>
      </c>
      <c r="Z388" s="40">
        <v>43160</v>
      </c>
      <c r="AA388" s="40">
        <v>43465</v>
      </c>
      <c r="AB388" t="s">
        <v>39</v>
      </c>
      <c r="AC388" t="s">
        <v>40</v>
      </c>
      <c r="AD388" t="s">
        <v>41</v>
      </c>
      <c r="AE388"/>
    </row>
    <row r="389" spans="1:31" ht="15">
      <c r="A389" s="1" t="str">
        <f t="shared" si="12"/>
        <v>1176113421E4</v>
      </c>
      <c r="B389" t="s">
        <v>28</v>
      </c>
      <c r="C389" t="s">
        <v>29</v>
      </c>
      <c r="D389" t="s">
        <v>30</v>
      </c>
      <c r="E389" t="s">
        <v>31</v>
      </c>
      <c r="F389" t="s">
        <v>1632</v>
      </c>
      <c r="G389" t="s">
        <v>3393</v>
      </c>
      <c r="H389" t="s">
        <v>1774</v>
      </c>
      <c r="I389" t="s">
        <v>3394</v>
      </c>
      <c r="J389" t="s">
        <v>3440</v>
      </c>
      <c r="K389" t="s">
        <v>32</v>
      </c>
      <c r="L389" t="s">
        <v>32</v>
      </c>
      <c r="M389" t="s">
        <v>43</v>
      </c>
      <c r="N389" t="s">
        <v>62</v>
      </c>
      <c r="O389" t="s">
        <v>3441</v>
      </c>
      <c r="P389" t="s">
        <v>376</v>
      </c>
      <c r="Q389" t="s">
        <v>76</v>
      </c>
      <c r="R389" t="s">
        <v>72</v>
      </c>
      <c r="S389" s="1" t="str">
        <f t="shared" si="13"/>
        <v>RIVAS QUISPE, SONIA</v>
      </c>
      <c r="T389" t="s">
        <v>65</v>
      </c>
      <c r="U389" t="s">
        <v>49</v>
      </c>
      <c r="V389" t="s">
        <v>50</v>
      </c>
      <c r="W389" t="s">
        <v>3442</v>
      </c>
      <c r="X389" s="40">
        <v>28878</v>
      </c>
      <c r="Y389" t="s">
        <v>3443</v>
      </c>
      <c r="Z389" s="40">
        <v>43160</v>
      </c>
      <c r="AA389" s="40">
        <v>43465</v>
      </c>
      <c r="AB389" t="s">
        <v>270</v>
      </c>
      <c r="AC389" t="s">
        <v>67</v>
      </c>
      <c r="AD389" t="s">
        <v>41</v>
      </c>
      <c r="AE389"/>
    </row>
    <row r="390" spans="1:31" ht="15">
      <c r="A390" s="1" t="str">
        <f t="shared" si="12"/>
        <v>1176113421E4</v>
      </c>
      <c r="B390" t="s">
        <v>28</v>
      </c>
      <c r="C390" t="s">
        <v>29</v>
      </c>
      <c r="D390" t="s">
        <v>30</v>
      </c>
      <c r="E390" t="s">
        <v>31</v>
      </c>
      <c r="F390" t="s">
        <v>1632</v>
      </c>
      <c r="G390" t="s">
        <v>3393</v>
      </c>
      <c r="H390" t="s">
        <v>1774</v>
      </c>
      <c r="I390" t="s">
        <v>3394</v>
      </c>
      <c r="J390" t="s">
        <v>3440</v>
      </c>
      <c r="K390" t="s">
        <v>32</v>
      </c>
      <c r="L390" t="s">
        <v>32</v>
      </c>
      <c r="M390" t="s">
        <v>43</v>
      </c>
      <c r="N390" t="s">
        <v>44</v>
      </c>
      <c r="O390" t="s">
        <v>54</v>
      </c>
      <c r="P390" t="s">
        <v>679</v>
      </c>
      <c r="Q390" t="s">
        <v>470</v>
      </c>
      <c r="R390" t="s">
        <v>3444</v>
      </c>
      <c r="S390" s="1" t="str">
        <f t="shared" si="13"/>
        <v>SONCO QUENAYA, MARGA PILAR</v>
      </c>
      <c r="T390" t="s">
        <v>53</v>
      </c>
      <c r="U390" t="s">
        <v>49</v>
      </c>
      <c r="V390" t="s">
        <v>747</v>
      </c>
      <c r="W390" t="s">
        <v>3445</v>
      </c>
      <c r="X390" s="40">
        <v>23667</v>
      </c>
      <c r="Y390" t="s">
        <v>3446</v>
      </c>
      <c r="Z390" s="40">
        <v>43160</v>
      </c>
      <c r="AA390" s="40">
        <v>43465</v>
      </c>
      <c r="AB390" t="s">
        <v>39</v>
      </c>
      <c r="AC390" t="s">
        <v>40</v>
      </c>
      <c r="AD390" t="s">
        <v>41</v>
      </c>
      <c r="AE390"/>
    </row>
    <row r="391" spans="1:31" ht="15">
      <c r="A391" s="1" t="str">
        <f t="shared" si="12"/>
        <v>1176113421E7</v>
      </c>
      <c r="B391" t="s">
        <v>28</v>
      </c>
      <c r="C391" t="s">
        <v>29</v>
      </c>
      <c r="D391" t="s">
        <v>30</v>
      </c>
      <c r="E391" t="s">
        <v>31</v>
      </c>
      <c r="F391" t="s">
        <v>1632</v>
      </c>
      <c r="G391" t="s">
        <v>3393</v>
      </c>
      <c r="H391" t="s">
        <v>1774</v>
      </c>
      <c r="I391" t="s">
        <v>3394</v>
      </c>
      <c r="J391" t="s">
        <v>3447</v>
      </c>
      <c r="K391" t="s">
        <v>32</v>
      </c>
      <c r="L391" t="s">
        <v>32</v>
      </c>
      <c r="M391" t="s">
        <v>43</v>
      </c>
      <c r="N391" t="s">
        <v>44</v>
      </c>
      <c r="O391" t="s">
        <v>3448</v>
      </c>
      <c r="P391" t="s">
        <v>284</v>
      </c>
      <c r="Q391" t="s">
        <v>701</v>
      </c>
      <c r="R391" t="s">
        <v>3449</v>
      </c>
      <c r="S391" s="1" t="str">
        <f t="shared" si="13"/>
        <v>VARGAS MARON, GILDA</v>
      </c>
      <c r="T391" t="s">
        <v>48</v>
      </c>
      <c r="U391" t="s">
        <v>49</v>
      </c>
      <c r="V391" t="s">
        <v>50</v>
      </c>
      <c r="W391" t="s">
        <v>3450</v>
      </c>
      <c r="X391" s="40">
        <v>22968</v>
      </c>
      <c r="Y391" t="s">
        <v>3451</v>
      </c>
      <c r="Z391"/>
      <c r="AA391"/>
      <c r="AB391" t="s">
        <v>39</v>
      </c>
      <c r="AC391" t="s">
        <v>40</v>
      </c>
      <c r="AD391" t="s">
        <v>41</v>
      </c>
      <c r="AE391"/>
    </row>
    <row r="392" spans="1:31" ht="15">
      <c r="A392" s="1" t="str">
        <f t="shared" si="12"/>
        <v>1176113421E8</v>
      </c>
      <c r="B392" t="s">
        <v>28</v>
      </c>
      <c r="C392" t="s">
        <v>29</v>
      </c>
      <c r="D392" t="s">
        <v>30</v>
      </c>
      <c r="E392" t="s">
        <v>31</v>
      </c>
      <c r="F392" t="s">
        <v>1632</v>
      </c>
      <c r="G392" t="s">
        <v>3393</v>
      </c>
      <c r="H392" t="s">
        <v>1774</v>
      </c>
      <c r="I392" t="s">
        <v>3394</v>
      </c>
      <c r="J392" t="s">
        <v>3452</v>
      </c>
      <c r="K392" t="s">
        <v>32</v>
      </c>
      <c r="L392" t="s">
        <v>32</v>
      </c>
      <c r="M392" t="s">
        <v>43</v>
      </c>
      <c r="N392" t="s">
        <v>44</v>
      </c>
      <c r="O392" t="s">
        <v>54</v>
      </c>
      <c r="P392" t="s">
        <v>437</v>
      </c>
      <c r="Q392" t="s">
        <v>314</v>
      </c>
      <c r="R392" t="s">
        <v>171</v>
      </c>
      <c r="S392" s="1" t="str">
        <f t="shared" si="13"/>
        <v>ZUÑIGA JARA, GLADYS</v>
      </c>
      <c r="T392" t="s">
        <v>60</v>
      </c>
      <c r="U392" t="s">
        <v>49</v>
      </c>
      <c r="V392" t="s">
        <v>50</v>
      </c>
      <c r="W392" t="s">
        <v>3453</v>
      </c>
      <c r="X392" s="40">
        <v>20785</v>
      </c>
      <c r="Y392" t="s">
        <v>3454</v>
      </c>
      <c r="Z392"/>
      <c r="AA392"/>
      <c r="AB392" t="s">
        <v>39</v>
      </c>
      <c r="AC392" t="s">
        <v>40</v>
      </c>
      <c r="AD392" t="s">
        <v>41</v>
      </c>
      <c r="AE392"/>
    </row>
    <row r="393" spans="1:31" ht="15">
      <c r="A393" s="1" t="str">
        <f t="shared" si="12"/>
        <v>1176113421E9</v>
      </c>
      <c r="B393" t="s">
        <v>28</v>
      </c>
      <c r="C393" t="s">
        <v>29</v>
      </c>
      <c r="D393" t="s">
        <v>30</v>
      </c>
      <c r="E393" t="s">
        <v>31</v>
      </c>
      <c r="F393" t="s">
        <v>1632</v>
      </c>
      <c r="G393" t="s">
        <v>3393</v>
      </c>
      <c r="H393" t="s">
        <v>1774</v>
      </c>
      <c r="I393" t="s">
        <v>3394</v>
      </c>
      <c r="J393" t="s">
        <v>3455</v>
      </c>
      <c r="K393" t="s">
        <v>32</v>
      </c>
      <c r="L393" t="s">
        <v>32</v>
      </c>
      <c r="M393" t="s">
        <v>1837</v>
      </c>
      <c r="N393" t="s">
        <v>44</v>
      </c>
      <c r="O393" t="s">
        <v>3456</v>
      </c>
      <c r="P393" t="s">
        <v>568</v>
      </c>
      <c r="Q393" t="s">
        <v>69</v>
      </c>
      <c r="R393" t="s">
        <v>3457</v>
      </c>
      <c r="S393" s="1" t="str">
        <f t="shared" si="13"/>
        <v>CHAIÑA CHOQUE, NORMA JUSTINA</v>
      </c>
      <c r="T393" t="s">
        <v>53</v>
      </c>
      <c r="U393" t="s">
        <v>49</v>
      </c>
      <c r="V393" t="s">
        <v>271</v>
      </c>
      <c r="W393" t="s">
        <v>3458</v>
      </c>
      <c r="X393" s="40">
        <v>24605</v>
      </c>
      <c r="Y393" t="s">
        <v>3459</v>
      </c>
      <c r="Z393" s="40">
        <v>43405</v>
      </c>
      <c r="AA393" s="40">
        <v>43465</v>
      </c>
      <c r="AB393" t="s">
        <v>39</v>
      </c>
      <c r="AC393" t="s">
        <v>40</v>
      </c>
      <c r="AD393" t="s">
        <v>41</v>
      </c>
      <c r="AE393"/>
    </row>
    <row r="394" spans="1:31" ht="15">
      <c r="A394" s="1" t="str">
        <f t="shared" si="12"/>
        <v>1176113421E9</v>
      </c>
      <c r="B394" t="s">
        <v>28</v>
      </c>
      <c r="C394" t="s">
        <v>29</v>
      </c>
      <c r="D394" t="s">
        <v>30</v>
      </c>
      <c r="E394" t="s">
        <v>31</v>
      </c>
      <c r="F394" t="s">
        <v>1632</v>
      </c>
      <c r="G394" t="s">
        <v>3393</v>
      </c>
      <c r="H394" t="s">
        <v>1774</v>
      </c>
      <c r="I394" t="s">
        <v>3394</v>
      </c>
      <c r="J394" t="s">
        <v>3455</v>
      </c>
      <c r="K394" t="s">
        <v>32</v>
      </c>
      <c r="L394" t="s">
        <v>32</v>
      </c>
      <c r="M394" t="s">
        <v>43</v>
      </c>
      <c r="N394" t="s">
        <v>62</v>
      </c>
      <c r="O394" t="s">
        <v>3460</v>
      </c>
      <c r="P394" t="s">
        <v>125</v>
      </c>
      <c r="Q394" t="s">
        <v>124</v>
      </c>
      <c r="R394" t="s">
        <v>2123</v>
      </c>
      <c r="S394" s="1" t="str">
        <f t="shared" si="13"/>
        <v>PALOMINO CRUZ, ROSALIA</v>
      </c>
      <c r="T394" t="s">
        <v>65</v>
      </c>
      <c r="U394" t="s">
        <v>49</v>
      </c>
      <c r="V394" t="s">
        <v>50</v>
      </c>
      <c r="W394" t="s">
        <v>3461</v>
      </c>
      <c r="X394" s="40">
        <v>27063</v>
      </c>
      <c r="Y394" t="s">
        <v>3462</v>
      </c>
      <c r="Z394" s="40">
        <v>43405</v>
      </c>
      <c r="AA394" s="40">
        <v>43465</v>
      </c>
      <c r="AB394" t="s">
        <v>270</v>
      </c>
      <c r="AC394" t="s">
        <v>67</v>
      </c>
      <c r="AD394" t="s">
        <v>41</v>
      </c>
      <c r="AE394"/>
    </row>
    <row r="395" spans="1:31" ht="15">
      <c r="A395" s="1" t="str">
        <f t="shared" si="12"/>
        <v>1176113431E1</v>
      </c>
      <c r="B395" t="s">
        <v>28</v>
      </c>
      <c r="C395" t="s">
        <v>29</v>
      </c>
      <c r="D395" t="s">
        <v>30</v>
      </c>
      <c r="E395" t="s">
        <v>31</v>
      </c>
      <c r="F395" t="s">
        <v>1632</v>
      </c>
      <c r="G395" t="s">
        <v>3393</v>
      </c>
      <c r="H395" t="s">
        <v>1774</v>
      </c>
      <c r="I395" t="s">
        <v>3394</v>
      </c>
      <c r="J395" t="s">
        <v>3463</v>
      </c>
      <c r="K395" t="s">
        <v>32</v>
      </c>
      <c r="L395" t="s">
        <v>32</v>
      </c>
      <c r="M395" t="s">
        <v>1837</v>
      </c>
      <c r="N395" t="s">
        <v>44</v>
      </c>
      <c r="O395" t="s">
        <v>3382</v>
      </c>
      <c r="P395" t="s">
        <v>221</v>
      </c>
      <c r="Q395" t="s">
        <v>374</v>
      </c>
      <c r="R395" t="s">
        <v>3464</v>
      </c>
      <c r="S395" s="1" t="str">
        <f t="shared" si="13"/>
        <v>NUÑEZ AROAPAZA, DAYME ADALID</v>
      </c>
      <c r="T395" t="s">
        <v>60</v>
      </c>
      <c r="U395" t="s">
        <v>49</v>
      </c>
      <c r="V395" t="s">
        <v>50</v>
      </c>
      <c r="W395" t="s">
        <v>3465</v>
      </c>
      <c r="X395" s="40">
        <v>27087</v>
      </c>
      <c r="Y395" t="s">
        <v>3466</v>
      </c>
      <c r="Z395"/>
      <c r="AA395"/>
      <c r="AB395" t="s">
        <v>39</v>
      </c>
      <c r="AC395" t="s">
        <v>40</v>
      </c>
      <c r="AD395" t="s">
        <v>41</v>
      </c>
      <c r="AE395"/>
    </row>
    <row r="396" spans="1:31" ht="15">
      <c r="A396" s="1" t="str">
        <f t="shared" si="12"/>
        <v>21EV01805209</v>
      </c>
      <c r="B396" t="s">
        <v>28</v>
      </c>
      <c r="C396" t="s">
        <v>29</v>
      </c>
      <c r="D396" t="s">
        <v>30</v>
      </c>
      <c r="E396" t="s">
        <v>31</v>
      </c>
      <c r="F396" t="s">
        <v>1632</v>
      </c>
      <c r="G396" t="s">
        <v>3393</v>
      </c>
      <c r="H396" t="s">
        <v>1774</v>
      </c>
      <c r="I396" t="s">
        <v>3394</v>
      </c>
      <c r="J396" t="s">
        <v>3467</v>
      </c>
      <c r="K396" t="s">
        <v>32</v>
      </c>
      <c r="L396" t="s">
        <v>32</v>
      </c>
      <c r="M396" t="s">
        <v>1139</v>
      </c>
      <c r="N396" t="s">
        <v>62</v>
      </c>
      <c r="O396" t="s">
        <v>1990</v>
      </c>
      <c r="P396" t="s">
        <v>3251</v>
      </c>
      <c r="Q396" t="s">
        <v>3252</v>
      </c>
      <c r="R396" t="s">
        <v>514</v>
      </c>
      <c r="S396" s="1" t="str">
        <f t="shared" si="13"/>
        <v>CHARA CALANI, WILFREDO</v>
      </c>
      <c r="T396" t="s">
        <v>65</v>
      </c>
      <c r="U396" t="s">
        <v>282</v>
      </c>
      <c r="V396" t="s">
        <v>50</v>
      </c>
      <c r="W396" t="s">
        <v>3253</v>
      </c>
      <c r="X396" s="40">
        <v>31016</v>
      </c>
      <c r="Y396" t="s">
        <v>3254</v>
      </c>
      <c r="Z396" s="40">
        <v>43160</v>
      </c>
      <c r="AA396" s="40">
        <v>43465</v>
      </c>
      <c r="AB396" t="s">
        <v>113</v>
      </c>
      <c r="AC396" t="s">
        <v>67</v>
      </c>
      <c r="AD396" t="s">
        <v>41</v>
      </c>
      <c r="AE396"/>
    </row>
    <row r="397" spans="1:31" ht="15">
      <c r="A397" s="1" t="str">
        <f t="shared" si="12"/>
        <v>1176113411E2</v>
      </c>
      <c r="B397" t="s">
        <v>28</v>
      </c>
      <c r="C397" t="s">
        <v>29</v>
      </c>
      <c r="D397" t="s">
        <v>30</v>
      </c>
      <c r="E397" t="s">
        <v>31</v>
      </c>
      <c r="F397" t="s">
        <v>1632</v>
      </c>
      <c r="G397" t="s">
        <v>3393</v>
      </c>
      <c r="H397" t="s">
        <v>1774</v>
      </c>
      <c r="I397" t="s">
        <v>3394</v>
      </c>
      <c r="J397" t="s">
        <v>3468</v>
      </c>
      <c r="K397" t="s">
        <v>87</v>
      </c>
      <c r="L397" t="s">
        <v>88</v>
      </c>
      <c r="M397" t="s">
        <v>89</v>
      </c>
      <c r="N397" t="s">
        <v>62</v>
      </c>
      <c r="O397" t="s">
        <v>3469</v>
      </c>
      <c r="P397" t="s">
        <v>734</v>
      </c>
      <c r="Q397" t="s">
        <v>77</v>
      </c>
      <c r="R397" t="s">
        <v>3470</v>
      </c>
      <c r="S397" s="1" t="str">
        <f t="shared" si="13"/>
        <v>HUANACUNI CONDORI, WILMA</v>
      </c>
      <c r="T397" t="s">
        <v>98</v>
      </c>
      <c r="U397" t="s">
        <v>38</v>
      </c>
      <c r="V397" t="s">
        <v>50</v>
      </c>
      <c r="W397" t="s">
        <v>3471</v>
      </c>
      <c r="X397" s="40">
        <v>29552</v>
      </c>
      <c r="Y397" t="s">
        <v>3472</v>
      </c>
      <c r="Z397" s="40">
        <v>43409</v>
      </c>
      <c r="AA397" s="40">
        <v>43438</v>
      </c>
      <c r="AB397" t="s">
        <v>270</v>
      </c>
      <c r="AC397" t="s">
        <v>92</v>
      </c>
      <c r="AD397" t="s">
        <v>41</v>
      </c>
      <c r="AE397"/>
    </row>
    <row r="398" spans="1:31" ht="15">
      <c r="A398" s="1" t="str">
        <f t="shared" si="12"/>
        <v>1176113411E2</v>
      </c>
      <c r="B398" t="s">
        <v>28</v>
      </c>
      <c r="C398" t="s">
        <v>29</v>
      </c>
      <c r="D398" t="s">
        <v>30</v>
      </c>
      <c r="E398" t="s">
        <v>31</v>
      </c>
      <c r="F398" t="s">
        <v>1632</v>
      </c>
      <c r="G398" t="s">
        <v>3393</v>
      </c>
      <c r="H398" t="s">
        <v>1774</v>
      </c>
      <c r="I398" t="s">
        <v>3394</v>
      </c>
      <c r="J398" t="s">
        <v>3468</v>
      </c>
      <c r="K398" t="s">
        <v>87</v>
      </c>
      <c r="L398" t="s">
        <v>88</v>
      </c>
      <c r="M398" t="s">
        <v>89</v>
      </c>
      <c r="N398" t="s">
        <v>44</v>
      </c>
      <c r="O398" t="s">
        <v>3473</v>
      </c>
      <c r="P398" t="s">
        <v>102</v>
      </c>
      <c r="Q398" t="s">
        <v>118</v>
      </c>
      <c r="R398" t="s">
        <v>597</v>
      </c>
      <c r="S398" s="1" t="str">
        <f t="shared" si="13"/>
        <v>MAMANI FLORES, LEONOR</v>
      </c>
      <c r="T398" t="s">
        <v>159</v>
      </c>
      <c r="U398" t="s">
        <v>38</v>
      </c>
      <c r="V398" t="s">
        <v>1812</v>
      </c>
      <c r="W398" t="s">
        <v>3474</v>
      </c>
      <c r="X398" s="40">
        <v>22325</v>
      </c>
      <c r="Y398" t="s">
        <v>3475</v>
      </c>
      <c r="Z398" s="40">
        <v>43409</v>
      </c>
      <c r="AA398" s="40">
        <v>43438</v>
      </c>
      <c r="AB398" t="s">
        <v>39</v>
      </c>
      <c r="AC398" t="s">
        <v>92</v>
      </c>
      <c r="AD398" t="s">
        <v>41</v>
      </c>
      <c r="AE398"/>
    </row>
    <row r="399" spans="1:31" ht="15">
      <c r="A399" s="1" t="str">
        <f t="shared" si="12"/>
        <v>1176113411E9</v>
      </c>
      <c r="B399" t="s">
        <v>28</v>
      </c>
      <c r="C399" t="s">
        <v>29</v>
      </c>
      <c r="D399" t="s">
        <v>30</v>
      </c>
      <c r="E399" t="s">
        <v>31</v>
      </c>
      <c r="F399" t="s">
        <v>1632</v>
      </c>
      <c r="G399" t="s">
        <v>3393</v>
      </c>
      <c r="H399" t="s">
        <v>1774</v>
      </c>
      <c r="I399" t="s">
        <v>3394</v>
      </c>
      <c r="J399" t="s">
        <v>3476</v>
      </c>
      <c r="K399" t="s">
        <v>87</v>
      </c>
      <c r="L399" t="s">
        <v>88</v>
      </c>
      <c r="M399" t="s">
        <v>89</v>
      </c>
      <c r="N399" t="s">
        <v>44</v>
      </c>
      <c r="O399" t="s">
        <v>54</v>
      </c>
      <c r="P399" t="s">
        <v>146</v>
      </c>
      <c r="Q399" t="s">
        <v>284</v>
      </c>
      <c r="R399" t="s">
        <v>3477</v>
      </c>
      <c r="S399" s="1" t="str">
        <f t="shared" si="13"/>
        <v>GOMEZ VARGAS, JORGE SEBERIANO</v>
      </c>
      <c r="T399" t="s">
        <v>96</v>
      </c>
      <c r="U399" t="s">
        <v>38</v>
      </c>
      <c r="V399" t="s">
        <v>50</v>
      </c>
      <c r="W399" t="s">
        <v>3478</v>
      </c>
      <c r="X399" s="40">
        <v>22026</v>
      </c>
      <c r="Y399" t="s">
        <v>3479</v>
      </c>
      <c r="Z399"/>
      <c r="AA399"/>
      <c r="AB399" t="s">
        <v>39</v>
      </c>
      <c r="AC399" t="s">
        <v>92</v>
      </c>
      <c r="AD399" t="s">
        <v>41</v>
      </c>
      <c r="AE399"/>
    </row>
    <row r="400" spans="1:31" ht="15">
      <c r="A400" s="1" t="str">
        <f t="shared" si="12"/>
        <v>1176113421E6</v>
      </c>
      <c r="B400" t="s">
        <v>28</v>
      </c>
      <c r="C400" t="s">
        <v>29</v>
      </c>
      <c r="D400" t="s">
        <v>30</v>
      </c>
      <c r="E400" t="s">
        <v>31</v>
      </c>
      <c r="F400" t="s">
        <v>1632</v>
      </c>
      <c r="G400" t="s">
        <v>3393</v>
      </c>
      <c r="H400" t="s">
        <v>1774</v>
      </c>
      <c r="I400" t="s">
        <v>3394</v>
      </c>
      <c r="J400" t="s">
        <v>3480</v>
      </c>
      <c r="K400" t="s">
        <v>87</v>
      </c>
      <c r="L400" t="s">
        <v>88</v>
      </c>
      <c r="M400" t="s">
        <v>89</v>
      </c>
      <c r="N400" t="s">
        <v>44</v>
      </c>
      <c r="O400" t="s">
        <v>3481</v>
      </c>
      <c r="P400" t="s">
        <v>719</v>
      </c>
      <c r="Q400" t="s">
        <v>115</v>
      </c>
      <c r="R400" t="s">
        <v>720</v>
      </c>
      <c r="S400" s="1" t="str">
        <f t="shared" si="13"/>
        <v>CARITA TORRES, ISIDRO</v>
      </c>
      <c r="T400" t="s">
        <v>98</v>
      </c>
      <c r="U400" t="s">
        <v>38</v>
      </c>
      <c r="V400" t="s">
        <v>50</v>
      </c>
      <c r="W400" t="s">
        <v>3482</v>
      </c>
      <c r="X400" s="40">
        <v>20549</v>
      </c>
      <c r="Y400" t="s">
        <v>3483</v>
      </c>
      <c r="Z400" s="40">
        <v>41673</v>
      </c>
      <c r="AA400" s="40">
        <v>42004</v>
      </c>
      <c r="AB400" t="s">
        <v>39</v>
      </c>
      <c r="AC400" t="s">
        <v>92</v>
      </c>
      <c r="AD400" t="s">
        <v>41</v>
      </c>
      <c r="AE400"/>
    </row>
    <row r="401" spans="1:31" ht="15">
      <c r="A401" s="1" t="str">
        <f t="shared" si="12"/>
        <v>1137113411E3</v>
      </c>
      <c r="B401" t="s">
        <v>28</v>
      </c>
      <c r="C401" t="s">
        <v>29</v>
      </c>
      <c r="D401" t="s">
        <v>30</v>
      </c>
      <c r="E401" t="s">
        <v>31</v>
      </c>
      <c r="F401" t="s">
        <v>1243</v>
      </c>
      <c r="G401" t="s">
        <v>3484</v>
      </c>
      <c r="H401" t="s">
        <v>1774</v>
      </c>
      <c r="I401" t="s">
        <v>3485</v>
      </c>
      <c r="J401" t="s">
        <v>3486</v>
      </c>
      <c r="K401" t="s">
        <v>32</v>
      </c>
      <c r="L401" t="s">
        <v>33</v>
      </c>
      <c r="M401" t="s">
        <v>602</v>
      </c>
      <c r="N401" t="s">
        <v>593</v>
      </c>
      <c r="O401" t="s">
        <v>3487</v>
      </c>
      <c r="P401" t="s">
        <v>392</v>
      </c>
      <c r="Q401" t="s">
        <v>450</v>
      </c>
      <c r="R401" t="s">
        <v>3488</v>
      </c>
      <c r="S401" s="1" t="str">
        <f t="shared" si="13"/>
        <v>AGUIRRE VILLALTA, NILTON SANDRINO</v>
      </c>
      <c r="T401" t="s">
        <v>282</v>
      </c>
      <c r="U401" t="s">
        <v>38</v>
      </c>
      <c r="V401" t="s">
        <v>50</v>
      </c>
      <c r="W401" t="s">
        <v>3489</v>
      </c>
      <c r="X401" s="40">
        <v>22264</v>
      </c>
      <c r="Y401" t="s">
        <v>3490</v>
      </c>
      <c r="Z401" s="40">
        <v>43382</v>
      </c>
      <c r="AA401" s="40">
        <v>43465</v>
      </c>
      <c r="AB401" t="s">
        <v>39</v>
      </c>
      <c r="AC401" t="s">
        <v>40</v>
      </c>
      <c r="AD401" t="s">
        <v>41</v>
      </c>
      <c r="AE401"/>
    </row>
    <row r="402" spans="1:31" ht="15">
      <c r="A402" s="1" t="str">
        <f t="shared" si="12"/>
        <v>1137113431E4</v>
      </c>
      <c r="B402" t="s">
        <v>28</v>
      </c>
      <c r="C402" t="s">
        <v>29</v>
      </c>
      <c r="D402" t="s">
        <v>30</v>
      </c>
      <c r="E402" t="s">
        <v>31</v>
      </c>
      <c r="F402" t="s">
        <v>1243</v>
      </c>
      <c r="G402" t="s">
        <v>3484</v>
      </c>
      <c r="H402" t="s">
        <v>1774</v>
      </c>
      <c r="I402" t="s">
        <v>3485</v>
      </c>
      <c r="J402" t="s">
        <v>3491</v>
      </c>
      <c r="K402" t="s">
        <v>32</v>
      </c>
      <c r="L402" t="s">
        <v>33</v>
      </c>
      <c r="M402" t="s">
        <v>34</v>
      </c>
      <c r="N402" t="s">
        <v>35</v>
      </c>
      <c r="O402" t="s">
        <v>3492</v>
      </c>
      <c r="P402" t="s">
        <v>441</v>
      </c>
      <c r="Q402" t="s">
        <v>378</v>
      </c>
      <c r="R402" t="s">
        <v>3493</v>
      </c>
      <c r="S402" s="1" t="str">
        <f t="shared" si="13"/>
        <v>MARCA ACERO, JULIO MANUEL</v>
      </c>
      <c r="T402" t="s">
        <v>60</v>
      </c>
      <c r="U402" t="s">
        <v>38</v>
      </c>
      <c r="V402" t="s">
        <v>100</v>
      </c>
      <c r="W402" t="s">
        <v>3494</v>
      </c>
      <c r="X402" s="40">
        <v>26508</v>
      </c>
      <c r="Y402" t="s">
        <v>3495</v>
      </c>
      <c r="Z402" s="40">
        <v>42064</v>
      </c>
      <c r="AA402" s="40">
        <v>43159</v>
      </c>
      <c r="AB402" t="s">
        <v>39</v>
      </c>
      <c r="AC402" t="s">
        <v>40</v>
      </c>
      <c r="AD402" t="s">
        <v>41</v>
      </c>
      <c r="AE402"/>
    </row>
    <row r="403" spans="1:31" ht="15">
      <c r="A403" s="1" t="str">
        <f t="shared" si="12"/>
        <v>1130613312E7</v>
      </c>
      <c r="B403" t="s">
        <v>28</v>
      </c>
      <c r="C403" t="s">
        <v>29</v>
      </c>
      <c r="D403" t="s">
        <v>30</v>
      </c>
      <c r="E403" t="s">
        <v>31</v>
      </c>
      <c r="F403" t="s">
        <v>1243</v>
      </c>
      <c r="G403" t="s">
        <v>3484</v>
      </c>
      <c r="H403" t="s">
        <v>1774</v>
      </c>
      <c r="I403" t="s">
        <v>3485</v>
      </c>
      <c r="J403" t="s">
        <v>3496</v>
      </c>
      <c r="K403" t="s">
        <v>32</v>
      </c>
      <c r="L403" t="s">
        <v>32</v>
      </c>
      <c r="M403" t="s">
        <v>43</v>
      </c>
      <c r="N403" t="s">
        <v>44</v>
      </c>
      <c r="O403" t="s">
        <v>3497</v>
      </c>
      <c r="P403" t="s">
        <v>61</v>
      </c>
      <c r="Q403" t="s">
        <v>331</v>
      </c>
      <c r="R403" t="s">
        <v>3498</v>
      </c>
      <c r="S403" s="1" t="str">
        <f t="shared" si="13"/>
        <v>GALLEGOS RAMIREZ, EULALIA</v>
      </c>
      <c r="T403" t="s">
        <v>60</v>
      </c>
      <c r="U403" t="s">
        <v>49</v>
      </c>
      <c r="V403" t="s">
        <v>50</v>
      </c>
      <c r="W403" t="s">
        <v>3499</v>
      </c>
      <c r="X403" s="40">
        <v>25160</v>
      </c>
      <c r="Y403" t="s">
        <v>3500</v>
      </c>
      <c r="Z403"/>
      <c r="AA403"/>
      <c r="AB403" t="s">
        <v>39</v>
      </c>
      <c r="AC403" t="s">
        <v>40</v>
      </c>
      <c r="AD403" t="s">
        <v>41</v>
      </c>
      <c r="AE403"/>
    </row>
    <row r="404" spans="1:31" ht="15">
      <c r="A404" s="1" t="str">
        <f t="shared" si="12"/>
        <v>1137113411E0</v>
      </c>
      <c r="B404" t="s">
        <v>28</v>
      </c>
      <c r="C404" t="s">
        <v>29</v>
      </c>
      <c r="D404" t="s">
        <v>30</v>
      </c>
      <c r="E404" t="s">
        <v>31</v>
      </c>
      <c r="F404" t="s">
        <v>1243</v>
      </c>
      <c r="G404" t="s">
        <v>3484</v>
      </c>
      <c r="H404" t="s">
        <v>1774</v>
      </c>
      <c r="I404" t="s">
        <v>3485</v>
      </c>
      <c r="J404" t="s">
        <v>3501</v>
      </c>
      <c r="K404" t="s">
        <v>32</v>
      </c>
      <c r="L404" t="s">
        <v>32</v>
      </c>
      <c r="M404" t="s">
        <v>43</v>
      </c>
      <c r="N404" t="s">
        <v>44</v>
      </c>
      <c r="O404" t="s">
        <v>54</v>
      </c>
      <c r="P404" t="s">
        <v>124</v>
      </c>
      <c r="Q404" t="s">
        <v>721</v>
      </c>
      <c r="R404" t="s">
        <v>3502</v>
      </c>
      <c r="S404" s="1" t="str">
        <f t="shared" si="13"/>
        <v>CRUZ CANDIA, ABDEL</v>
      </c>
      <c r="T404" t="s">
        <v>60</v>
      </c>
      <c r="U404" t="s">
        <v>49</v>
      </c>
      <c r="V404" t="s">
        <v>271</v>
      </c>
      <c r="W404" t="s">
        <v>3503</v>
      </c>
      <c r="X404" s="40">
        <v>23595</v>
      </c>
      <c r="Y404" t="s">
        <v>3504</v>
      </c>
      <c r="Z404" s="40">
        <v>43332</v>
      </c>
      <c r="AA404" s="40">
        <v>43385</v>
      </c>
      <c r="AB404" t="s">
        <v>39</v>
      </c>
      <c r="AC404" t="s">
        <v>40</v>
      </c>
      <c r="AD404" t="s">
        <v>41</v>
      </c>
      <c r="AE404"/>
    </row>
    <row r="405" spans="1:31" ht="15">
      <c r="A405" s="1" t="str">
        <f t="shared" si="12"/>
        <v>1137113411E0</v>
      </c>
      <c r="B405" t="s">
        <v>28</v>
      </c>
      <c r="C405" t="s">
        <v>29</v>
      </c>
      <c r="D405" t="s">
        <v>30</v>
      </c>
      <c r="E405" t="s">
        <v>31</v>
      </c>
      <c r="F405" t="s">
        <v>1243</v>
      </c>
      <c r="G405" t="s">
        <v>3484</v>
      </c>
      <c r="H405" t="s">
        <v>1774</v>
      </c>
      <c r="I405" t="s">
        <v>3485</v>
      </c>
      <c r="J405" t="s">
        <v>3501</v>
      </c>
      <c r="K405" t="s">
        <v>32</v>
      </c>
      <c r="L405" t="s">
        <v>32</v>
      </c>
      <c r="M405" t="s">
        <v>43</v>
      </c>
      <c r="N405" t="s">
        <v>62</v>
      </c>
      <c r="O405" t="s">
        <v>3505</v>
      </c>
      <c r="P405" t="s">
        <v>99</v>
      </c>
      <c r="Q405" t="s">
        <v>466</v>
      </c>
      <c r="R405" t="s">
        <v>708</v>
      </c>
      <c r="S405" s="1" t="str">
        <f t="shared" si="13"/>
        <v>PILCO ZAPANA, SALVADOR</v>
      </c>
      <c r="T405" t="s">
        <v>65</v>
      </c>
      <c r="U405" t="s">
        <v>49</v>
      </c>
      <c r="V405" t="s">
        <v>50</v>
      </c>
      <c r="W405" t="s">
        <v>3506</v>
      </c>
      <c r="X405" s="40">
        <v>25786</v>
      </c>
      <c r="Y405" t="s">
        <v>3507</v>
      </c>
      <c r="Z405" s="40">
        <v>43333</v>
      </c>
      <c r="AA405" s="40">
        <v>43385</v>
      </c>
      <c r="AB405" t="s">
        <v>270</v>
      </c>
      <c r="AC405" t="s">
        <v>67</v>
      </c>
      <c r="AD405" t="s">
        <v>41</v>
      </c>
      <c r="AE405"/>
    </row>
    <row r="406" spans="1:31" ht="15">
      <c r="A406" s="1" t="str">
        <f t="shared" si="12"/>
        <v>1137113411E4</v>
      </c>
      <c r="B406" t="s">
        <v>28</v>
      </c>
      <c r="C406" t="s">
        <v>29</v>
      </c>
      <c r="D406" t="s">
        <v>30</v>
      </c>
      <c r="E406" t="s">
        <v>31</v>
      </c>
      <c r="F406" t="s">
        <v>1243</v>
      </c>
      <c r="G406" t="s">
        <v>3484</v>
      </c>
      <c r="H406" t="s">
        <v>1774</v>
      </c>
      <c r="I406" t="s">
        <v>3485</v>
      </c>
      <c r="J406" t="s">
        <v>3508</v>
      </c>
      <c r="K406" t="s">
        <v>32</v>
      </c>
      <c r="L406" t="s">
        <v>32</v>
      </c>
      <c r="M406" t="s">
        <v>43</v>
      </c>
      <c r="N406" t="s">
        <v>44</v>
      </c>
      <c r="O406" t="s">
        <v>54</v>
      </c>
      <c r="P406" t="s">
        <v>174</v>
      </c>
      <c r="Q406" t="s">
        <v>168</v>
      </c>
      <c r="R406" t="s">
        <v>3509</v>
      </c>
      <c r="S406" s="1" t="str">
        <f t="shared" si="13"/>
        <v>APAZA ORDOÑEZ, GLADYS MARINA</v>
      </c>
      <c r="T406" t="s">
        <v>37</v>
      </c>
      <c r="U406" t="s">
        <v>49</v>
      </c>
      <c r="V406" t="s">
        <v>50</v>
      </c>
      <c r="W406" t="s">
        <v>3510</v>
      </c>
      <c r="X406" s="40">
        <v>23041</v>
      </c>
      <c r="Y406" t="s">
        <v>3511</v>
      </c>
      <c r="Z406"/>
      <c r="AA406"/>
      <c r="AB406" t="s">
        <v>39</v>
      </c>
      <c r="AC406" t="s">
        <v>40</v>
      </c>
      <c r="AD406" t="s">
        <v>41</v>
      </c>
      <c r="AE406"/>
    </row>
    <row r="407" spans="1:31" ht="15">
      <c r="A407" s="1" t="str">
        <f t="shared" si="12"/>
        <v>1137113411E5</v>
      </c>
      <c r="B407" t="s">
        <v>28</v>
      </c>
      <c r="C407" t="s">
        <v>29</v>
      </c>
      <c r="D407" t="s">
        <v>30</v>
      </c>
      <c r="E407" t="s">
        <v>31</v>
      </c>
      <c r="F407" t="s">
        <v>1243</v>
      </c>
      <c r="G407" t="s">
        <v>3484</v>
      </c>
      <c r="H407" t="s">
        <v>1774</v>
      </c>
      <c r="I407" t="s">
        <v>3485</v>
      </c>
      <c r="J407" t="s">
        <v>3512</v>
      </c>
      <c r="K407" t="s">
        <v>32</v>
      </c>
      <c r="L407" t="s">
        <v>32</v>
      </c>
      <c r="M407" t="s">
        <v>43</v>
      </c>
      <c r="N407" t="s">
        <v>44</v>
      </c>
      <c r="O407" t="s">
        <v>54</v>
      </c>
      <c r="P407" t="s">
        <v>164</v>
      </c>
      <c r="Q407" t="s">
        <v>76</v>
      </c>
      <c r="R407" t="s">
        <v>722</v>
      </c>
      <c r="S407" s="1" t="str">
        <f t="shared" si="13"/>
        <v>CAHUANA QUISPE, ALFONSO</v>
      </c>
      <c r="T407" t="s">
        <v>48</v>
      </c>
      <c r="U407" t="s">
        <v>49</v>
      </c>
      <c r="V407" t="s">
        <v>50</v>
      </c>
      <c r="W407" t="s">
        <v>3513</v>
      </c>
      <c r="X407" s="40">
        <v>20799</v>
      </c>
      <c r="Y407" t="s">
        <v>3514</v>
      </c>
      <c r="Z407"/>
      <c r="AA407"/>
      <c r="AB407" t="s">
        <v>39</v>
      </c>
      <c r="AC407" t="s">
        <v>40</v>
      </c>
      <c r="AD407" t="s">
        <v>41</v>
      </c>
      <c r="AE407"/>
    </row>
    <row r="408" spans="1:31" ht="15">
      <c r="A408" s="1" t="str">
        <f t="shared" si="12"/>
        <v>1137113411E8</v>
      </c>
      <c r="B408" t="s">
        <v>28</v>
      </c>
      <c r="C408" t="s">
        <v>29</v>
      </c>
      <c r="D408" t="s">
        <v>30</v>
      </c>
      <c r="E408" t="s">
        <v>31</v>
      </c>
      <c r="F408" t="s">
        <v>1243</v>
      </c>
      <c r="G408" t="s">
        <v>3484</v>
      </c>
      <c r="H408" t="s">
        <v>1774</v>
      </c>
      <c r="I408" t="s">
        <v>3485</v>
      </c>
      <c r="J408" t="s">
        <v>3515</v>
      </c>
      <c r="K408" t="s">
        <v>32</v>
      </c>
      <c r="L408" t="s">
        <v>32</v>
      </c>
      <c r="M408" t="s">
        <v>43</v>
      </c>
      <c r="N408" t="s">
        <v>44</v>
      </c>
      <c r="O408" t="s">
        <v>54</v>
      </c>
      <c r="P408" t="s">
        <v>69</v>
      </c>
      <c r="Q408" t="s">
        <v>102</v>
      </c>
      <c r="R408" t="s">
        <v>3516</v>
      </c>
      <c r="S408" s="1" t="str">
        <f t="shared" si="13"/>
        <v>CHOQUE MAMANI, GERBACIO</v>
      </c>
      <c r="T408" t="s">
        <v>48</v>
      </c>
      <c r="U408" t="s">
        <v>49</v>
      </c>
      <c r="V408" t="s">
        <v>50</v>
      </c>
      <c r="W408" t="s">
        <v>3517</v>
      </c>
      <c r="X408" s="40">
        <v>24547</v>
      </c>
      <c r="Y408" t="s">
        <v>3518</v>
      </c>
      <c r="Z408"/>
      <c r="AA408"/>
      <c r="AB408" t="s">
        <v>39</v>
      </c>
      <c r="AC408" t="s">
        <v>40</v>
      </c>
      <c r="AD408" t="s">
        <v>41</v>
      </c>
      <c r="AE408"/>
    </row>
    <row r="409" spans="1:31" ht="15">
      <c r="A409" s="1" t="str">
        <f t="shared" si="12"/>
        <v>1137113411E9</v>
      </c>
      <c r="B409" t="s">
        <v>28</v>
      </c>
      <c r="C409" t="s">
        <v>29</v>
      </c>
      <c r="D409" t="s">
        <v>30</v>
      </c>
      <c r="E409" t="s">
        <v>31</v>
      </c>
      <c r="F409" t="s">
        <v>1243</v>
      </c>
      <c r="G409" t="s">
        <v>3484</v>
      </c>
      <c r="H409" t="s">
        <v>1774</v>
      </c>
      <c r="I409" t="s">
        <v>3485</v>
      </c>
      <c r="J409" t="s">
        <v>3519</v>
      </c>
      <c r="K409" t="s">
        <v>32</v>
      </c>
      <c r="L409" t="s">
        <v>32</v>
      </c>
      <c r="M409" t="s">
        <v>43</v>
      </c>
      <c r="N409" t="s">
        <v>44</v>
      </c>
      <c r="O409" t="s">
        <v>3520</v>
      </c>
      <c r="P409" t="s">
        <v>76</v>
      </c>
      <c r="Q409" t="s">
        <v>275</v>
      </c>
      <c r="R409" t="s">
        <v>3521</v>
      </c>
      <c r="S409" s="1" t="str">
        <f t="shared" si="13"/>
        <v>QUISPE LLANOS, ALCIDES MARCOS</v>
      </c>
      <c r="T409" t="s">
        <v>60</v>
      </c>
      <c r="U409" t="s">
        <v>49</v>
      </c>
      <c r="V409" t="s">
        <v>50</v>
      </c>
      <c r="W409" t="s">
        <v>3522</v>
      </c>
      <c r="X409" s="40">
        <v>27875</v>
      </c>
      <c r="Y409" t="s">
        <v>3523</v>
      </c>
      <c r="Z409" s="40">
        <v>42795</v>
      </c>
      <c r="AA409"/>
      <c r="AB409" t="s">
        <v>39</v>
      </c>
      <c r="AC409" t="s">
        <v>40</v>
      </c>
      <c r="AD409" t="s">
        <v>41</v>
      </c>
      <c r="AE409"/>
    </row>
    <row r="410" spans="1:31" ht="15">
      <c r="A410" s="1" t="str">
        <f t="shared" si="12"/>
        <v>1137113421E2</v>
      </c>
      <c r="B410" t="s">
        <v>28</v>
      </c>
      <c r="C410" t="s">
        <v>29</v>
      </c>
      <c r="D410" t="s">
        <v>30</v>
      </c>
      <c r="E410" t="s">
        <v>31</v>
      </c>
      <c r="F410" t="s">
        <v>1243</v>
      </c>
      <c r="G410" t="s">
        <v>3484</v>
      </c>
      <c r="H410" t="s">
        <v>1774</v>
      </c>
      <c r="I410" t="s">
        <v>3485</v>
      </c>
      <c r="J410" t="s">
        <v>3524</v>
      </c>
      <c r="K410" t="s">
        <v>32</v>
      </c>
      <c r="L410" t="s">
        <v>32</v>
      </c>
      <c r="M410" t="s">
        <v>43</v>
      </c>
      <c r="N410" t="s">
        <v>44</v>
      </c>
      <c r="O410" t="s">
        <v>54</v>
      </c>
      <c r="P410" t="s">
        <v>133</v>
      </c>
      <c r="Q410" t="s">
        <v>107</v>
      </c>
      <c r="R410" t="s">
        <v>3525</v>
      </c>
      <c r="S410" s="1" t="str">
        <f t="shared" si="13"/>
        <v>DUEÑAS SILVA, NILDA VALENTINA</v>
      </c>
      <c r="T410" t="s">
        <v>48</v>
      </c>
      <c r="U410" t="s">
        <v>49</v>
      </c>
      <c r="V410" t="s">
        <v>50</v>
      </c>
      <c r="W410" t="s">
        <v>3526</v>
      </c>
      <c r="X410" s="40">
        <v>22423</v>
      </c>
      <c r="Y410" t="s">
        <v>3527</v>
      </c>
      <c r="Z410"/>
      <c r="AA410"/>
      <c r="AB410" t="s">
        <v>39</v>
      </c>
      <c r="AC410" t="s">
        <v>40</v>
      </c>
      <c r="AD410" t="s">
        <v>41</v>
      </c>
      <c r="AE410"/>
    </row>
    <row r="411" spans="1:31" ht="15">
      <c r="A411" s="1" t="str">
        <f t="shared" si="12"/>
        <v>1137113421E3</v>
      </c>
      <c r="B411" t="s">
        <v>28</v>
      </c>
      <c r="C411" t="s">
        <v>29</v>
      </c>
      <c r="D411" t="s">
        <v>30</v>
      </c>
      <c r="E411" t="s">
        <v>31</v>
      </c>
      <c r="F411" t="s">
        <v>1243</v>
      </c>
      <c r="G411" t="s">
        <v>3484</v>
      </c>
      <c r="H411" t="s">
        <v>1774</v>
      </c>
      <c r="I411" t="s">
        <v>3485</v>
      </c>
      <c r="J411" t="s">
        <v>3528</v>
      </c>
      <c r="K411" t="s">
        <v>32</v>
      </c>
      <c r="L411" t="s">
        <v>32</v>
      </c>
      <c r="M411" t="s">
        <v>43</v>
      </c>
      <c r="N411" t="s">
        <v>62</v>
      </c>
      <c r="O411" t="s">
        <v>3529</v>
      </c>
      <c r="P411" t="s">
        <v>205</v>
      </c>
      <c r="Q411" t="s">
        <v>635</v>
      </c>
      <c r="R411" t="s">
        <v>3530</v>
      </c>
      <c r="S411" s="1" t="str">
        <f t="shared" si="13"/>
        <v>CALIZAYA CORDERO, ELVIRA INES</v>
      </c>
      <c r="T411" t="s">
        <v>65</v>
      </c>
      <c r="U411" t="s">
        <v>49</v>
      </c>
      <c r="V411" t="s">
        <v>50</v>
      </c>
      <c r="W411" t="s">
        <v>3531</v>
      </c>
      <c r="X411" s="40">
        <v>23396</v>
      </c>
      <c r="Y411" t="s">
        <v>3532</v>
      </c>
      <c r="Z411" s="40">
        <v>43382</v>
      </c>
      <c r="AA411" s="40">
        <v>43465</v>
      </c>
      <c r="AB411" t="s">
        <v>270</v>
      </c>
      <c r="AC411" t="s">
        <v>67</v>
      </c>
      <c r="AD411" t="s">
        <v>41</v>
      </c>
      <c r="AE411"/>
    </row>
    <row r="412" spans="1:31" ht="15">
      <c r="A412" s="1" t="str">
        <f t="shared" si="12"/>
        <v>1137113421E3</v>
      </c>
      <c r="B412" t="s">
        <v>28</v>
      </c>
      <c r="C412" t="s">
        <v>29</v>
      </c>
      <c r="D412" t="s">
        <v>30</v>
      </c>
      <c r="E412" t="s">
        <v>31</v>
      </c>
      <c r="F412" t="s">
        <v>1243</v>
      </c>
      <c r="G412" t="s">
        <v>3484</v>
      </c>
      <c r="H412" t="s">
        <v>1774</v>
      </c>
      <c r="I412" t="s">
        <v>3485</v>
      </c>
      <c r="J412" t="s">
        <v>3528</v>
      </c>
      <c r="K412" t="s">
        <v>32</v>
      </c>
      <c r="L412" t="s">
        <v>32</v>
      </c>
      <c r="M412" t="s">
        <v>43</v>
      </c>
      <c r="N412" t="s">
        <v>44</v>
      </c>
      <c r="O412" t="s">
        <v>54</v>
      </c>
      <c r="P412" t="s">
        <v>118</v>
      </c>
      <c r="Q412" t="s">
        <v>492</v>
      </c>
      <c r="R412" t="s">
        <v>658</v>
      </c>
      <c r="S412" s="1" t="str">
        <f t="shared" si="13"/>
        <v>FLORES GUILLEN, MARIA TERESA</v>
      </c>
      <c r="T412" t="s">
        <v>65</v>
      </c>
      <c r="U412" t="s">
        <v>49</v>
      </c>
      <c r="V412" t="s">
        <v>271</v>
      </c>
      <c r="W412" t="s">
        <v>3533</v>
      </c>
      <c r="X412" s="40">
        <v>25916</v>
      </c>
      <c r="Y412" t="s">
        <v>3534</v>
      </c>
      <c r="Z412" s="40">
        <v>43382</v>
      </c>
      <c r="AA412" s="40">
        <v>43465</v>
      </c>
      <c r="AB412" t="s">
        <v>39</v>
      </c>
      <c r="AC412" t="s">
        <v>40</v>
      </c>
      <c r="AD412" t="s">
        <v>41</v>
      </c>
      <c r="AE412"/>
    </row>
    <row r="413" spans="1:31" ht="15">
      <c r="A413" s="1" t="str">
        <f t="shared" si="12"/>
        <v>1137113421E4</v>
      </c>
      <c r="B413" t="s">
        <v>28</v>
      </c>
      <c r="C413" t="s">
        <v>29</v>
      </c>
      <c r="D413" t="s">
        <v>30</v>
      </c>
      <c r="E413" t="s">
        <v>31</v>
      </c>
      <c r="F413" t="s">
        <v>1243</v>
      </c>
      <c r="G413" t="s">
        <v>3484</v>
      </c>
      <c r="H413" t="s">
        <v>1774</v>
      </c>
      <c r="I413" t="s">
        <v>3485</v>
      </c>
      <c r="J413" t="s">
        <v>3535</v>
      </c>
      <c r="K413" t="s">
        <v>32</v>
      </c>
      <c r="L413" t="s">
        <v>32</v>
      </c>
      <c r="M413" t="s">
        <v>43</v>
      </c>
      <c r="N413" t="s">
        <v>44</v>
      </c>
      <c r="O413" t="s">
        <v>3536</v>
      </c>
      <c r="P413" t="s">
        <v>61</v>
      </c>
      <c r="Q413" t="s">
        <v>331</v>
      </c>
      <c r="R413" t="s">
        <v>3537</v>
      </c>
      <c r="S413" s="1" t="str">
        <f t="shared" si="13"/>
        <v>GALLEGOS RAMIREZ, MARISABEL</v>
      </c>
      <c r="T413" t="s">
        <v>65</v>
      </c>
      <c r="U413" t="s">
        <v>49</v>
      </c>
      <c r="V413" t="s">
        <v>50</v>
      </c>
      <c r="W413" t="s">
        <v>3538</v>
      </c>
      <c r="X413" s="40">
        <v>25347</v>
      </c>
      <c r="Y413" t="s">
        <v>3539</v>
      </c>
      <c r="Z413"/>
      <c r="AA413"/>
      <c r="AB413" t="s">
        <v>39</v>
      </c>
      <c r="AC413" t="s">
        <v>40</v>
      </c>
      <c r="AD413" t="s">
        <v>41</v>
      </c>
      <c r="AE413"/>
    </row>
    <row r="414" spans="1:31" ht="15">
      <c r="A414" s="1" t="str">
        <f t="shared" si="12"/>
        <v>1137113421E5</v>
      </c>
      <c r="B414" t="s">
        <v>28</v>
      </c>
      <c r="C414" t="s">
        <v>29</v>
      </c>
      <c r="D414" t="s">
        <v>30</v>
      </c>
      <c r="E414" t="s">
        <v>31</v>
      </c>
      <c r="F414" t="s">
        <v>1243</v>
      </c>
      <c r="G414" t="s">
        <v>3484</v>
      </c>
      <c r="H414" t="s">
        <v>1774</v>
      </c>
      <c r="I414" t="s">
        <v>3485</v>
      </c>
      <c r="J414" t="s">
        <v>3540</v>
      </c>
      <c r="K414" t="s">
        <v>32</v>
      </c>
      <c r="L414" t="s">
        <v>32</v>
      </c>
      <c r="M414" t="s">
        <v>43</v>
      </c>
      <c r="N414" t="s">
        <v>44</v>
      </c>
      <c r="O414" t="s">
        <v>3541</v>
      </c>
      <c r="P414" t="s">
        <v>102</v>
      </c>
      <c r="Q414" t="s">
        <v>3542</v>
      </c>
      <c r="R414" t="s">
        <v>3543</v>
      </c>
      <c r="S414" s="1" t="str">
        <f t="shared" si="13"/>
        <v>MAMANI VALCARCEL, JULIO REMIGIO</v>
      </c>
      <c r="T414" t="s">
        <v>53</v>
      </c>
      <c r="U414" t="s">
        <v>49</v>
      </c>
      <c r="V414" t="s">
        <v>50</v>
      </c>
      <c r="W414" t="s">
        <v>3544</v>
      </c>
      <c r="X414" s="40">
        <v>19998</v>
      </c>
      <c r="Y414" t="s">
        <v>3545</v>
      </c>
      <c r="Z414" s="40">
        <v>41701</v>
      </c>
      <c r="AA414" s="40">
        <v>42004</v>
      </c>
      <c r="AB414" t="s">
        <v>39</v>
      </c>
      <c r="AC414" t="s">
        <v>40</v>
      </c>
      <c r="AD414" t="s">
        <v>41</v>
      </c>
      <c r="AE414"/>
    </row>
    <row r="415" spans="1:31" ht="15">
      <c r="A415" s="1" t="str">
        <f t="shared" si="12"/>
        <v>1137113421E6</v>
      </c>
      <c r="B415" t="s">
        <v>28</v>
      </c>
      <c r="C415" t="s">
        <v>29</v>
      </c>
      <c r="D415" t="s">
        <v>30</v>
      </c>
      <c r="E415" t="s">
        <v>31</v>
      </c>
      <c r="F415" t="s">
        <v>1243</v>
      </c>
      <c r="G415" t="s">
        <v>3484</v>
      </c>
      <c r="H415" t="s">
        <v>1774</v>
      </c>
      <c r="I415" t="s">
        <v>3485</v>
      </c>
      <c r="J415" t="s">
        <v>3546</v>
      </c>
      <c r="K415" t="s">
        <v>32</v>
      </c>
      <c r="L415" t="s">
        <v>32</v>
      </c>
      <c r="M415" t="s">
        <v>1139</v>
      </c>
      <c r="N415" t="s">
        <v>44</v>
      </c>
      <c r="O415" t="s">
        <v>54</v>
      </c>
      <c r="P415" t="s">
        <v>3547</v>
      </c>
      <c r="Q415" t="s">
        <v>315</v>
      </c>
      <c r="R415" t="s">
        <v>3548</v>
      </c>
      <c r="S415" s="1" t="str">
        <f t="shared" si="13"/>
        <v>GAVILANO FERNANDEZ, LUZ MARIA</v>
      </c>
      <c r="T415" t="s">
        <v>60</v>
      </c>
      <c r="U415" t="s">
        <v>49</v>
      </c>
      <c r="V415" t="s">
        <v>50</v>
      </c>
      <c r="W415" t="s">
        <v>3549</v>
      </c>
      <c r="X415" s="40">
        <v>23020</v>
      </c>
      <c r="Y415" t="s">
        <v>3550</v>
      </c>
      <c r="Z415"/>
      <c r="AA415"/>
      <c r="AB415" t="s">
        <v>39</v>
      </c>
      <c r="AC415" t="s">
        <v>40</v>
      </c>
      <c r="AD415" t="s">
        <v>41</v>
      </c>
      <c r="AE415"/>
    </row>
    <row r="416" spans="1:31" ht="15">
      <c r="A416" s="1" t="str">
        <f t="shared" si="12"/>
        <v>1137113421E7</v>
      </c>
      <c r="B416" t="s">
        <v>28</v>
      </c>
      <c r="C416" t="s">
        <v>29</v>
      </c>
      <c r="D416" t="s">
        <v>30</v>
      </c>
      <c r="E416" t="s">
        <v>31</v>
      </c>
      <c r="F416" t="s">
        <v>1243</v>
      </c>
      <c r="G416" t="s">
        <v>3484</v>
      </c>
      <c r="H416" t="s">
        <v>1774</v>
      </c>
      <c r="I416" t="s">
        <v>3485</v>
      </c>
      <c r="J416" t="s">
        <v>3551</v>
      </c>
      <c r="K416" t="s">
        <v>32</v>
      </c>
      <c r="L416" t="s">
        <v>32</v>
      </c>
      <c r="M416" t="s">
        <v>43</v>
      </c>
      <c r="N416" t="s">
        <v>44</v>
      </c>
      <c r="O416" t="s">
        <v>54</v>
      </c>
      <c r="P416" t="s">
        <v>146</v>
      </c>
      <c r="Q416" t="s">
        <v>216</v>
      </c>
      <c r="R416" t="s">
        <v>3552</v>
      </c>
      <c r="S416" s="1" t="str">
        <f t="shared" si="13"/>
        <v>GOMEZ URVIOLA, YENNY MARISOL</v>
      </c>
      <c r="T416" t="s">
        <v>48</v>
      </c>
      <c r="U416" t="s">
        <v>49</v>
      </c>
      <c r="V416" t="s">
        <v>50</v>
      </c>
      <c r="W416" t="s">
        <v>3553</v>
      </c>
      <c r="X416" s="40">
        <v>25561</v>
      </c>
      <c r="Y416" t="s">
        <v>3554</v>
      </c>
      <c r="Z416"/>
      <c r="AA416"/>
      <c r="AB416" t="s">
        <v>39</v>
      </c>
      <c r="AC416" t="s">
        <v>40</v>
      </c>
      <c r="AD416" t="s">
        <v>41</v>
      </c>
      <c r="AE416"/>
    </row>
    <row r="417" spans="1:31" ht="15">
      <c r="A417" s="1" t="str">
        <f t="shared" si="12"/>
        <v>1137113421E8</v>
      </c>
      <c r="B417" t="s">
        <v>28</v>
      </c>
      <c r="C417" t="s">
        <v>29</v>
      </c>
      <c r="D417" t="s">
        <v>30</v>
      </c>
      <c r="E417" t="s">
        <v>31</v>
      </c>
      <c r="F417" t="s">
        <v>1243</v>
      </c>
      <c r="G417" t="s">
        <v>3484</v>
      </c>
      <c r="H417" t="s">
        <v>1774</v>
      </c>
      <c r="I417" t="s">
        <v>3485</v>
      </c>
      <c r="J417" t="s">
        <v>3555</v>
      </c>
      <c r="K417" t="s">
        <v>32</v>
      </c>
      <c r="L417" t="s">
        <v>32</v>
      </c>
      <c r="M417" t="s">
        <v>1139</v>
      </c>
      <c r="N417" t="s">
        <v>44</v>
      </c>
      <c r="O417" t="s">
        <v>54</v>
      </c>
      <c r="P417" t="s">
        <v>306</v>
      </c>
      <c r="Q417" t="s">
        <v>308</v>
      </c>
      <c r="R417" t="s">
        <v>3556</v>
      </c>
      <c r="S417" s="1" t="str">
        <f t="shared" si="13"/>
        <v>GUTIERREZ DIAZ, SILVIO MARTIN</v>
      </c>
      <c r="T417" t="s">
        <v>48</v>
      </c>
      <c r="U417" t="s">
        <v>49</v>
      </c>
      <c r="V417" t="s">
        <v>50</v>
      </c>
      <c r="W417" t="s">
        <v>3557</v>
      </c>
      <c r="X417" s="40">
        <v>23318</v>
      </c>
      <c r="Y417" t="s">
        <v>3558</v>
      </c>
      <c r="Z417"/>
      <c r="AA417"/>
      <c r="AB417" t="s">
        <v>39</v>
      </c>
      <c r="AC417" t="s">
        <v>40</v>
      </c>
      <c r="AD417" t="s">
        <v>41</v>
      </c>
      <c r="AE417"/>
    </row>
    <row r="418" spans="1:31" ht="15">
      <c r="A418" s="1" t="str">
        <f t="shared" si="12"/>
        <v>1137113421E9</v>
      </c>
      <c r="B418" t="s">
        <v>28</v>
      </c>
      <c r="C418" t="s">
        <v>29</v>
      </c>
      <c r="D418" t="s">
        <v>30</v>
      </c>
      <c r="E418" t="s">
        <v>31</v>
      </c>
      <c r="F418" t="s">
        <v>1243</v>
      </c>
      <c r="G418" t="s">
        <v>3484</v>
      </c>
      <c r="H418" t="s">
        <v>1774</v>
      </c>
      <c r="I418" t="s">
        <v>3485</v>
      </c>
      <c r="J418" t="s">
        <v>3559</v>
      </c>
      <c r="K418" t="s">
        <v>32</v>
      </c>
      <c r="L418" t="s">
        <v>32</v>
      </c>
      <c r="M418" t="s">
        <v>43</v>
      </c>
      <c r="N418" t="s">
        <v>44</v>
      </c>
      <c r="O418" t="s">
        <v>3560</v>
      </c>
      <c r="P418" t="s">
        <v>3561</v>
      </c>
      <c r="Q418" t="s">
        <v>603</v>
      </c>
      <c r="R418" t="s">
        <v>3562</v>
      </c>
      <c r="S418" s="1" t="str">
        <f t="shared" si="13"/>
        <v>CAYO CHOQUEHUAYTA, RUTH GLADYS</v>
      </c>
      <c r="T418" t="s">
        <v>65</v>
      </c>
      <c r="U418" t="s">
        <v>49</v>
      </c>
      <c r="V418" t="s">
        <v>50</v>
      </c>
      <c r="W418" t="s">
        <v>3563</v>
      </c>
      <c r="X418" s="40">
        <v>23791</v>
      </c>
      <c r="Y418" t="s">
        <v>3564</v>
      </c>
      <c r="Z418"/>
      <c r="AA418"/>
      <c r="AB418" t="s">
        <v>39</v>
      </c>
      <c r="AC418" t="s">
        <v>40</v>
      </c>
      <c r="AD418" t="s">
        <v>41</v>
      </c>
      <c r="AE418"/>
    </row>
    <row r="419" spans="1:31" ht="15">
      <c r="A419" s="1" t="str">
        <f t="shared" si="12"/>
        <v>1137113431E0</v>
      </c>
      <c r="B419" t="s">
        <v>28</v>
      </c>
      <c r="C419" t="s">
        <v>29</v>
      </c>
      <c r="D419" t="s">
        <v>30</v>
      </c>
      <c r="E419" t="s">
        <v>31</v>
      </c>
      <c r="F419" t="s">
        <v>1243</v>
      </c>
      <c r="G419" t="s">
        <v>3484</v>
      </c>
      <c r="H419" t="s">
        <v>1774</v>
      </c>
      <c r="I419" t="s">
        <v>3485</v>
      </c>
      <c r="J419" t="s">
        <v>3565</v>
      </c>
      <c r="K419" t="s">
        <v>32</v>
      </c>
      <c r="L419" t="s">
        <v>32</v>
      </c>
      <c r="M419" t="s">
        <v>43</v>
      </c>
      <c r="N419" t="s">
        <v>44</v>
      </c>
      <c r="O419" t="s">
        <v>54</v>
      </c>
      <c r="P419" t="s">
        <v>3566</v>
      </c>
      <c r="Q419" t="s">
        <v>310</v>
      </c>
      <c r="R419" t="s">
        <v>3567</v>
      </c>
      <c r="S419" s="1" t="str">
        <f t="shared" si="13"/>
        <v>PEÑARANDA PACHO, VENANCIO TOBET</v>
      </c>
      <c r="T419" t="s">
        <v>48</v>
      </c>
      <c r="U419" t="s">
        <v>49</v>
      </c>
      <c r="V419" t="s">
        <v>50</v>
      </c>
      <c r="W419" t="s">
        <v>3568</v>
      </c>
      <c r="X419" s="40">
        <v>23515</v>
      </c>
      <c r="Y419" t="s">
        <v>3569</v>
      </c>
      <c r="Z419"/>
      <c r="AA419"/>
      <c r="AB419" t="s">
        <v>39</v>
      </c>
      <c r="AC419" t="s">
        <v>40</v>
      </c>
      <c r="AD419" t="s">
        <v>41</v>
      </c>
      <c r="AE419"/>
    </row>
    <row r="420" spans="1:31" ht="15">
      <c r="A420" s="1" t="str">
        <f t="shared" si="12"/>
        <v>1137113431E1</v>
      </c>
      <c r="B420" t="s">
        <v>28</v>
      </c>
      <c r="C420" t="s">
        <v>29</v>
      </c>
      <c r="D420" t="s">
        <v>30</v>
      </c>
      <c r="E420" t="s">
        <v>31</v>
      </c>
      <c r="F420" t="s">
        <v>1243</v>
      </c>
      <c r="G420" t="s">
        <v>3484</v>
      </c>
      <c r="H420" t="s">
        <v>1774</v>
      </c>
      <c r="I420" t="s">
        <v>3485</v>
      </c>
      <c r="J420" t="s">
        <v>3570</v>
      </c>
      <c r="K420" t="s">
        <v>32</v>
      </c>
      <c r="L420" t="s">
        <v>32</v>
      </c>
      <c r="M420" t="s">
        <v>43</v>
      </c>
      <c r="N420" t="s">
        <v>44</v>
      </c>
      <c r="O420" t="s">
        <v>54</v>
      </c>
      <c r="P420" t="s">
        <v>68</v>
      </c>
      <c r="Q420" t="s">
        <v>69</v>
      </c>
      <c r="R420" t="s">
        <v>3571</v>
      </c>
      <c r="S420" s="1" t="str">
        <f t="shared" si="13"/>
        <v>LOAYZA CHOQUE, DEYSI JACKELINE</v>
      </c>
      <c r="T420" t="s">
        <v>60</v>
      </c>
      <c r="U420" t="s">
        <v>49</v>
      </c>
      <c r="V420" t="s">
        <v>50</v>
      </c>
      <c r="W420" t="s">
        <v>3572</v>
      </c>
      <c r="X420" s="40">
        <v>25951</v>
      </c>
      <c r="Y420" t="s">
        <v>3573</v>
      </c>
      <c r="Z420"/>
      <c r="AA420"/>
      <c r="AB420" t="s">
        <v>39</v>
      </c>
      <c r="AC420" t="s">
        <v>40</v>
      </c>
      <c r="AD420" t="s">
        <v>41</v>
      </c>
      <c r="AE420"/>
    </row>
    <row r="421" spans="1:31" ht="15">
      <c r="A421" s="1" t="str">
        <f t="shared" si="12"/>
        <v>1137113431E2</v>
      </c>
      <c r="B421" t="s">
        <v>28</v>
      </c>
      <c r="C421" t="s">
        <v>29</v>
      </c>
      <c r="D421" t="s">
        <v>30</v>
      </c>
      <c r="E421" t="s">
        <v>31</v>
      </c>
      <c r="F421" t="s">
        <v>1243</v>
      </c>
      <c r="G421" t="s">
        <v>3484</v>
      </c>
      <c r="H421" t="s">
        <v>1774</v>
      </c>
      <c r="I421" t="s">
        <v>3485</v>
      </c>
      <c r="J421" t="s">
        <v>3574</v>
      </c>
      <c r="K421" t="s">
        <v>32</v>
      </c>
      <c r="L421" t="s">
        <v>32</v>
      </c>
      <c r="M421" t="s">
        <v>43</v>
      </c>
      <c r="N421" t="s">
        <v>44</v>
      </c>
      <c r="O421" t="s">
        <v>54</v>
      </c>
      <c r="P421" t="s">
        <v>102</v>
      </c>
      <c r="Q421" t="s">
        <v>263</v>
      </c>
      <c r="R421" t="s">
        <v>702</v>
      </c>
      <c r="S421" s="1" t="str">
        <f t="shared" si="13"/>
        <v>MAMANI ZEA, BERTHA</v>
      </c>
      <c r="T421" t="s">
        <v>53</v>
      </c>
      <c r="U421" t="s">
        <v>49</v>
      </c>
      <c r="V421" t="s">
        <v>50</v>
      </c>
      <c r="W421" t="s">
        <v>3575</v>
      </c>
      <c r="X421" s="40">
        <v>22717</v>
      </c>
      <c r="Y421" t="s">
        <v>3576</v>
      </c>
      <c r="Z421"/>
      <c r="AA421"/>
      <c r="AB421" t="s">
        <v>39</v>
      </c>
      <c r="AC421" t="s">
        <v>40</v>
      </c>
      <c r="AD421" t="s">
        <v>41</v>
      </c>
      <c r="AE421"/>
    </row>
    <row r="422" spans="1:31" ht="15">
      <c r="A422" s="1" t="str">
        <f t="shared" si="12"/>
        <v>1137113431E3</v>
      </c>
      <c r="B422" t="s">
        <v>28</v>
      </c>
      <c r="C422" t="s">
        <v>29</v>
      </c>
      <c r="D422" t="s">
        <v>30</v>
      </c>
      <c r="E422" t="s">
        <v>31</v>
      </c>
      <c r="F422" t="s">
        <v>1243</v>
      </c>
      <c r="G422" t="s">
        <v>3484</v>
      </c>
      <c r="H422" t="s">
        <v>1774</v>
      </c>
      <c r="I422" t="s">
        <v>3485</v>
      </c>
      <c r="J422" t="s">
        <v>3577</v>
      </c>
      <c r="K422" t="s">
        <v>32</v>
      </c>
      <c r="L422" t="s">
        <v>32</v>
      </c>
      <c r="M422" t="s">
        <v>43</v>
      </c>
      <c r="N422" t="s">
        <v>44</v>
      </c>
      <c r="O422" t="s">
        <v>54</v>
      </c>
      <c r="P422" t="s">
        <v>3578</v>
      </c>
      <c r="Q422" t="s">
        <v>61</v>
      </c>
      <c r="R422" t="s">
        <v>3579</v>
      </c>
      <c r="S422" s="1" t="str">
        <f t="shared" si="13"/>
        <v>MANDUJANO GALLEGOS, PATRICIA DEL CARMEN</v>
      </c>
      <c r="T422" t="s">
        <v>37</v>
      </c>
      <c r="U422" t="s">
        <v>49</v>
      </c>
      <c r="V422" t="s">
        <v>50</v>
      </c>
      <c r="W422" t="s">
        <v>3580</v>
      </c>
      <c r="X422" s="40">
        <v>25220</v>
      </c>
      <c r="Y422" t="s">
        <v>3581</v>
      </c>
      <c r="Z422"/>
      <c r="AA422"/>
      <c r="AB422" t="s">
        <v>39</v>
      </c>
      <c r="AC422" t="s">
        <v>40</v>
      </c>
      <c r="AD422" t="s">
        <v>41</v>
      </c>
      <c r="AE422"/>
    </row>
    <row r="423" spans="1:31" ht="15">
      <c r="A423" s="1" t="str">
        <f t="shared" si="12"/>
        <v>1137113431E5</v>
      </c>
      <c r="B423" t="s">
        <v>28</v>
      </c>
      <c r="C423" t="s">
        <v>29</v>
      </c>
      <c r="D423" t="s">
        <v>30</v>
      </c>
      <c r="E423" t="s">
        <v>31</v>
      </c>
      <c r="F423" t="s">
        <v>1243</v>
      </c>
      <c r="G423" t="s">
        <v>3484</v>
      </c>
      <c r="H423" t="s">
        <v>1774</v>
      </c>
      <c r="I423" t="s">
        <v>3485</v>
      </c>
      <c r="J423" t="s">
        <v>3582</v>
      </c>
      <c r="K423" t="s">
        <v>32</v>
      </c>
      <c r="L423" t="s">
        <v>32</v>
      </c>
      <c r="M423" t="s">
        <v>43</v>
      </c>
      <c r="N423" t="s">
        <v>44</v>
      </c>
      <c r="O423" t="s">
        <v>54</v>
      </c>
      <c r="P423" t="s">
        <v>3583</v>
      </c>
      <c r="Q423" t="s">
        <v>147</v>
      </c>
      <c r="R423" t="s">
        <v>3584</v>
      </c>
      <c r="S423" s="1" t="str">
        <f t="shared" si="13"/>
        <v>MARCAVILLACA CHURA, MARTHA MIRTA</v>
      </c>
      <c r="T423" t="s">
        <v>60</v>
      </c>
      <c r="U423" t="s">
        <v>49</v>
      </c>
      <c r="V423" t="s">
        <v>50</v>
      </c>
      <c r="W423" t="s">
        <v>3585</v>
      </c>
      <c r="X423" s="40">
        <v>24137</v>
      </c>
      <c r="Y423" t="s">
        <v>3586</v>
      </c>
      <c r="Z423"/>
      <c r="AA423"/>
      <c r="AB423" t="s">
        <v>39</v>
      </c>
      <c r="AC423" t="s">
        <v>40</v>
      </c>
      <c r="AD423" t="s">
        <v>41</v>
      </c>
      <c r="AE423"/>
    </row>
    <row r="424" spans="1:31" ht="15">
      <c r="A424" s="1" t="str">
        <f t="shared" si="12"/>
        <v>1137113431E6</v>
      </c>
      <c r="B424" t="s">
        <v>28</v>
      </c>
      <c r="C424" t="s">
        <v>29</v>
      </c>
      <c r="D424" t="s">
        <v>30</v>
      </c>
      <c r="E424" t="s">
        <v>31</v>
      </c>
      <c r="F424" t="s">
        <v>1243</v>
      </c>
      <c r="G424" t="s">
        <v>3484</v>
      </c>
      <c r="H424" t="s">
        <v>1774</v>
      </c>
      <c r="I424" t="s">
        <v>3485</v>
      </c>
      <c r="J424" t="s">
        <v>3587</v>
      </c>
      <c r="K424" t="s">
        <v>32</v>
      </c>
      <c r="L424" t="s">
        <v>32</v>
      </c>
      <c r="M424" t="s">
        <v>1139</v>
      </c>
      <c r="N424" t="s">
        <v>44</v>
      </c>
      <c r="O424" t="s">
        <v>3588</v>
      </c>
      <c r="P424" t="s">
        <v>222</v>
      </c>
      <c r="Q424" t="s">
        <v>392</v>
      </c>
      <c r="R424" t="s">
        <v>3589</v>
      </c>
      <c r="S424" s="1" t="str">
        <f t="shared" si="13"/>
        <v>ALATA AGUIRRE, AMERICO FELIX</v>
      </c>
      <c r="T424" t="s">
        <v>60</v>
      </c>
      <c r="U424" t="s">
        <v>49</v>
      </c>
      <c r="V424" t="s">
        <v>50</v>
      </c>
      <c r="W424" t="s">
        <v>233</v>
      </c>
      <c r="X424" s="40">
        <v>24114</v>
      </c>
      <c r="Y424" t="s">
        <v>3590</v>
      </c>
      <c r="Z424"/>
      <c r="AA424"/>
      <c r="AB424" t="s">
        <v>39</v>
      </c>
      <c r="AC424" t="s">
        <v>40</v>
      </c>
      <c r="AD424" t="s">
        <v>41</v>
      </c>
      <c r="AE424"/>
    </row>
    <row r="425" spans="1:31" ht="15">
      <c r="A425" s="1" t="str">
        <f t="shared" si="12"/>
        <v>1137113431E7</v>
      </c>
      <c r="B425" t="s">
        <v>28</v>
      </c>
      <c r="C425" t="s">
        <v>29</v>
      </c>
      <c r="D425" t="s">
        <v>30</v>
      </c>
      <c r="E425" t="s">
        <v>31</v>
      </c>
      <c r="F425" t="s">
        <v>1243</v>
      </c>
      <c r="G425" t="s">
        <v>3484</v>
      </c>
      <c r="H425" t="s">
        <v>1774</v>
      </c>
      <c r="I425" t="s">
        <v>3485</v>
      </c>
      <c r="J425" t="s">
        <v>3591</v>
      </c>
      <c r="K425" t="s">
        <v>32</v>
      </c>
      <c r="L425" t="s">
        <v>32</v>
      </c>
      <c r="M425" t="s">
        <v>1837</v>
      </c>
      <c r="N425" t="s">
        <v>44</v>
      </c>
      <c r="O425" t="s">
        <v>3592</v>
      </c>
      <c r="P425" t="s">
        <v>392</v>
      </c>
      <c r="Q425" t="s">
        <v>450</v>
      </c>
      <c r="R425" t="s">
        <v>3488</v>
      </c>
      <c r="S425" s="1" t="str">
        <f t="shared" si="13"/>
        <v>AGUIRRE VILLALTA, NILTON SANDRINO</v>
      </c>
      <c r="T425" t="s">
        <v>282</v>
      </c>
      <c r="U425" t="s">
        <v>49</v>
      </c>
      <c r="V425" t="s">
        <v>705</v>
      </c>
      <c r="W425" t="s">
        <v>3489</v>
      </c>
      <c r="X425" s="40">
        <v>22264</v>
      </c>
      <c r="Y425" t="s">
        <v>3490</v>
      </c>
      <c r="Z425" s="40">
        <v>43382</v>
      </c>
      <c r="AA425" s="40">
        <v>43465</v>
      </c>
      <c r="AB425" t="s">
        <v>39</v>
      </c>
      <c r="AC425" t="s">
        <v>40</v>
      </c>
      <c r="AD425" t="s">
        <v>41</v>
      </c>
      <c r="AE425"/>
    </row>
    <row r="426" spans="1:31" ht="15">
      <c r="A426" s="1" t="str">
        <f t="shared" si="12"/>
        <v>1137113431E7</v>
      </c>
      <c r="B426" t="s">
        <v>28</v>
      </c>
      <c r="C426" t="s">
        <v>29</v>
      </c>
      <c r="D426" t="s">
        <v>30</v>
      </c>
      <c r="E426" t="s">
        <v>31</v>
      </c>
      <c r="F426" t="s">
        <v>1243</v>
      </c>
      <c r="G426" t="s">
        <v>3484</v>
      </c>
      <c r="H426" t="s">
        <v>1774</v>
      </c>
      <c r="I426" t="s">
        <v>3485</v>
      </c>
      <c r="J426" t="s">
        <v>3591</v>
      </c>
      <c r="K426" t="s">
        <v>32</v>
      </c>
      <c r="L426" t="s">
        <v>32</v>
      </c>
      <c r="M426" t="s">
        <v>43</v>
      </c>
      <c r="N426" t="s">
        <v>62</v>
      </c>
      <c r="O426" t="s">
        <v>3593</v>
      </c>
      <c r="P426" t="s">
        <v>118</v>
      </c>
      <c r="Q426" t="s">
        <v>102</v>
      </c>
      <c r="R426" t="s">
        <v>3594</v>
      </c>
      <c r="S426" s="1" t="str">
        <f t="shared" si="13"/>
        <v>FLORES MAMANI, WILLY FIDEL</v>
      </c>
      <c r="T426" t="s">
        <v>65</v>
      </c>
      <c r="U426" t="s">
        <v>49</v>
      </c>
      <c r="V426" t="s">
        <v>50</v>
      </c>
      <c r="W426" t="s">
        <v>3595</v>
      </c>
      <c r="X426" s="40">
        <v>28239</v>
      </c>
      <c r="Y426" t="s">
        <v>3596</v>
      </c>
      <c r="Z426" s="40">
        <v>43382</v>
      </c>
      <c r="AA426" s="40">
        <v>43465</v>
      </c>
      <c r="AB426" t="s">
        <v>270</v>
      </c>
      <c r="AC426" t="s">
        <v>67</v>
      </c>
      <c r="AD426" t="s">
        <v>41</v>
      </c>
      <c r="AE426"/>
    </row>
    <row r="427" spans="1:31" ht="15">
      <c r="A427" s="1" t="str">
        <f t="shared" si="12"/>
        <v>1137113431E8</v>
      </c>
      <c r="B427" t="s">
        <v>28</v>
      </c>
      <c r="C427" t="s">
        <v>29</v>
      </c>
      <c r="D427" t="s">
        <v>30</v>
      </c>
      <c r="E427" t="s">
        <v>31</v>
      </c>
      <c r="F427" t="s">
        <v>1243</v>
      </c>
      <c r="G427" t="s">
        <v>3484</v>
      </c>
      <c r="H427" t="s">
        <v>1774</v>
      </c>
      <c r="I427" t="s">
        <v>3485</v>
      </c>
      <c r="J427" t="s">
        <v>3597</v>
      </c>
      <c r="K427" t="s">
        <v>32</v>
      </c>
      <c r="L427" t="s">
        <v>32</v>
      </c>
      <c r="M427" t="s">
        <v>43</v>
      </c>
      <c r="N427" t="s">
        <v>44</v>
      </c>
      <c r="O427" t="s">
        <v>54</v>
      </c>
      <c r="P427" t="s">
        <v>154</v>
      </c>
      <c r="Q427" t="s">
        <v>82</v>
      </c>
      <c r="R427" t="s">
        <v>3598</v>
      </c>
      <c r="S427" s="1" t="str">
        <f t="shared" si="13"/>
        <v>MORALES CACERES, MARISELA ZULEMA</v>
      </c>
      <c r="T427" t="s">
        <v>37</v>
      </c>
      <c r="U427" t="s">
        <v>49</v>
      </c>
      <c r="V427" t="s">
        <v>50</v>
      </c>
      <c r="W427" t="s">
        <v>3599</v>
      </c>
      <c r="X427" s="40">
        <v>25336</v>
      </c>
      <c r="Y427" t="s">
        <v>3600</v>
      </c>
      <c r="Z427"/>
      <c r="AA427"/>
      <c r="AB427" t="s">
        <v>39</v>
      </c>
      <c r="AC427" t="s">
        <v>40</v>
      </c>
      <c r="AD427" t="s">
        <v>41</v>
      </c>
      <c r="AE427"/>
    </row>
    <row r="428" spans="1:31" ht="15">
      <c r="A428" s="1" t="str">
        <f t="shared" si="12"/>
        <v>1137113441E0</v>
      </c>
      <c r="B428" t="s">
        <v>28</v>
      </c>
      <c r="C428" t="s">
        <v>29</v>
      </c>
      <c r="D428" t="s">
        <v>30</v>
      </c>
      <c r="E428" t="s">
        <v>31</v>
      </c>
      <c r="F428" t="s">
        <v>1243</v>
      </c>
      <c r="G428" t="s">
        <v>3484</v>
      </c>
      <c r="H428" t="s">
        <v>1774</v>
      </c>
      <c r="I428" t="s">
        <v>3485</v>
      </c>
      <c r="J428" t="s">
        <v>3601</v>
      </c>
      <c r="K428" t="s">
        <v>32</v>
      </c>
      <c r="L428" t="s">
        <v>32</v>
      </c>
      <c r="M428" t="s">
        <v>43</v>
      </c>
      <c r="N428" t="s">
        <v>62</v>
      </c>
      <c r="O428" t="s">
        <v>3602</v>
      </c>
      <c r="P428" t="s">
        <v>124</v>
      </c>
      <c r="Q428" t="s">
        <v>320</v>
      </c>
      <c r="R428" t="s">
        <v>3603</v>
      </c>
      <c r="S428" s="1" t="str">
        <f t="shared" si="13"/>
        <v>CRUZ HUISA, RUTH MERY</v>
      </c>
      <c r="T428" t="s">
        <v>65</v>
      </c>
      <c r="U428" t="s">
        <v>49</v>
      </c>
      <c r="V428" t="s">
        <v>66</v>
      </c>
      <c r="W428" t="s">
        <v>3604</v>
      </c>
      <c r="X428" s="40">
        <v>32019</v>
      </c>
      <c r="Y428" t="s">
        <v>3605</v>
      </c>
      <c r="Z428" s="40">
        <v>43160</v>
      </c>
      <c r="AA428" s="40">
        <v>43465</v>
      </c>
      <c r="AB428" t="s">
        <v>39</v>
      </c>
      <c r="AC428" t="s">
        <v>67</v>
      </c>
      <c r="AD428" t="s">
        <v>41</v>
      </c>
      <c r="AE428"/>
    </row>
    <row r="429" spans="1:31" ht="15">
      <c r="A429" s="1" t="str">
        <f t="shared" si="12"/>
        <v>1137113441E1</v>
      </c>
      <c r="B429" t="s">
        <v>28</v>
      </c>
      <c r="C429" t="s">
        <v>29</v>
      </c>
      <c r="D429" t="s">
        <v>30</v>
      </c>
      <c r="E429" t="s">
        <v>31</v>
      </c>
      <c r="F429" t="s">
        <v>1243</v>
      </c>
      <c r="G429" t="s">
        <v>3484</v>
      </c>
      <c r="H429" t="s">
        <v>1774</v>
      </c>
      <c r="I429" t="s">
        <v>3485</v>
      </c>
      <c r="J429" t="s">
        <v>3606</v>
      </c>
      <c r="K429" t="s">
        <v>32</v>
      </c>
      <c r="L429" t="s">
        <v>32</v>
      </c>
      <c r="M429" t="s">
        <v>43</v>
      </c>
      <c r="N429" t="s">
        <v>44</v>
      </c>
      <c r="O429" t="s">
        <v>54</v>
      </c>
      <c r="P429" t="s">
        <v>128</v>
      </c>
      <c r="Q429" t="s">
        <v>723</v>
      </c>
      <c r="R429" t="s">
        <v>72</v>
      </c>
      <c r="S429" s="1" t="str">
        <f t="shared" si="13"/>
        <v>PINO TEVES, SONIA</v>
      </c>
      <c r="T429" t="s">
        <v>60</v>
      </c>
      <c r="U429" t="s">
        <v>49</v>
      </c>
      <c r="V429" t="s">
        <v>50</v>
      </c>
      <c r="W429" t="s">
        <v>3607</v>
      </c>
      <c r="X429" s="40">
        <v>25205</v>
      </c>
      <c r="Y429" t="s">
        <v>3608</v>
      </c>
      <c r="Z429"/>
      <c r="AA429"/>
      <c r="AB429" t="s">
        <v>39</v>
      </c>
      <c r="AC429" t="s">
        <v>40</v>
      </c>
      <c r="AD429" t="s">
        <v>41</v>
      </c>
      <c r="AE429"/>
    </row>
    <row r="430" spans="1:31" ht="15">
      <c r="A430" s="1" t="str">
        <f t="shared" si="12"/>
        <v>1137113441E2</v>
      </c>
      <c r="B430" t="s">
        <v>28</v>
      </c>
      <c r="C430" t="s">
        <v>29</v>
      </c>
      <c r="D430" t="s">
        <v>30</v>
      </c>
      <c r="E430" t="s">
        <v>31</v>
      </c>
      <c r="F430" t="s">
        <v>1243</v>
      </c>
      <c r="G430" t="s">
        <v>3484</v>
      </c>
      <c r="H430" t="s">
        <v>1774</v>
      </c>
      <c r="I430" t="s">
        <v>3485</v>
      </c>
      <c r="J430" t="s">
        <v>3609</v>
      </c>
      <c r="K430" t="s">
        <v>32</v>
      </c>
      <c r="L430" t="s">
        <v>32</v>
      </c>
      <c r="M430" t="s">
        <v>43</v>
      </c>
      <c r="N430" t="s">
        <v>44</v>
      </c>
      <c r="O430" t="s">
        <v>3610</v>
      </c>
      <c r="P430" t="s">
        <v>495</v>
      </c>
      <c r="Q430" t="s">
        <v>157</v>
      </c>
      <c r="R430" t="s">
        <v>426</v>
      </c>
      <c r="S430" s="1" t="str">
        <f t="shared" si="13"/>
        <v>CACHICATARI LOZA, VICTORIA</v>
      </c>
      <c r="T430" t="s">
        <v>48</v>
      </c>
      <c r="U430" t="s">
        <v>49</v>
      </c>
      <c r="V430" t="s">
        <v>50</v>
      </c>
      <c r="W430" t="s">
        <v>3611</v>
      </c>
      <c r="X430" s="40">
        <v>19716</v>
      </c>
      <c r="Y430" t="s">
        <v>3612</v>
      </c>
      <c r="Z430" s="40">
        <v>42795</v>
      </c>
      <c r="AA430" s="40">
        <v>43100</v>
      </c>
      <c r="AB430" t="s">
        <v>39</v>
      </c>
      <c r="AC430" t="s">
        <v>40</v>
      </c>
      <c r="AD430" t="s">
        <v>41</v>
      </c>
      <c r="AE430"/>
    </row>
    <row r="431" spans="1:31" ht="15">
      <c r="A431" s="1" t="str">
        <f t="shared" si="12"/>
        <v>1137113441E3</v>
      </c>
      <c r="B431" t="s">
        <v>28</v>
      </c>
      <c r="C431" t="s">
        <v>29</v>
      </c>
      <c r="D431" t="s">
        <v>30</v>
      </c>
      <c r="E431" t="s">
        <v>31</v>
      </c>
      <c r="F431" t="s">
        <v>1243</v>
      </c>
      <c r="G431" t="s">
        <v>3484</v>
      </c>
      <c r="H431" t="s">
        <v>1774</v>
      </c>
      <c r="I431" t="s">
        <v>3485</v>
      </c>
      <c r="J431" t="s">
        <v>3613</v>
      </c>
      <c r="K431" t="s">
        <v>32</v>
      </c>
      <c r="L431" t="s">
        <v>32</v>
      </c>
      <c r="M431" t="s">
        <v>43</v>
      </c>
      <c r="N431" t="s">
        <v>44</v>
      </c>
      <c r="O431" t="s">
        <v>54</v>
      </c>
      <c r="P431" t="s">
        <v>297</v>
      </c>
      <c r="Q431" t="s">
        <v>724</v>
      </c>
      <c r="R431" t="s">
        <v>117</v>
      </c>
      <c r="S431" s="1" t="str">
        <f t="shared" si="13"/>
        <v>QUENTA HURTADO, JULIA</v>
      </c>
      <c r="T431" t="s">
        <v>53</v>
      </c>
      <c r="U431" t="s">
        <v>49</v>
      </c>
      <c r="V431" t="s">
        <v>50</v>
      </c>
      <c r="W431" t="s">
        <v>3614</v>
      </c>
      <c r="X431" s="40">
        <v>24713</v>
      </c>
      <c r="Y431" t="s">
        <v>3615</v>
      </c>
      <c r="Z431"/>
      <c r="AA431"/>
      <c r="AB431" t="s">
        <v>39</v>
      </c>
      <c r="AC431" t="s">
        <v>40</v>
      </c>
      <c r="AD431" t="s">
        <v>41</v>
      </c>
      <c r="AE431"/>
    </row>
    <row r="432" spans="1:31" ht="15">
      <c r="A432" s="1" t="str">
        <f t="shared" si="12"/>
        <v>1137113441E5</v>
      </c>
      <c r="B432" t="s">
        <v>28</v>
      </c>
      <c r="C432" t="s">
        <v>29</v>
      </c>
      <c r="D432" t="s">
        <v>30</v>
      </c>
      <c r="E432" t="s">
        <v>31</v>
      </c>
      <c r="F432" t="s">
        <v>1243</v>
      </c>
      <c r="G432" t="s">
        <v>3484</v>
      </c>
      <c r="H432" t="s">
        <v>1774</v>
      </c>
      <c r="I432" t="s">
        <v>3485</v>
      </c>
      <c r="J432" t="s">
        <v>3616</v>
      </c>
      <c r="K432" t="s">
        <v>32</v>
      </c>
      <c r="L432" t="s">
        <v>32</v>
      </c>
      <c r="M432" t="s">
        <v>43</v>
      </c>
      <c r="N432" t="s">
        <v>44</v>
      </c>
      <c r="O432" t="s">
        <v>54</v>
      </c>
      <c r="P432" t="s">
        <v>76</v>
      </c>
      <c r="Q432" t="s">
        <v>609</v>
      </c>
      <c r="R432" t="s">
        <v>3617</v>
      </c>
      <c r="S432" s="1" t="str">
        <f t="shared" si="13"/>
        <v>QUISPE BLANCO, GRIMALDA</v>
      </c>
      <c r="T432" t="s">
        <v>60</v>
      </c>
      <c r="U432" t="s">
        <v>49</v>
      </c>
      <c r="V432" t="s">
        <v>50</v>
      </c>
      <c r="W432" t="s">
        <v>3618</v>
      </c>
      <c r="X432" s="40">
        <v>22174</v>
      </c>
      <c r="Y432" t="s">
        <v>3619</v>
      </c>
      <c r="Z432"/>
      <c r="AA432"/>
      <c r="AB432" t="s">
        <v>39</v>
      </c>
      <c r="AC432" t="s">
        <v>40</v>
      </c>
      <c r="AD432" t="s">
        <v>41</v>
      </c>
      <c r="AE432"/>
    </row>
    <row r="433" spans="1:31" ht="15">
      <c r="A433" s="1" t="str">
        <f t="shared" si="12"/>
        <v>1137113441E6</v>
      </c>
      <c r="B433" t="s">
        <v>28</v>
      </c>
      <c r="C433" t="s">
        <v>29</v>
      </c>
      <c r="D433" t="s">
        <v>30</v>
      </c>
      <c r="E433" t="s">
        <v>31</v>
      </c>
      <c r="F433" t="s">
        <v>1243</v>
      </c>
      <c r="G433" t="s">
        <v>3484</v>
      </c>
      <c r="H433" t="s">
        <v>1774</v>
      </c>
      <c r="I433" t="s">
        <v>3485</v>
      </c>
      <c r="J433" t="s">
        <v>3620</v>
      </c>
      <c r="K433" t="s">
        <v>32</v>
      </c>
      <c r="L433" t="s">
        <v>32</v>
      </c>
      <c r="M433" t="s">
        <v>43</v>
      </c>
      <c r="N433" t="s">
        <v>44</v>
      </c>
      <c r="O433" t="s">
        <v>3621</v>
      </c>
      <c r="P433" t="s">
        <v>587</v>
      </c>
      <c r="Q433" t="s">
        <v>123</v>
      </c>
      <c r="R433" t="s">
        <v>3622</v>
      </c>
      <c r="S433" s="1" t="str">
        <f t="shared" si="13"/>
        <v>BAILON VELASQUEZ, YENINA JOVANA</v>
      </c>
      <c r="T433" t="s">
        <v>53</v>
      </c>
      <c r="U433" t="s">
        <v>49</v>
      </c>
      <c r="V433" t="s">
        <v>50</v>
      </c>
      <c r="W433" t="s">
        <v>3623</v>
      </c>
      <c r="X433" s="40">
        <v>28518</v>
      </c>
      <c r="Y433" t="s">
        <v>3624</v>
      </c>
      <c r="Z433" s="40">
        <v>42795</v>
      </c>
      <c r="AA433"/>
      <c r="AB433" t="s">
        <v>39</v>
      </c>
      <c r="AC433" t="s">
        <v>40</v>
      </c>
      <c r="AD433" t="s">
        <v>41</v>
      </c>
      <c r="AE433"/>
    </row>
    <row r="434" spans="1:31" ht="15">
      <c r="A434" s="1" t="str">
        <f t="shared" si="12"/>
        <v>1137113441E7</v>
      </c>
      <c r="B434" t="s">
        <v>28</v>
      </c>
      <c r="C434" t="s">
        <v>29</v>
      </c>
      <c r="D434" t="s">
        <v>30</v>
      </c>
      <c r="E434" t="s">
        <v>31</v>
      </c>
      <c r="F434" t="s">
        <v>1243</v>
      </c>
      <c r="G434" t="s">
        <v>3484</v>
      </c>
      <c r="H434" t="s">
        <v>1774</v>
      </c>
      <c r="I434" t="s">
        <v>3485</v>
      </c>
      <c r="J434" t="s">
        <v>3625</v>
      </c>
      <c r="K434" t="s">
        <v>32</v>
      </c>
      <c r="L434" t="s">
        <v>32</v>
      </c>
      <c r="M434" t="s">
        <v>43</v>
      </c>
      <c r="N434" t="s">
        <v>44</v>
      </c>
      <c r="O434" t="s">
        <v>54</v>
      </c>
      <c r="P434" t="s">
        <v>76</v>
      </c>
      <c r="Q434" t="s">
        <v>76</v>
      </c>
      <c r="R434" t="s">
        <v>341</v>
      </c>
      <c r="S434" s="1" t="str">
        <f t="shared" si="13"/>
        <v>QUISPE QUISPE, MARTHA</v>
      </c>
      <c r="T434" t="s">
        <v>60</v>
      </c>
      <c r="U434" t="s">
        <v>49</v>
      </c>
      <c r="V434" t="s">
        <v>50</v>
      </c>
      <c r="W434" t="s">
        <v>3626</v>
      </c>
      <c r="X434" s="40">
        <v>26053</v>
      </c>
      <c r="Y434" t="s">
        <v>3627</v>
      </c>
      <c r="Z434"/>
      <c r="AA434"/>
      <c r="AB434" t="s">
        <v>39</v>
      </c>
      <c r="AC434" t="s">
        <v>40</v>
      </c>
      <c r="AD434" t="s">
        <v>41</v>
      </c>
      <c r="AE434"/>
    </row>
    <row r="435" spans="1:31" ht="15">
      <c r="A435" s="1" t="str">
        <f t="shared" si="12"/>
        <v>1137113441E8</v>
      </c>
      <c r="B435" t="s">
        <v>28</v>
      </c>
      <c r="C435" t="s">
        <v>29</v>
      </c>
      <c r="D435" t="s">
        <v>30</v>
      </c>
      <c r="E435" t="s">
        <v>31</v>
      </c>
      <c r="F435" t="s">
        <v>1243</v>
      </c>
      <c r="G435" t="s">
        <v>3484</v>
      </c>
      <c r="H435" t="s">
        <v>1774</v>
      </c>
      <c r="I435" t="s">
        <v>3485</v>
      </c>
      <c r="J435" t="s">
        <v>3628</v>
      </c>
      <c r="K435" t="s">
        <v>32</v>
      </c>
      <c r="L435" t="s">
        <v>32</v>
      </c>
      <c r="M435" t="s">
        <v>43</v>
      </c>
      <c r="N435" t="s">
        <v>44</v>
      </c>
      <c r="O435" t="s">
        <v>54</v>
      </c>
      <c r="P435" t="s">
        <v>331</v>
      </c>
      <c r="Q435" t="s">
        <v>725</v>
      </c>
      <c r="R435" t="s">
        <v>201</v>
      </c>
      <c r="S435" s="1" t="str">
        <f t="shared" si="13"/>
        <v>RAMIREZ FORAQUITA, JUANA</v>
      </c>
      <c r="T435" t="s">
        <v>60</v>
      </c>
      <c r="U435" t="s">
        <v>49</v>
      </c>
      <c r="V435" t="s">
        <v>50</v>
      </c>
      <c r="W435" t="s">
        <v>3629</v>
      </c>
      <c r="X435" s="40">
        <v>24646</v>
      </c>
      <c r="Y435" t="s">
        <v>3630</v>
      </c>
      <c r="Z435"/>
      <c r="AA435"/>
      <c r="AB435" t="s">
        <v>39</v>
      </c>
      <c r="AC435" t="s">
        <v>40</v>
      </c>
      <c r="AD435" t="s">
        <v>41</v>
      </c>
      <c r="AE435"/>
    </row>
    <row r="436" spans="1:31" ht="15">
      <c r="A436" s="1" t="str">
        <f t="shared" si="12"/>
        <v>1137113441E9</v>
      </c>
      <c r="B436" t="s">
        <v>28</v>
      </c>
      <c r="C436" t="s">
        <v>29</v>
      </c>
      <c r="D436" t="s">
        <v>30</v>
      </c>
      <c r="E436" t="s">
        <v>31</v>
      </c>
      <c r="F436" t="s">
        <v>1243</v>
      </c>
      <c r="G436" t="s">
        <v>3484</v>
      </c>
      <c r="H436" t="s">
        <v>1774</v>
      </c>
      <c r="I436" t="s">
        <v>3485</v>
      </c>
      <c r="J436" t="s">
        <v>3631</v>
      </c>
      <c r="K436" t="s">
        <v>32</v>
      </c>
      <c r="L436" t="s">
        <v>32</v>
      </c>
      <c r="M436" t="s">
        <v>43</v>
      </c>
      <c r="N436" t="s">
        <v>44</v>
      </c>
      <c r="O436" t="s">
        <v>54</v>
      </c>
      <c r="P436" t="s">
        <v>141</v>
      </c>
      <c r="Q436" t="s">
        <v>3632</v>
      </c>
      <c r="R436" t="s">
        <v>3633</v>
      </c>
      <c r="S436" s="1" t="str">
        <f t="shared" si="13"/>
        <v>RAMOS JALANOCCA, CAROLINA NERY</v>
      </c>
      <c r="T436" t="s">
        <v>37</v>
      </c>
      <c r="U436" t="s">
        <v>49</v>
      </c>
      <c r="V436" t="s">
        <v>50</v>
      </c>
      <c r="W436" t="s">
        <v>3634</v>
      </c>
      <c r="X436" s="40">
        <v>27337</v>
      </c>
      <c r="Y436" t="s">
        <v>3635</v>
      </c>
      <c r="Z436"/>
      <c r="AA436"/>
      <c r="AB436" t="s">
        <v>39</v>
      </c>
      <c r="AC436" t="s">
        <v>40</v>
      </c>
      <c r="AD436" t="s">
        <v>41</v>
      </c>
      <c r="AE436"/>
    </row>
    <row r="437" spans="1:31" ht="15">
      <c r="A437" s="1" t="str">
        <f t="shared" si="12"/>
        <v>1137113451E3</v>
      </c>
      <c r="B437" t="s">
        <v>28</v>
      </c>
      <c r="C437" t="s">
        <v>29</v>
      </c>
      <c r="D437" t="s">
        <v>30</v>
      </c>
      <c r="E437" t="s">
        <v>31</v>
      </c>
      <c r="F437" t="s">
        <v>1243</v>
      </c>
      <c r="G437" t="s">
        <v>3484</v>
      </c>
      <c r="H437" t="s">
        <v>1774</v>
      </c>
      <c r="I437" t="s">
        <v>3485</v>
      </c>
      <c r="J437" t="s">
        <v>3636</v>
      </c>
      <c r="K437" t="s">
        <v>32</v>
      </c>
      <c r="L437" t="s">
        <v>32</v>
      </c>
      <c r="M437" t="s">
        <v>43</v>
      </c>
      <c r="N437" t="s">
        <v>44</v>
      </c>
      <c r="O437" t="s">
        <v>3637</v>
      </c>
      <c r="P437" t="s">
        <v>506</v>
      </c>
      <c r="Q437" t="s">
        <v>726</v>
      </c>
      <c r="R437" t="s">
        <v>3638</v>
      </c>
      <c r="S437" s="1" t="str">
        <f t="shared" si="13"/>
        <v>YANARICO MONROY, JUDITH CLORINDA</v>
      </c>
      <c r="T437" t="s">
        <v>48</v>
      </c>
      <c r="U437" t="s">
        <v>49</v>
      </c>
      <c r="V437" t="s">
        <v>50</v>
      </c>
      <c r="W437" t="s">
        <v>3639</v>
      </c>
      <c r="X437" s="40">
        <v>25921</v>
      </c>
      <c r="Y437" t="s">
        <v>3640</v>
      </c>
      <c r="Z437" s="40">
        <v>42795</v>
      </c>
      <c r="AA437"/>
      <c r="AB437" t="s">
        <v>39</v>
      </c>
      <c r="AC437" t="s">
        <v>40</v>
      </c>
      <c r="AD437" t="s">
        <v>41</v>
      </c>
      <c r="AE437"/>
    </row>
    <row r="438" spans="1:31" ht="15">
      <c r="A438" s="1" t="str">
        <f t="shared" si="12"/>
        <v>1137113451E4</v>
      </c>
      <c r="B438" t="s">
        <v>28</v>
      </c>
      <c r="C438" t="s">
        <v>29</v>
      </c>
      <c r="D438" t="s">
        <v>30</v>
      </c>
      <c r="E438" t="s">
        <v>31</v>
      </c>
      <c r="F438" t="s">
        <v>1243</v>
      </c>
      <c r="G438" t="s">
        <v>3484</v>
      </c>
      <c r="H438" t="s">
        <v>1774</v>
      </c>
      <c r="I438" t="s">
        <v>3485</v>
      </c>
      <c r="J438" t="s">
        <v>3641</v>
      </c>
      <c r="K438" t="s">
        <v>32</v>
      </c>
      <c r="L438" t="s">
        <v>32</v>
      </c>
      <c r="M438" t="s">
        <v>43</v>
      </c>
      <c r="N438" t="s">
        <v>44</v>
      </c>
      <c r="O438" t="s">
        <v>3642</v>
      </c>
      <c r="P438" t="s">
        <v>453</v>
      </c>
      <c r="Q438" t="s">
        <v>102</v>
      </c>
      <c r="R438" t="s">
        <v>3643</v>
      </c>
      <c r="S438" s="1" t="str">
        <f t="shared" si="13"/>
        <v>SALAZAR MAMANI, BRIGIDA JESUS</v>
      </c>
      <c r="T438" t="s">
        <v>53</v>
      </c>
      <c r="U438" t="s">
        <v>49</v>
      </c>
      <c r="V438" t="s">
        <v>50</v>
      </c>
      <c r="W438" t="s">
        <v>3644</v>
      </c>
      <c r="X438" s="40">
        <v>24834</v>
      </c>
      <c r="Y438" t="s">
        <v>3645</v>
      </c>
      <c r="Z438" s="40">
        <v>43160</v>
      </c>
      <c r="AA438" s="40">
        <v>43465</v>
      </c>
      <c r="AB438" t="s">
        <v>39</v>
      </c>
      <c r="AC438" t="s">
        <v>40</v>
      </c>
      <c r="AD438" t="s">
        <v>41</v>
      </c>
      <c r="AE438"/>
    </row>
    <row r="439" spans="1:31" ht="15">
      <c r="A439" s="1" t="str">
        <f t="shared" si="12"/>
        <v>1137113451E5</v>
      </c>
      <c r="B439" t="s">
        <v>28</v>
      </c>
      <c r="C439" t="s">
        <v>29</v>
      </c>
      <c r="D439" t="s">
        <v>30</v>
      </c>
      <c r="E439" t="s">
        <v>31</v>
      </c>
      <c r="F439" t="s">
        <v>1243</v>
      </c>
      <c r="G439" t="s">
        <v>3484</v>
      </c>
      <c r="H439" t="s">
        <v>1774</v>
      </c>
      <c r="I439" t="s">
        <v>3485</v>
      </c>
      <c r="J439" t="s">
        <v>3646</v>
      </c>
      <c r="K439" t="s">
        <v>32</v>
      </c>
      <c r="L439" t="s">
        <v>32</v>
      </c>
      <c r="M439" t="s">
        <v>43</v>
      </c>
      <c r="N439" t="s">
        <v>44</v>
      </c>
      <c r="O439" t="s">
        <v>3647</v>
      </c>
      <c r="P439" t="s">
        <v>477</v>
      </c>
      <c r="Q439" t="s">
        <v>102</v>
      </c>
      <c r="R439" t="s">
        <v>3648</v>
      </c>
      <c r="S439" s="1" t="str">
        <f t="shared" si="13"/>
        <v>SUAÑA MAMANI, ELIZABETH MARTHA</v>
      </c>
      <c r="T439" t="s">
        <v>60</v>
      </c>
      <c r="U439" t="s">
        <v>49</v>
      </c>
      <c r="V439" t="s">
        <v>50</v>
      </c>
      <c r="W439" t="s">
        <v>3649</v>
      </c>
      <c r="X439" s="40">
        <v>26086</v>
      </c>
      <c r="Y439" t="s">
        <v>3650</v>
      </c>
      <c r="Z439"/>
      <c r="AA439"/>
      <c r="AB439" t="s">
        <v>39</v>
      </c>
      <c r="AC439" t="s">
        <v>40</v>
      </c>
      <c r="AD439" t="s">
        <v>41</v>
      </c>
      <c r="AE439"/>
    </row>
    <row r="440" spans="1:31" ht="15">
      <c r="A440" s="1" t="str">
        <f t="shared" si="12"/>
        <v>1137113451E6</v>
      </c>
      <c r="B440" t="s">
        <v>28</v>
      </c>
      <c r="C440" t="s">
        <v>29</v>
      </c>
      <c r="D440" t="s">
        <v>30</v>
      </c>
      <c r="E440" t="s">
        <v>31</v>
      </c>
      <c r="F440" t="s">
        <v>1243</v>
      </c>
      <c r="G440" t="s">
        <v>3484</v>
      </c>
      <c r="H440" t="s">
        <v>1774</v>
      </c>
      <c r="I440" t="s">
        <v>3485</v>
      </c>
      <c r="J440" t="s">
        <v>3651</v>
      </c>
      <c r="K440" t="s">
        <v>32</v>
      </c>
      <c r="L440" t="s">
        <v>32</v>
      </c>
      <c r="M440" t="s">
        <v>43</v>
      </c>
      <c r="N440" t="s">
        <v>44</v>
      </c>
      <c r="O440" t="s">
        <v>3652</v>
      </c>
      <c r="P440" t="s">
        <v>458</v>
      </c>
      <c r="Q440" t="s">
        <v>844</v>
      </c>
      <c r="R440" t="s">
        <v>3653</v>
      </c>
      <c r="S440" s="1" t="str">
        <f t="shared" si="13"/>
        <v>ALAVE VILLANUEVA, JAVIER JULIO</v>
      </c>
      <c r="T440" t="s">
        <v>53</v>
      </c>
      <c r="U440" t="s">
        <v>49</v>
      </c>
      <c r="V440" t="s">
        <v>50</v>
      </c>
      <c r="W440" t="s">
        <v>3654</v>
      </c>
      <c r="X440" s="40">
        <v>24303</v>
      </c>
      <c r="Y440" t="s">
        <v>3655</v>
      </c>
      <c r="Z440" s="40">
        <v>43160</v>
      </c>
      <c r="AA440" s="40">
        <v>43465</v>
      </c>
      <c r="AB440" t="s">
        <v>39</v>
      </c>
      <c r="AC440" t="s">
        <v>40</v>
      </c>
      <c r="AD440" t="s">
        <v>41</v>
      </c>
      <c r="AE440"/>
    </row>
    <row r="441" spans="1:31" ht="15">
      <c r="A441" s="1" t="str">
        <f t="shared" si="12"/>
        <v>1137113451E9</v>
      </c>
      <c r="B441" t="s">
        <v>28</v>
      </c>
      <c r="C441" t="s">
        <v>29</v>
      </c>
      <c r="D441" t="s">
        <v>30</v>
      </c>
      <c r="E441" t="s">
        <v>31</v>
      </c>
      <c r="F441" t="s">
        <v>1243</v>
      </c>
      <c r="G441" t="s">
        <v>3484</v>
      </c>
      <c r="H441" t="s">
        <v>1774</v>
      </c>
      <c r="I441" t="s">
        <v>3485</v>
      </c>
      <c r="J441" t="s">
        <v>3656</v>
      </c>
      <c r="K441" t="s">
        <v>32</v>
      </c>
      <c r="L441" t="s">
        <v>32</v>
      </c>
      <c r="M441" t="s">
        <v>1837</v>
      </c>
      <c r="N441" t="s">
        <v>44</v>
      </c>
      <c r="O441" t="s">
        <v>2969</v>
      </c>
      <c r="P441" t="s">
        <v>3657</v>
      </c>
      <c r="Q441" t="s">
        <v>679</v>
      </c>
      <c r="R441" t="s">
        <v>3658</v>
      </c>
      <c r="S441" s="1" t="str">
        <f t="shared" si="13"/>
        <v>PEREIRA SONCO, FELICITAS ESPERANZA</v>
      </c>
      <c r="T441" t="s">
        <v>53</v>
      </c>
      <c r="U441" t="s">
        <v>49</v>
      </c>
      <c r="V441" t="s">
        <v>50</v>
      </c>
      <c r="W441" t="s">
        <v>3659</v>
      </c>
      <c r="X441" s="40">
        <v>20156</v>
      </c>
      <c r="Y441" t="s">
        <v>3660</v>
      </c>
      <c r="Z441"/>
      <c r="AA441"/>
      <c r="AB441" t="s">
        <v>39</v>
      </c>
      <c r="AC441" t="s">
        <v>40</v>
      </c>
      <c r="AD441" t="s">
        <v>41</v>
      </c>
      <c r="AE441"/>
    </row>
    <row r="442" spans="1:31" ht="15">
      <c r="A442" s="1" t="str">
        <f t="shared" si="12"/>
        <v>1137113461E2</v>
      </c>
      <c r="B442" t="s">
        <v>28</v>
      </c>
      <c r="C442" t="s">
        <v>29</v>
      </c>
      <c r="D442" t="s">
        <v>30</v>
      </c>
      <c r="E442" t="s">
        <v>31</v>
      </c>
      <c r="F442" t="s">
        <v>1243</v>
      </c>
      <c r="G442" t="s">
        <v>3484</v>
      </c>
      <c r="H442" t="s">
        <v>1774</v>
      </c>
      <c r="I442" t="s">
        <v>3485</v>
      </c>
      <c r="J442" t="s">
        <v>3661</v>
      </c>
      <c r="K442" t="s">
        <v>32</v>
      </c>
      <c r="L442" t="s">
        <v>32</v>
      </c>
      <c r="M442" t="s">
        <v>43</v>
      </c>
      <c r="N442" t="s">
        <v>44</v>
      </c>
      <c r="O442" t="s">
        <v>3662</v>
      </c>
      <c r="P442" t="s">
        <v>436</v>
      </c>
      <c r="Q442" t="s">
        <v>59</v>
      </c>
      <c r="R442" t="s">
        <v>727</v>
      </c>
      <c r="S442" s="1" t="str">
        <f t="shared" si="13"/>
        <v>ORDOÑO VILCA, DELFINA</v>
      </c>
      <c r="T442" t="s">
        <v>53</v>
      </c>
      <c r="U442" t="s">
        <v>49</v>
      </c>
      <c r="V442" t="s">
        <v>50</v>
      </c>
      <c r="W442" t="s">
        <v>3663</v>
      </c>
      <c r="X442" s="40">
        <v>24944</v>
      </c>
      <c r="Y442" t="s">
        <v>3664</v>
      </c>
      <c r="Z442"/>
      <c r="AA442"/>
      <c r="AB442" t="s">
        <v>39</v>
      </c>
      <c r="AC442" t="s">
        <v>40</v>
      </c>
      <c r="AD442" t="s">
        <v>41</v>
      </c>
      <c r="AE442"/>
    </row>
    <row r="443" spans="1:31" ht="15">
      <c r="A443" s="1" t="str">
        <f t="shared" si="12"/>
        <v>1137113461E3</v>
      </c>
      <c r="B443" t="s">
        <v>28</v>
      </c>
      <c r="C443" t="s">
        <v>29</v>
      </c>
      <c r="D443" t="s">
        <v>30</v>
      </c>
      <c r="E443" t="s">
        <v>31</v>
      </c>
      <c r="F443" t="s">
        <v>1243</v>
      </c>
      <c r="G443" t="s">
        <v>3484</v>
      </c>
      <c r="H443" t="s">
        <v>1774</v>
      </c>
      <c r="I443" t="s">
        <v>3485</v>
      </c>
      <c r="J443" t="s">
        <v>3665</v>
      </c>
      <c r="K443" t="s">
        <v>32</v>
      </c>
      <c r="L443" t="s">
        <v>32</v>
      </c>
      <c r="M443" t="s">
        <v>43</v>
      </c>
      <c r="N443" t="s">
        <v>44</v>
      </c>
      <c r="O443" t="s">
        <v>3666</v>
      </c>
      <c r="P443" t="s">
        <v>76</v>
      </c>
      <c r="Q443" t="s">
        <v>307</v>
      </c>
      <c r="R443" t="s">
        <v>3667</v>
      </c>
      <c r="S443" s="1" t="str">
        <f t="shared" si="13"/>
        <v>QUISPE GUEVARA, RUTH ELIZABETH</v>
      </c>
      <c r="T443" t="s">
        <v>65</v>
      </c>
      <c r="U443" t="s">
        <v>49</v>
      </c>
      <c r="V443" t="s">
        <v>50</v>
      </c>
      <c r="W443" t="s">
        <v>3668</v>
      </c>
      <c r="X443" s="40">
        <v>28079</v>
      </c>
      <c r="Y443" t="s">
        <v>3669</v>
      </c>
      <c r="Z443" s="40">
        <v>42795</v>
      </c>
      <c r="AA443"/>
      <c r="AB443" t="s">
        <v>39</v>
      </c>
      <c r="AC443" t="s">
        <v>40</v>
      </c>
      <c r="AD443" t="s">
        <v>41</v>
      </c>
      <c r="AE443"/>
    </row>
    <row r="444" spans="1:31" ht="15">
      <c r="A444" s="1" t="str">
        <f t="shared" si="12"/>
        <v>1137113461E4</v>
      </c>
      <c r="B444" t="s">
        <v>28</v>
      </c>
      <c r="C444" t="s">
        <v>29</v>
      </c>
      <c r="D444" t="s">
        <v>30</v>
      </c>
      <c r="E444" t="s">
        <v>31</v>
      </c>
      <c r="F444" t="s">
        <v>1243</v>
      </c>
      <c r="G444" t="s">
        <v>3484</v>
      </c>
      <c r="H444" t="s">
        <v>1774</v>
      </c>
      <c r="I444" t="s">
        <v>3485</v>
      </c>
      <c r="J444" t="s">
        <v>3670</v>
      </c>
      <c r="K444" t="s">
        <v>32</v>
      </c>
      <c r="L444" t="s">
        <v>32</v>
      </c>
      <c r="M444" t="s">
        <v>1837</v>
      </c>
      <c r="N444" t="s">
        <v>44</v>
      </c>
      <c r="O444" t="s">
        <v>3671</v>
      </c>
      <c r="P444" t="s">
        <v>76</v>
      </c>
      <c r="Q444" t="s">
        <v>686</v>
      </c>
      <c r="R444" t="s">
        <v>3672</v>
      </c>
      <c r="S444" s="1" t="str">
        <f t="shared" si="13"/>
        <v>QUISPE ARO, EDWIN WILFREDO</v>
      </c>
      <c r="T444" t="s">
        <v>48</v>
      </c>
      <c r="U444" t="s">
        <v>49</v>
      </c>
      <c r="V444" t="s">
        <v>50</v>
      </c>
      <c r="W444" t="s">
        <v>3673</v>
      </c>
      <c r="X444" s="40">
        <v>27616</v>
      </c>
      <c r="Y444" t="s">
        <v>3674</v>
      </c>
      <c r="Z444"/>
      <c r="AA444"/>
      <c r="AB444" t="s">
        <v>39</v>
      </c>
      <c r="AC444" t="s">
        <v>40</v>
      </c>
      <c r="AD444" t="s">
        <v>41</v>
      </c>
      <c r="AE444"/>
    </row>
    <row r="445" spans="1:31" ht="15">
      <c r="A445" s="1" t="str">
        <f t="shared" si="12"/>
        <v>1137113461E5</v>
      </c>
      <c r="B445" t="s">
        <v>28</v>
      </c>
      <c r="C445" t="s">
        <v>29</v>
      </c>
      <c r="D445" t="s">
        <v>30</v>
      </c>
      <c r="E445" t="s">
        <v>31</v>
      </c>
      <c r="F445" t="s">
        <v>1243</v>
      </c>
      <c r="G445" t="s">
        <v>3484</v>
      </c>
      <c r="H445" t="s">
        <v>1774</v>
      </c>
      <c r="I445" t="s">
        <v>3485</v>
      </c>
      <c r="J445" t="s">
        <v>3675</v>
      </c>
      <c r="K445" t="s">
        <v>32</v>
      </c>
      <c r="L445" t="s">
        <v>32</v>
      </c>
      <c r="M445" t="s">
        <v>43</v>
      </c>
      <c r="N445" t="s">
        <v>44</v>
      </c>
      <c r="O445" t="s">
        <v>3676</v>
      </c>
      <c r="P445" t="s">
        <v>3677</v>
      </c>
      <c r="Q445" t="s">
        <v>857</v>
      </c>
      <c r="R445" t="s">
        <v>3678</v>
      </c>
      <c r="S445" s="1" t="str">
        <f t="shared" si="13"/>
        <v>LANZA JAPURA, MARY ALEXYA</v>
      </c>
      <c r="T445" t="s">
        <v>65</v>
      </c>
      <c r="U445" t="s">
        <v>49</v>
      </c>
      <c r="V445" t="s">
        <v>50</v>
      </c>
      <c r="W445" t="s">
        <v>3679</v>
      </c>
      <c r="X445" s="40">
        <v>31551</v>
      </c>
      <c r="Y445" t="s">
        <v>3680</v>
      </c>
      <c r="Z445" s="40">
        <v>43160</v>
      </c>
      <c r="AA445" s="40">
        <v>43465</v>
      </c>
      <c r="AB445" t="s">
        <v>39</v>
      </c>
      <c r="AC445" t="s">
        <v>40</v>
      </c>
      <c r="AD445" t="s">
        <v>41</v>
      </c>
      <c r="AE445"/>
    </row>
    <row r="446" spans="1:31" ht="15">
      <c r="A446" s="1" t="str">
        <f t="shared" si="12"/>
        <v>1137113461E6</v>
      </c>
      <c r="B446" t="s">
        <v>28</v>
      </c>
      <c r="C446" t="s">
        <v>29</v>
      </c>
      <c r="D446" t="s">
        <v>30</v>
      </c>
      <c r="E446" t="s">
        <v>31</v>
      </c>
      <c r="F446" t="s">
        <v>1243</v>
      </c>
      <c r="G446" t="s">
        <v>3484</v>
      </c>
      <c r="H446" t="s">
        <v>1774</v>
      </c>
      <c r="I446" t="s">
        <v>3485</v>
      </c>
      <c r="J446" t="s">
        <v>3681</v>
      </c>
      <c r="K446" t="s">
        <v>32</v>
      </c>
      <c r="L446" t="s">
        <v>32</v>
      </c>
      <c r="M446" t="s">
        <v>43</v>
      </c>
      <c r="N446" t="s">
        <v>44</v>
      </c>
      <c r="O446" t="s">
        <v>1986</v>
      </c>
      <c r="P446" t="s">
        <v>118</v>
      </c>
      <c r="Q446" t="s">
        <v>231</v>
      </c>
      <c r="R446" t="s">
        <v>3682</v>
      </c>
      <c r="S446" s="1" t="str">
        <f t="shared" si="13"/>
        <v>FLORES SANCHEZ, FRANCISCA LILIANA</v>
      </c>
      <c r="T446" t="s">
        <v>282</v>
      </c>
      <c r="U446" t="s">
        <v>49</v>
      </c>
      <c r="V446" t="s">
        <v>50</v>
      </c>
      <c r="W446" t="s">
        <v>3683</v>
      </c>
      <c r="X446" s="40">
        <v>24755</v>
      </c>
      <c r="Y446" t="s">
        <v>3684</v>
      </c>
      <c r="Z446"/>
      <c r="AA446"/>
      <c r="AB446" t="s">
        <v>39</v>
      </c>
      <c r="AC446" t="s">
        <v>40</v>
      </c>
      <c r="AD446" t="s">
        <v>41</v>
      </c>
      <c r="AE446"/>
    </row>
    <row r="447" spans="1:31" ht="15">
      <c r="A447" s="1" t="str">
        <f t="shared" si="12"/>
        <v>1138413311E3</v>
      </c>
      <c r="B447" t="s">
        <v>28</v>
      </c>
      <c r="C447" t="s">
        <v>29</v>
      </c>
      <c r="D447" t="s">
        <v>30</v>
      </c>
      <c r="E447" t="s">
        <v>31</v>
      </c>
      <c r="F447" t="s">
        <v>1243</v>
      </c>
      <c r="G447" t="s">
        <v>3484</v>
      </c>
      <c r="H447" t="s">
        <v>1774</v>
      </c>
      <c r="I447" t="s">
        <v>3485</v>
      </c>
      <c r="J447" t="s">
        <v>3685</v>
      </c>
      <c r="K447" t="s">
        <v>32</v>
      </c>
      <c r="L447" t="s">
        <v>32</v>
      </c>
      <c r="M447" t="s">
        <v>43</v>
      </c>
      <c r="N447" t="s">
        <v>44</v>
      </c>
      <c r="O447" t="s">
        <v>3686</v>
      </c>
      <c r="P447" t="s">
        <v>51</v>
      </c>
      <c r="Q447" t="s">
        <v>196</v>
      </c>
      <c r="R447" t="s">
        <v>510</v>
      </c>
      <c r="S447" s="1" t="str">
        <f t="shared" si="13"/>
        <v>CCALLA PARI, ROBERTO</v>
      </c>
      <c r="T447" t="s">
        <v>53</v>
      </c>
      <c r="U447" t="s">
        <v>49</v>
      </c>
      <c r="V447" t="s">
        <v>50</v>
      </c>
      <c r="W447" t="s">
        <v>3687</v>
      </c>
      <c r="X447" s="40">
        <v>22778</v>
      </c>
      <c r="Y447" t="s">
        <v>3688</v>
      </c>
      <c r="Z447"/>
      <c r="AA447"/>
      <c r="AB447" t="s">
        <v>39</v>
      </c>
      <c r="AC447" t="s">
        <v>40</v>
      </c>
      <c r="AD447" t="s">
        <v>41</v>
      </c>
      <c r="AE447"/>
    </row>
    <row r="448" spans="1:31" ht="15">
      <c r="A448" s="1" t="str">
        <f t="shared" si="12"/>
        <v>1152613712E6</v>
      </c>
      <c r="B448" t="s">
        <v>28</v>
      </c>
      <c r="C448" t="s">
        <v>29</v>
      </c>
      <c r="D448" t="s">
        <v>30</v>
      </c>
      <c r="E448" t="s">
        <v>31</v>
      </c>
      <c r="F448" t="s">
        <v>1243</v>
      </c>
      <c r="G448" t="s">
        <v>3484</v>
      </c>
      <c r="H448" t="s">
        <v>1774</v>
      </c>
      <c r="I448" t="s">
        <v>3485</v>
      </c>
      <c r="J448" t="s">
        <v>3689</v>
      </c>
      <c r="K448" t="s">
        <v>32</v>
      </c>
      <c r="L448" t="s">
        <v>32</v>
      </c>
      <c r="M448" t="s">
        <v>43</v>
      </c>
      <c r="N448" t="s">
        <v>44</v>
      </c>
      <c r="O448" t="s">
        <v>2758</v>
      </c>
      <c r="P448" t="s">
        <v>3690</v>
      </c>
      <c r="Q448" t="s">
        <v>82</v>
      </c>
      <c r="R448" t="s">
        <v>3691</v>
      </c>
      <c r="S448" s="1" t="str">
        <f t="shared" si="13"/>
        <v>GARAY CACERES, NANCY ANTONIETA</v>
      </c>
      <c r="T448" t="s">
        <v>37</v>
      </c>
      <c r="U448" t="s">
        <v>49</v>
      </c>
      <c r="V448" t="s">
        <v>50</v>
      </c>
      <c r="W448" t="s">
        <v>3692</v>
      </c>
      <c r="X448" s="40">
        <v>22987</v>
      </c>
      <c r="Y448" t="s">
        <v>3693</v>
      </c>
      <c r="Z448"/>
      <c r="AA448"/>
      <c r="AB448" t="s">
        <v>39</v>
      </c>
      <c r="AC448" t="s">
        <v>40</v>
      </c>
      <c r="AD448" t="s">
        <v>41</v>
      </c>
      <c r="AE448"/>
    </row>
    <row r="449" spans="1:31" ht="15">
      <c r="A449" s="1" t="str">
        <f t="shared" si="12"/>
        <v>21EV01801154</v>
      </c>
      <c r="B449" t="s">
        <v>28</v>
      </c>
      <c r="C449" t="s">
        <v>29</v>
      </c>
      <c r="D449" t="s">
        <v>30</v>
      </c>
      <c r="E449" t="s">
        <v>31</v>
      </c>
      <c r="F449" t="s">
        <v>1243</v>
      </c>
      <c r="G449" t="s">
        <v>3484</v>
      </c>
      <c r="H449" t="s">
        <v>1774</v>
      </c>
      <c r="I449" t="s">
        <v>3485</v>
      </c>
      <c r="J449" t="s">
        <v>3694</v>
      </c>
      <c r="K449" t="s">
        <v>32</v>
      </c>
      <c r="L449" t="s">
        <v>32</v>
      </c>
      <c r="M449" t="s">
        <v>1139</v>
      </c>
      <c r="N449" t="s">
        <v>62</v>
      </c>
      <c r="O449" t="s">
        <v>1990</v>
      </c>
      <c r="P449" t="s">
        <v>126</v>
      </c>
      <c r="Q449" t="s">
        <v>502</v>
      </c>
      <c r="R449" t="s">
        <v>784</v>
      </c>
      <c r="S449" s="1" t="str">
        <f t="shared" si="13"/>
        <v>COILA PANCCA, DANIEL</v>
      </c>
      <c r="T449" t="s">
        <v>65</v>
      </c>
      <c r="U449" t="s">
        <v>49</v>
      </c>
      <c r="V449" t="s">
        <v>50</v>
      </c>
      <c r="W449" t="s">
        <v>3695</v>
      </c>
      <c r="X449" s="40">
        <v>26300</v>
      </c>
      <c r="Y449" t="s">
        <v>3696</v>
      </c>
      <c r="Z449" s="40">
        <v>43160</v>
      </c>
      <c r="AA449" s="40">
        <v>43465</v>
      </c>
      <c r="AB449" t="s">
        <v>113</v>
      </c>
      <c r="AC449" t="s">
        <v>67</v>
      </c>
      <c r="AD449" t="s">
        <v>41</v>
      </c>
      <c r="AE449"/>
    </row>
    <row r="450" spans="1:31" ht="15">
      <c r="A450" s="1" t="str">
        <f t="shared" si="12"/>
        <v>21EV01805210</v>
      </c>
      <c r="B450" t="s">
        <v>28</v>
      </c>
      <c r="C450" t="s">
        <v>29</v>
      </c>
      <c r="D450" t="s">
        <v>30</v>
      </c>
      <c r="E450" t="s">
        <v>31</v>
      </c>
      <c r="F450" t="s">
        <v>1243</v>
      </c>
      <c r="G450" t="s">
        <v>3484</v>
      </c>
      <c r="H450" t="s">
        <v>1774</v>
      </c>
      <c r="I450" t="s">
        <v>3485</v>
      </c>
      <c r="J450" t="s">
        <v>3697</v>
      </c>
      <c r="K450" t="s">
        <v>32</v>
      </c>
      <c r="L450" t="s">
        <v>32</v>
      </c>
      <c r="M450" t="s">
        <v>1139</v>
      </c>
      <c r="N450" t="s">
        <v>62</v>
      </c>
      <c r="O450" t="s">
        <v>1990</v>
      </c>
      <c r="P450" t="s">
        <v>291</v>
      </c>
      <c r="Q450" t="s">
        <v>102</v>
      </c>
      <c r="R450" t="s">
        <v>778</v>
      </c>
      <c r="S450" s="1" t="str">
        <f t="shared" si="13"/>
        <v>MENDOZA MAMANI, MARCO ANTONIO</v>
      </c>
      <c r="T450" t="s">
        <v>65</v>
      </c>
      <c r="U450" t="s">
        <v>644</v>
      </c>
      <c r="V450" t="s">
        <v>50</v>
      </c>
      <c r="W450" t="s">
        <v>3698</v>
      </c>
      <c r="X450" s="40">
        <v>28625</v>
      </c>
      <c r="Y450" t="s">
        <v>3699</v>
      </c>
      <c r="Z450" s="40">
        <v>43160</v>
      </c>
      <c r="AA450" s="40">
        <v>43465</v>
      </c>
      <c r="AB450" t="s">
        <v>113</v>
      </c>
      <c r="AC450" t="s">
        <v>67</v>
      </c>
      <c r="AD450" t="s">
        <v>41</v>
      </c>
      <c r="AE450"/>
    </row>
    <row r="451" spans="1:31" ht="15">
      <c r="A451" s="1" t="str">
        <f t="shared" ref="A451:A514" si="14">J451</f>
        <v>21EV01810539</v>
      </c>
      <c r="B451" t="s">
        <v>28</v>
      </c>
      <c r="C451" t="s">
        <v>29</v>
      </c>
      <c r="D451" t="s">
        <v>30</v>
      </c>
      <c r="E451" t="s">
        <v>31</v>
      </c>
      <c r="F451" t="s">
        <v>1243</v>
      </c>
      <c r="G451" t="s">
        <v>3484</v>
      </c>
      <c r="H451" t="s">
        <v>1774</v>
      </c>
      <c r="I451" t="s">
        <v>3485</v>
      </c>
      <c r="J451" t="s">
        <v>3700</v>
      </c>
      <c r="K451" t="s">
        <v>32</v>
      </c>
      <c r="L451" t="s">
        <v>32</v>
      </c>
      <c r="M451" t="s">
        <v>2590</v>
      </c>
      <c r="N451" t="s">
        <v>62</v>
      </c>
      <c r="O451" t="s">
        <v>2591</v>
      </c>
      <c r="P451" t="s">
        <v>373</v>
      </c>
      <c r="Q451" t="s">
        <v>972</v>
      </c>
      <c r="R451" t="s">
        <v>3701</v>
      </c>
      <c r="S451" s="1" t="str">
        <f t="shared" si="13"/>
        <v>ASQUI CHICANI, SAUL IVAN</v>
      </c>
      <c r="T451" t="s">
        <v>65</v>
      </c>
      <c r="U451" t="s">
        <v>49</v>
      </c>
      <c r="V451" t="s">
        <v>50</v>
      </c>
      <c r="W451" t="s">
        <v>3702</v>
      </c>
      <c r="X451" s="40">
        <v>28658</v>
      </c>
      <c r="Y451" t="s">
        <v>3703</v>
      </c>
      <c r="Z451" s="40">
        <v>43304</v>
      </c>
      <c r="AA451" s="40">
        <v>43465</v>
      </c>
      <c r="AB451" t="s">
        <v>113</v>
      </c>
      <c r="AC451" t="s">
        <v>67</v>
      </c>
      <c r="AD451" t="s">
        <v>41</v>
      </c>
      <c r="AE451"/>
    </row>
    <row r="452" spans="1:31" ht="15">
      <c r="A452" s="1" t="str">
        <f t="shared" si="14"/>
        <v>1137113421E0</v>
      </c>
      <c r="B452" t="s">
        <v>28</v>
      </c>
      <c r="C452" t="s">
        <v>29</v>
      </c>
      <c r="D452" t="s">
        <v>30</v>
      </c>
      <c r="E452" t="s">
        <v>31</v>
      </c>
      <c r="F452" t="s">
        <v>1243</v>
      </c>
      <c r="G452" t="s">
        <v>3484</v>
      </c>
      <c r="H452" t="s">
        <v>1774</v>
      </c>
      <c r="I452" t="s">
        <v>3485</v>
      </c>
      <c r="J452" t="s">
        <v>3704</v>
      </c>
      <c r="K452" t="s">
        <v>87</v>
      </c>
      <c r="L452" t="s">
        <v>624</v>
      </c>
      <c r="M452" t="s">
        <v>625</v>
      </c>
      <c r="N452" t="s">
        <v>62</v>
      </c>
      <c r="O452" t="s">
        <v>3705</v>
      </c>
      <c r="P452" t="s">
        <v>2491</v>
      </c>
      <c r="Q452" t="s">
        <v>130</v>
      </c>
      <c r="R452" t="s">
        <v>3706</v>
      </c>
      <c r="S452" s="1" t="str">
        <f t="shared" ref="S452:S515" si="15">CONCATENATE(P452," ",Q452,", ",R452)</f>
        <v>MUCHICA ROMERO, TATIANA MARLENY</v>
      </c>
      <c r="T452" t="s">
        <v>661</v>
      </c>
      <c r="U452" t="s">
        <v>38</v>
      </c>
      <c r="V452" t="s">
        <v>50</v>
      </c>
      <c r="W452" t="s">
        <v>3707</v>
      </c>
      <c r="X452" s="40">
        <v>35269</v>
      </c>
      <c r="Y452" t="s">
        <v>3708</v>
      </c>
      <c r="Z452" s="40">
        <v>43132</v>
      </c>
      <c r="AA452" s="40">
        <v>43465</v>
      </c>
      <c r="AB452" t="s">
        <v>39</v>
      </c>
      <c r="AC452" t="s">
        <v>92</v>
      </c>
      <c r="AD452" t="s">
        <v>41</v>
      </c>
      <c r="AE452"/>
    </row>
    <row r="453" spans="1:31" ht="15">
      <c r="A453" s="1" t="str">
        <f t="shared" si="14"/>
        <v>1137113461E1</v>
      </c>
      <c r="B453" t="s">
        <v>28</v>
      </c>
      <c r="C453" t="s">
        <v>29</v>
      </c>
      <c r="D453" t="s">
        <v>30</v>
      </c>
      <c r="E453" t="s">
        <v>31</v>
      </c>
      <c r="F453" t="s">
        <v>1243</v>
      </c>
      <c r="G453" t="s">
        <v>3484</v>
      </c>
      <c r="H453" t="s">
        <v>1774</v>
      </c>
      <c r="I453" t="s">
        <v>3485</v>
      </c>
      <c r="J453" t="s">
        <v>3709</v>
      </c>
      <c r="K453" t="s">
        <v>87</v>
      </c>
      <c r="L453" t="s">
        <v>614</v>
      </c>
      <c r="M453" t="s">
        <v>615</v>
      </c>
      <c r="N453" t="s">
        <v>44</v>
      </c>
      <c r="O453" t="s">
        <v>3710</v>
      </c>
      <c r="P453" t="s">
        <v>521</v>
      </c>
      <c r="Q453" t="s">
        <v>118</v>
      </c>
      <c r="R453" t="s">
        <v>553</v>
      </c>
      <c r="S453" s="1" t="str">
        <f t="shared" si="15"/>
        <v>YUPANQUI FLORES, ROGER</v>
      </c>
      <c r="T453" t="s">
        <v>361</v>
      </c>
      <c r="U453" t="s">
        <v>38</v>
      </c>
      <c r="V453" t="s">
        <v>50</v>
      </c>
      <c r="W453" t="s">
        <v>3711</v>
      </c>
      <c r="X453" s="40">
        <v>24861</v>
      </c>
      <c r="Y453" t="s">
        <v>3712</v>
      </c>
      <c r="Z453"/>
      <c r="AA453"/>
      <c r="AB453" t="s">
        <v>39</v>
      </c>
      <c r="AC453" t="s">
        <v>92</v>
      </c>
      <c r="AD453" t="s">
        <v>41</v>
      </c>
      <c r="AE453"/>
    </row>
    <row r="454" spans="1:31" ht="15">
      <c r="A454" s="1" t="str">
        <f t="shared" si="14"/>
        <v>1137113411E2</v>
      </c>
      <c r="B454" t="s">
        <v>28</v>
      </c>
      <c r="C454" t="s">
        <v>29</v>
      </c>
      <c r="D454" t="s">
        <v>30</v>
      </c>
      <c r="E454" t="s">
        <v>31</v>
      </c>
      <c r="F454" t="s">
        <v>1243</v>
      </c>
      <c r="G454" t="s">
        <v>3484</v>
      </c>
      <c r="H454" t="s">
        <v>1774</v>
      </c>
      <c r="I454" t="s">
        <v>3485</v>
      </c>
      <c r="J454" t="s">
        <v>3713</v>
      </c>
      <c r="K454" t="s">
        <v>87</v>
      </c>
      <c r="L454" t="s">
        <v>88</v>
      </c>
      <c r="M454" t="s">
        <v>89</v>
      </c>
      <c r="N454" t="s">
        <v>44</v>
      </c>
      <c r="O454" t="s">
        <v>54</v>
      </c>
      <c r="P454" t="s">
        <v>378</v>
      </c>
      <c r="Q454" t="s">
        <v>118</v>
      </c>
      <c r="R454" t="s">
        <v>711</v>
      </c>
      <c r="S454" s="1" t="str">
        <f t="shared" si="15"/>
        <v>ACERO FLORES, ERNESTO</v>
      </c>
      <c r="T454" t="s">
        <v>159</v>
      </c>
      <c r="U454" t="s">
        <v>38</v>
      </c>
      <c r="V454" t="s">
        <v>50</v>
      </c>
      <c r="W454" t="s">
        <v>3714</v>
      </c>
      <c r="X454" s="40">
        <v>21861</v>
      </c>
      <c r="Y454" t="s">
        <v>3715</v>
      </c>
      <c r="Z454"/>
      <c r="AA454"/>
      <c r="AB454" t="s">
        <v>39</v>
      </c>
      <c r="AC454" t="s">
        <v>92</v>
      </c>
      <c r="AD454" t="s">
        <v>41</v>
      </c>
      <c r="AE454"/>
    </row>
    <row r="455" spans="1:31" ht="15">
      <c r="A455" s="1" t="str">
        <f t="shared" si="14"/>
        <v>1137113411E7</v>
      </c>
      <c r="B455" t="s">
        <v>28</v>
      </c>
      <c r="C455" t="s">
        <v>29</v>
      </c>
      <c r="D455" t="s">
        <v>30</v>
      </c>
      <c r="E455" t="s">
        <v>31</v>
      </c>
      <c r="F455" t="s">
        <v>1243</v>
      </c>
      <c r="G455" t="s">
        <v>3484</v>
      </c>
      <c r="H455" t="s">
        <v>1774</v>
      </c>
      <c r="I455" t="s">
        <v>3485</v>
      </c>
      <c r="J455" t="s">
        <v>3716</v>
      </c>
      <c r="K455" t="s">
        <v>87</v>
      </c>
      <c r="L455" t="s">
        <v>88</v>
      </c>
      <c r="M455" t="s">
        <v>89</v>
      </c>
      <c r="N455" t="s">
        <v>44</v>
      </c>
      <c r="O455" t="s">
        <v>54</v>
      </c>
      <c r="P455" t="s">
        <v>236</v>
      </c>
      <c r="Q455" t="s">
        <v>227</v>
      </c>
      <c r="R455" t="s">
        <v>729</v>
      </c>
      <c r="S455" s="1" t="str">
        <f t="shared" si="15"/>
        <v>CHATA CALDERON, MIGUEL</v>
      </c>
      <c r="T455" t="s">
        <v>137</v>
      </c>
      <c r="U455" t="s">
        <v>38</v>
      </c>
      <c r="V455" t="s">
        <v>50</v>
      </c>
      <c r="W455" t="s">
        <v>3717</v>
      </c>
      <c r="X455" s="40">
        <v>23753</v>
      </c>
      <c r="Y455" t="s">
        <v>3718</v>
      </c>
      <c r="Z455"/>
      <c r="AA455"/>
      <c r="AB455" t="s">
        <v>39</v>
      </c>
      <c r="AC455" t="s">
        <v>92</v>
      </c>
      <c r="AD455" t="s">
        <v>41</v>
      </c>
      <c r="AE455"/>
    </row>
    <row r="456" spans="1:31" ht="15">
      <c r="A456" s="1" t="str">
        <f t="shared" si="14"/>
        <v>1137113441E4</v>
      </c>
      <c r="B456" t="s">
        <v>28</v>
      </c>
      <c r="C456" t="s">
        <v>29</v>
      </c>
      <c r="D456" t="s">
        <v>30</v>
      </c>
      <c r="E456" t="s">
        <v>31</v>
      </c>
      <c r="F456" t="s">
        <v>1243</v>
      </c>
      <c r="G456" t="s">
        <v>3484</v>
      </c>
      <c r="H456" t="s">
        <v>1774</v>
      </c>
      <c r="I456" t="s">
        <v>3485</v>
      </c>
      <c r="J456" t="s">
        <v>3719</v>
      </c>
      <c r="K456" t="s">
        <v>87</v>
      </c>
      <c r="L456" t="s">
        <v>88</v>
      </c>
      <c r="M456" t="s">
        <v>89</v>
      </c>
      <c r="N456" t="s">
        <v>44</v>
      </c>
      <c r="O456" t="s">
        <v>3720</v>
      </c>
      <c r="P456" t="s">
        <v>102</v>
      </c>
      <c r="Q456" t="s">
        <v>102</v>
      </c>
      <c r="R456" t="s">
        <v>3721</v>
      </c>
      <c r="S456" s="1" t="str">
        <f t="shared" si="15"/>
        <v>MAMANI MAMANI, EDELVIRA</v>
      </c>
      <c r="T456" t="s">
        <v>159</v>
      </c>
      <c r="U456" t="s">
        <v>38</v>
      </c>
      <c r="V456" t="s">
        <v>50</v>
      </c>
      <c r="W456" t="s">
        <v>3722</v>
      </c>
      <c r="X456" s="40">
        <v>24743</v>
      </c>
      <c r="Y456" t="s">
        <v>3723</v>
      </c>
      <c r="Z456"/>
      <c r="AA456"/>
      <c r="AB456" t="s">
        <v>39</v>
      </c>
      <c r="AC456" t="s">
        <v>92</v>
      </c>
      <c r="AD456" t="s">
        <v>41</v>
      </c>
      <c r="AE456"/>
    </row>
    <row r="457" spans="1:31" ht="15">
      <c r="A457" s="1" t="str">
        <f t="shared" si="14"/>
        <v>1137113451E0</v>
      </c>
      <c r="B457" t="s">
        <v>28</v>
      </c>
      <c r="C457" t="s">
        <v>29</v>
      </c>
      <c r="D457" t="s">
        <v>30</v>
      </c>
      <c r="E457" t="s">
        <v>31</v>
      </c>
      <c r="F457" t="s">
        <v>1243</v>
      </c>
      <c r="G457" t="s">
        <v>3484</v>
      </c>
      <c r="H457" t="s">
        <v>1774</v>
      </c>
      <c r="I457" t="s">
        <v>3485</v>
      </c>
      <c r="J457" t="s">
        <v>3724</v>
      </c>
      <c r="K457" t="s">
        <v>87</v>
      </c>
      <c r="L457" t="s">
        <v>88</v>
      </c>
      <c r="M457" t="s">
        <v>89</v>
      </c>
      <c r="N457" t="s">
        <v>44</v>
      </c>
      <c r="O457" t="s">
        <v>3725</v>
      </c>
      <c r="P457" t="s">
        <v>3251</v>
      </c>
      <c r="Q457" t="s">
        <v>3252</v>
      </c>
      <c r="R457" t="s">
        <v>730</v>
      </c>
      <c r="S457" s="1" t="str">
        <f t="shared" si="15"/>
        <v>CHARA CALANI, RICARDO</v>
      </c>
      <c r="T457" t="s">
        <v>98</v>
      </c>
      <c r="U457" t="s">
        <v>38</v>
      </c>
      <c r="V457" t="s">
        <v>50</v>
      </c>
      <c r="W457" t="s">
        <v>3726</v>
      </c>
      <c r="X457" s="40">
        <v>23549</v>
      </c>
      <c r="Y457" t="s">
        <v>3727</v>
      </c>
      <c r="Z457"/>
      <c r="AA457"/>
      <c r="AB457" t="s">
        <v>39</v>
      </c>
      <c r="AC457" t="s">
        <v>92</v>
      </c>
      <c r="AD457" t="s">
        <v>41</v>
      </c>
      <c r="AE457"/>
    </row>
    <row r="458" spans="1:31" ht="15">
      <c r="A458" s="1" t="str">
        <f t="shared" si="14"/>
        <v>1137113451E8</v>
      </c>
      <c r="B458" t="s">
        <v>28</v>
      </c>
      <c r="C458" t="s">
        <v>29</v>
      </c>
      <c r="D458" t="s">
        <v>30</v>
      </c>
      <c r="E458" t="s">
        <v>31</v>
      </c>
      <c r="F458" t="s">
        <v>1243</v>
      </c>
      <c r="G458" t="s">
        <v>3484</v>
      </c>
      <c r="H458" t="s">
        <v>1774</v>
      </c>
      <c r="I458" t="s">
        <v>3485</v>
      </c>
      <c r="J458" t="s">
        <v>3728</v>
      </c>
      <c r="K458" t="s">
        <v>87</v>
      </c>
      <c r="L458" t="s">
        <v>88</v>
      </c>
      <c r="M458" t="s">
        <v>89</v>
      </c>
      <c r="N458" t="s">
        <v>44</v>
      </c>
      <c r="O458" t="s">
        <v>379</v>
      </c>
      <c r="P458" t="s">
        <v>141</v>
      </c>
      <c r="Q458" t="s">
        <v>715</v>
      </c>
      <c r="R458" t="s">
        <v>3729</v>
      </c>
      <c r="S458" s="1" t="str">
        <f t="shared" si="15"/>
        <v>RAMOS CLAVIJO, MARIO ENRIQUE</v>
      </c>
      <c r="T458" t="s">
        <v>98</v>
      </c>
      <c r="U458" t="s">
        <v>38</v>
      </c>
      <c r="V458" t="s">
        <v>50</v>
      </c>
      <c r="W458" t="s">
        <v>3730</v>
      </c>
      <c r="X458" s="40">
        <v>22745</v>
      </c>
      <c r="Y458" t="s">
        <v>3731</v>
      </c>
      <c r="Z458"/>
      <c r="AA458"/>
      <c r="AB458" t="s">
        <v>39</v>
      </c>
      <c r="AC458" t="s">
        <v>92</v>
      </c>
      <c r="AD458" t="s">
        <v>41</v>
      </c>
      <c r="AE458"/>
    </row>
    <row r="459" spans="1:31" ht="15">
      <c r="A459" s="1" t="str">
        <f t="shared" si="14"/>
        <v>1137113461E7</v>
      </c>
      <c r="B459" t="s">
        <v>28</v>
      </c>
      <c r="C459" t="s">
        <v>29</v>
      </c>
      <c r="D459" t="s">
        <v>30</v>
      </c>
      <c r="E459" t="s">
        <v>31</v>
      </c>
      <c r="F459" t="s">
        <v>1243</v>
      </c>
      <c r="G459" t="s">
        <v>3484</v>
      </c>
      <c r="H459" t="s">
        <v>1774</v>
      </c>
      <c r="I459" t="s">
        <v>3485</v>
      </c>
      <c r="J459" t="s">
        <v>3732</v>
      </c>
      <c r="K459" t="s">
        <v>87</v>
      </c>
      <c r="L459" t="s">
        <v>88</v>
      </c>
      <c r="M459" t="s">
        <v>89</v>
      </c>
      <c r="N459" t="s">
        <v>44</v>
      </c>
      <c r="O459" t="s">
        <v>3733</v>
      </c>
      <c r="P459" t="s">
        <v>550</v>
      </c>
      <c r="Q459" t="s">
        <v>203</v>
      </c>
      <c r="R459" t="s">
        <v>731</v>
      </c>
      <c r="S459" s="1" t="str">
        <f t="shared" si="15"/>
        <v>CHECALLA ARCE, HILARIO</v>
      </c>
      <c r="T459" t="s">
        <v>98</v>
      </c>
      <c r="U459" t="s">
        <v>38</v>
      </c>
      <c r="V459" t="s">
        <v>50</v>
      </c>
      <c r="W459" t="s">
        <v>3734</v>
      </c>
      <c r="X459" s="40">
        <v>26677</v>
      </c>
      <c r="Y459" t="s">
        <v>3735</v>
      </c>
      <c r="Z459"/>
      <c r="AA459"/>
      <c r="AB459" t="s">
        <v>39</v>
      </c>
      <c r="AC459" t="s">
        <v>92</v>
      </c>
      <c r="AD459" t="s">
        <v>41</v>
      </c>
      <c r="AE459"/>
    </row>
    <row r="460" spans="1:31" ht="15">
      <c r="A460" s="1" t="str">
        <f t="shared" si="14"/>
        <v>1193213521E8</v>
      </c>
      <c r="B460" t="s">
        <v>28</v>
      </c>
      <c r="C460" t="s">
        <v>29</v>
      </c>
      <c r="D460" t="s">
        <v>30</v>
      </c>
      <c r="E460" t="s">
        <v>31</v>
      </c>
      <c r="F460" t="s">
        <v>1243</v>
      </c>
      <c r="G460" t="s">
        <v>3484</v>
      </c>
      <c r="H460" t="s">
        <v>1774</v>
      </c>
      <c r="I460" t="s">
        <v>3485</v>
      </c>
      <c r="J460" t="s">
        <v>3736</v>
      </c>
      <c r="K460" t="s">
        <v>87</v>
      </c>
      <c r="L460" t="s">
        <v>88</v>
      </c>
      <c r="M460" t="s">
        <v>325</v>
      </c>
      <c r="N460" t="s">
        <v>44</v>
      </c>
      <c r="O460" t="s">
        <v>3737</v>
      </c>
      <c r="P460" t="s">
        <v>773</v>
      </c>
      <c r="Q460" t="s">
        <v>774</v>
      </c>
      <c r="R460" t="s">
        <v>3738</v>
      </c>
      <c r="S460" s="1" t="str">
        <f t="shared" si="15"/>
        <v>HUARSAYA CHUNGA, MARIO GUILLERMO</v>
      </c>
      <c r="T460" t="s">
        <v>98</v>
      </c>
      <c r="U460" t="s">
        <v>38</v>
      </c>
      <c r="V460" t="s">
        <v>50</v>
      </c>
      <c r="W460" t="s">
        <v>3739</v>
      </c>
      <c r="X460" s="40">
        <v>24148</v>
      </c>
      <c r="Y460" t="s">
        <v>3740</v>
      </c>
      <c r="Z460"/>
      <c r="AA460"/>
      <c r="AB460" t="s">
        <v>39</v>
      </c>
      <c r="AC460" t="s">
        <v>92</v>
      </c>
      <c r="AD460" t="s">
        <v>41</v>
      </c>
      <c r="AE460"/>
    </row>
    <row r="461" spans="1:31" ht="15">
      <c r="A461" s="1" t="str">
        <f t="shared" si="14"/>
        <v>21C180106391</v>
      </c>
      <c r="B461" t="s">
        <v>28</v>
      </c>
      <c r="C461" t="s">
        <v>29</v>
      </c>
      <c r="D461" t="s">
        <v>30</v>
      </c>
      <c r="E461" t="s">
        <v>31</v>
      </c>
      <c r="F461" t="s">
        <v>1243</v>
      </c>
      <c r="G461" t="s">
        <v>3484</v>
      </c>
      <c r="H461" t="s">
        <v>1774</v>
      </c>
      <c r="I461" t="s">
        <v>3485</v>
      </c>
      <c r="J461" t="s">
        <v>3741</v>
      </c>
      <c r="K461" t="s">
        <v>668</v>
      </c>
      <c r="L461" t="s">
        <v>2624</v>
      </c>
      <c r="M461" t="s">
        <v>2625</v>
      </c>
      <c r="N461" t="s">
        <v>62</v>
      </c>
      <c r="O461" t="s">
        <v>1133</v>
      </c>
      <c r="P461" t="s">
        <v>85</v>
      </c>
      <c r="Q461" t="s">
        <v>115</v>
      </c>
      <c r="R461" t="s">
        <v>728</v>
      </c>
      <c r="S461" s="1" t="str">
        <f t="shared" si="15"/>
        <v>MANZANO TORRES, MARIO</v>
      </c>
      <c r="T461" t="s">
        <v>669</v>
      </c>
      <c r="U461" t="s">
        <v>670</v>
      </c>
      <c r="V461" t="s">
        <v>50</v>
      </c>
      <c r="W461" t="s">
        <v>233</v>
      </c>
      <c r="X461" s="40">
        <v>28848</v>
      </c>
      <c r="Y461" t="s">
        <v>3742</v>
      </c>
      <c r="Z461" s="40">
        <v>43228</v>
      </c>
      <c r="AA461" s="40">
        <v>43320</v>
      </c>
      <c r="AB461" t="s">
        <v>113</v>
      </c>
      <c r="AC461" t="s">
        <v>671</v>
      </c>
      <c r="AD461" t="s">
        <v>41</v>
      </c>
      <c r="AE461"/>
    </row>
    <row r="462" spans="1:31" ht="15">
      <c r="A462" s="1" t="str">
        <f t="shared" si="14"/>
        <v>1111513421E5</v>
      </c>
      <c r="B462" t="s">
        <v>28</v>
      </c>
      <c r="C462" t="s">
        <v>29</v>
      </c>
      <c r="D462" t="s">
        <v>30</v>
      </c>
      <c r="E462" t="s">
        <v>31</v>
      </c>
      <c r="F462" t="s">
        <v>1257</v>
      </c>
      <c r="G462" t="s">
        <v>3743</v>
      </c>
      <c r="H462" t="s">
        <v>1774</v>
      </c>
      <c r="I462" t="s">
        <v>3744</v>
      </c>
      <c r="J462" t="s">
        <v>3745</v>
      </c>
      <c r="K462" t="s">
        <v>32</v>
      </c>
      <c r="L462" t="s">
        <v>33</v>
      </c>
      <c r="M462" t="s">
        <v>34</v>
      </c>
      <c r="N462" t="s">
        <v>35</v>
      </c>
      <c r="O462" t="s">
        <v>2020</v>
      </c>
      <c r="P462" t="s">
        <v>118</v>
      </c>
      <c r="Q462" t="s">
        <v>551</v>
      </c>
      <c r="R462" t="s">
        <v>3746</v>
      </c>
      <c r="S462" s="1" t="str">
        <f t="shared" si="15"/>
        <v>FLORES ALCOS, DOMINGO ALBERTO</v>
      </c>
      <c r="T462" t="s">
        <v>282</v>
      </c>
      <c r="U462" t="s">
        <v>38</v>
      </c>
      <c r="V462" t="s">
        <v>2021</v>
      </c>
      <c r="W462" t="s">
        <v>3747</v>
      </c>
      <c r="X462" s="40">
        <v>22635</v>
      </c>
      <c r="Y462" t="s">
        <v>3748</v>
      </c>
      <c r="Z462" s="40">
        <v>43374</v>
      </c>
      <c r="AA462" s="40">
        <v>44834</v>
      </c>
      <c r="AB462" t="s">
        <v>39</v>
      </c>
      <c r="AC462" t="s">
        <v>40</v>
      </c>
      <c r="AD462" t="s">
        <v>41</v>
      </c>
      <c r="AE462"/>
    </row>
    <row r="463" spans="1:31" ht="15">
      <c r="A463" s="1" t="str">
        <f t="shared" si="14"/>
        <v>1111513441E5</v>
      </c>
      <c r="B463" t="s">
        <v>28</v>
      </c>
      <c r="C463" t="s">
        <v>29</v>
      </c>
      <c r="D463" t="s">
        <v>30</v>
      </c>
      <c r="E463" t="s">
        <v>31</v>
      </c>
      <c r="F463" t="s">
        <v>1257</v>
      </c>
      <c r="G463" t="s">
        <v>3743</v>
      </c>
      <c r="H463" t="s">
        <v>1774</v>
      </c>
      <c r="I463" t="s">
        <v>3744</v>
      </c>
      <c r="J463" t="s">
        <v>3749</v>
      </c>
      <c r="K463" t="s">
        <v>32</v>
      </c>
      <c r="L463" t="s">
        <v>33</v>
      </c>
      <c r="M463" t="s">
        <v>602</v>
      </c>
      <c r="N463" t="s">
        <v>35</v>
      </c>
      <c r="O463" t="s">
        <v>3750</v>
      </c>
      <c r="P463" t="s">
        <v>674</v>
      </c>
      <c r="Q463" t="s">
        <v>1126</v>
      </c>
      <c r="R463" t="s">
        <v>682</v>
      </c>
      <c r="S463" s="1" t="str">
        <f t="shared" si="15"/>
        <v>HUAYLLAPUMA SANTA CRUZ, CARLOS</v>
      </c>
      <c r="T463" t="s">
        <v>282</v>
      </c>
      <c r="U463" t="s">
        <v>38</v>
      </c>
      <c r="V463" t="s">
        <v>149</v>
      </c>
      <c r="W463" t="s">
        <v>3751</v>
      </c>
      <c r="X463" s="40">
        <v>25760</v>
      </c>
      <c r="Y463" t="s">
        <v>3752</v>
      </c>
      <c r="Z463" s="40">
        <v>42779</v>
      </c>
      <c r="AA463" s="40">
        <v>44239</v>
      </c>
      <c r="AB463" t="s">
        <v>39</v>
      </c>
      <c r="AC463" t="s">
        <v>40</v>
      </c>
      <c r="AD463" t="s">
        <v>41</v>
      </c>
      <c r="AE463"/>
    </row>
    <row r="464" spans="1:31" ht="15">
      <c r="A464" s="1" t="str">
        <f t="shared" si="14"/>
        <v>1111513411E0</v>
      </c>
      <c r="B464" t="s">
        <v>28</v>
      </c>
      <c r="C464" t="s">
        <v>29</v>
      </c>
      <c r="D464" t="s">
        <v>30</v>
      </c>
      <c r="E464" t="s">
        <v>31</v>
      </c>
      <c r="F464" t="s">
        <v>1257</v>
      </c>
      <c r="G464" t="s">
        <v>3743</v>
      </c>
      <c r="H464" t="s">
        <v>1774</v>
      </c>
      <c r="I464" t="s">
        <v>3744</v>
      </c>
      <c r="J464" t="s">
        <v>3753</v>
      </c>
      <c r="K464" t="s">
        <v>32</v>
      </c>
      <c r="L464" t="s">
        <v>32</v>
      </c>
      <c r="M464" t="s">
        <v>43</v>
      </c>
      <c r="N464" t="s">
        <v>44</v>
      </c>
      <c r="O464" t="s">
        <v>54</v>
      </c>
      <c r="P464" t="s">
        <v>3754</v>
      </c>
      <c r="Q464" t="s">
        <v>254</v>
      </c>
      <c r="R464" t="s">
        <v>3755</v>
      </c>
      <c r="S464" s="1" t="str">
        <f t="shared" si="15"/>
        <v>CHOQUECAHUA CHAMBILLA, MARIA ESTHER</v>
      </c>
      <c r="T464" t="s">
        <v>48</v>
      </c>
      <c r="U464" t="s">
        <v>49</v>
      </c>
      <c r="V464" t="s">
        <v>50</v>
      </c>
      <c r="W464" t="s">
        <v>3756</v>
      </c>
      <c r="X464" s="40">
        <v>27493</v>
      </c>
      <c r="Y464" t="s">
        <v>3757</v>
      </c>
      <c r="Z464"/>
      <c r="AA464"/>
      <c r="AB464" t="s">
        <v>39</v>
      </c>
      <c r="AC464" t="s">
        <v>40</v>
      </c>
      <c r="AD464" t="s">
        <v>41</v>
      </c>
      <c r="AE464"/>
    </row>
    <row r="465" spans="1:31" ht="15">
      <c r="A465" s="1" t="str">
        <f t="shared" si="14"/>
        <v>1111513411E2</v>
      </c>
      <c r="B465" t="s">
        <v>28</v>
      </c>
      <c r="C465" t="s">
        <v>29</v>
      </c>
      <c r="D465" t="s">
        <v>30</v>
      </c>
      <c r="E465" t="s">
        <v>31</v>
      </c>
      <c r="F465" t="s">
        <v>1257</v>
      </c>
      <c r="G465" t="s">
        <v>3743</v>
      </c>
      <c r="H465" t="s">
        <v>1774</v>
      </c>
      <c r="I465" t="s">
        <v>3744</v>
      </c>
      <c r="J465" t="s">
        <v>3758</v>
      </c>
      <c r="K465" t="s">
        <v>32</v>
      </c>
      <c r="L465" t="s">
        <v>32</v>
      </c>
      <c r="M465" t="s">
        <v>43</v>
      </c>
      <c r="N465" t="s">
        <v>44</v>
      </c>
      <c r="O465" t="s">
        <v>3759</v>
      </c>
      <c r="P465" t="s">
        <v>61</v>
      </c>
      <c r="Q465" t="s">
        <v>118</v>
      </c>
      <c r="R465" t="s">
        <v>3760</v>
      </c>
      <c r="S465" s="1" t="str">
        <f t="shared" si="15"/>
        <v>GALLEGOS FLORES, AIDA ELIANA</v>
      </c>
      <c r="T465" t="s">
        <v>60</v>
      </c>
      <c r="U465" t="s">
        <v>49</v>
      </c>
      <c r="V465" t="s">
        <v>50</v>
      </c>
      <c r="W465" t="s">
        <v>3761</v>
      </c>
      <c r="X465" s="40">
        <v>26694</v>
      </c>
      <c r="Y465" t="s">
        <v>3762</v>
      </c>
      <c r="Z465"/>
      <c r="AA465"/>
      <c r="AB465" t="s">
        <v>39</v>
      </c>
      <c r="AC465" t="s">
        <v>40</v>
      </c>
      <c r="AD465" t="s">
        <v>41</v>
      </c>
      <c r="AE465"/>
    </row>
    <row r="466" spans="1:31" ht="15">
      <c r="A466" s="1" t="str">
        <f t="shared" si="14"/>
        <v>1111513411E3</v>
      </c>
      <c r="B466" t="s">
        <v>28</v>
      </c>
      <c r="C466" t="s">
        <v>29</v>
      </c>
      <c r="D466" t="s">
        <v>30</v>
      </c>
      <c r="E466" t="s">
        <v>31</v>
      </c>
      <c r="F466" t="s">
        <v>1257</v>
      </c>
      <c r="G466" t="s">
        <v>3743</v>
      </c>
      <c r="H466" t="s">
        <v>1774</v>
      </c>
      <c r="I466" t="s">
        <v>3744</v>
      </c>
      <c r="J466" t="s">
        <v>3763</v>
      </c>
      <c r="K466" t="s">
        <v>32</v>
      </c>
      <c r="L466" t="s">
        <v>32</v>
      </c>
      <c r="M466" t="s">
        <v>43</v>
      </c>
      <c r="N466" t="s">
        <v>44</v>
      </c>
      <c r="O466" t="s">
        <v>54</v>
      </c>
      <c r="P466" t="s">
        <v>334</v>
      </c>
      <c r="Q466" t="s">
        <v>76</v>
      </c>
      <c r="R466" t="s">
        <v>285</v>
      </c>
      <c r="S466" s="1" t="str">
        <f t="shared" si="15"/>
        <v>AYALA QUISPE, DELIA</v>
      </c>
      <c r="T466" t="s">
        <v>37</v>
      </c>
      <c r="U466" t="s">
        <v>49</v>
      </c>
      <c r="V466" t="s">
        <v>50</v>
      </c>
      <c r="W466" t="s">
        <v>3764</v>
      </c>
      <c r="X466" s="40">
        <v>26660</v>
      </c>
      <c r="Y466" t="s">
        <v>3765</v>
      </c>
      <c r="Z466"/>
      <c r="AA466"/>
      <c r="AB466" t="s">
        <v>39</v>
      </c>
      <c r="AC466" t="s">
        <v>40</v>
      </c>
      <c r="AD466" t="s">
        <v>41</v>
      </c>
      <c r="AE466"/>
    </row>
    <row r="467" spans="1:31" ht="15">
      <c r="A467" s="1" t="str">
        <f t="shared" si="14"/>
        <v>1111513411E5</v>
      </c>
      <c r="B467" t="s">
        <v>28</v>
      </c>
      <c r="C467" t="s">
        <v>29</v>
      </c>
      <c r="D467" t="s">
        <v>30</v>
      </c>
      <c r="E467" t="s">
        <v>31</v>
      </c>
      <c r="F467" t="s">
        <v>1257</v>
      </c>
      <c r="G467" t="s">
        <v>3743</v>
      </c>
      <c r="H467" t="s">
        <v>1774</v>
      </c>
      <c r="I467" t="s">
        <v>3744</v>
      </c>
      <c r="J467" t="s">
        <v>3766</v>
      </c>
      <c r="K467" t="s">
        <v>32</v>
      </c>
      <c r="L467" t="s">
        <v>32</v>
      </c>
      <c r="M467" t="s">
        <v>43</v>
      </c>
      <c r="N467" t="s">
        <v>44</v>
      </c>
      <c r="O467" t="s">
        <v>54</v>
      </c>
      <c r="P467" t="s">
        <v>587</v>
      </c>
      <c r="Q467" t="s">
        <v>147</v>
      </c>
      <c r="R467" t="s">
        <v>732</v>
      </c>
      <c r="S467" s="1" t="str">
        <f t="shared" si="15"/>
        <v>BAILON CHURA, HECTOR</v>
      </c>
      <c r="T467" t="s">
        <v>60</v>
      </c>
      <c r="U467" t="s">
        <v>49</v>
      </c>
      <c r="V467" t="s">
        <v>50</v>
      </c>
      <c r="W467" t="s">
        <v>3767</v>
      </c>
      <c r="X467" s="40">
        <v>22562</v>
      </c>
      <c r="Y467" t="s">
        <v>3768</v>
      </c>
      <c r="Z467"/>
      <c r="AA467"/>
      <c r="AB467" t="s">
        <v>39</v>
      </c>
      <c r="AC467" t="s">
        <v>40</v>
      </c>
      <c r="AD467" t="s">
        <v>41</v>
      </c>
      <c r="AE467"/>
    </row>
    <row r="468" spans="1:31" ht="15">
      <c r="A468" s="1" t="str">
        <f t="shared" si="14"/>
        <v>1111513411E6</v>
      </c>
      <c r="B468" t="s">
        <v>28</v>
      </c>
      <c r="C468" t="s">
        <v>29</v>
      </c>
      <c r="D468" t="s">
        <v>30</v>
      </c>
      <c r="E468" t="s">
        <v>31</v>
      </c>
      <c r="F468" t="s">
        <v>1257</v>
      </c>
      <c r="G468" t="s">
        <v>3743</v>
      </c>
      <c r="H468" t="s">
        <v>1774</v>
      </c>
      <c r="I468" t="s">
        <v>3744</v>
      </c>
      <c r="J468" t="s">
        <v>3769</v>
      </c>
      <c r="K468" t="s">
        <v>32</v>
      </c>
      <c r="L468" t="s">
        <v>32</v>
      </c>
      <c r="M468" t="s">
        <v>43</v>
      </c>
      <c r="N468" t="s">
        <v>44</v>
      </c>
      <c r="O468" t="s">
        <v>54</v>
      </c>
      <c r="P468" t="s">
        <v>609</v>
      </c>
      <c r="Q468" t="s">
        <v>273</v>
      </c>
      <c r="R468" t="s">
        <v>3770</v>
      </c>
      <c r="S468" s="1" t="str">
        <f t="shared" si="15"/>
        <v>BLANCO RODRIGUEZ, PEDRO MARCIAL</v>
      </c>
      <c r="T468" t="s">
        <v>60</v>
      </c>
      <c r="U468" t="s">
        <v>49</v>
      </c>
      <c r="V468" t="s">
        <v>50</v>
      </c>
      <c r="W468" t="s">
        <v>3771</v>
      </c>
      <c r="X468" s="40">
        <v>22826</v>
      </c>
      <c r="Y468" t="s">
        <v>3772</v>
      </c>
      <c r="Z468"/>
      <c r="AA468"/>
      <c r="AB468" t="s">
        <v>39</v>
      </c>
      <c r="AC468" t="s">
        <v>40</v>
      </c>
      <c r="AD468" t="s">
        <v>41</v>
      </c>
      <c r="AE468"/>
    </row>
    <row r="469" spans="1:31" ht="15">
      <c r="A469" s="1" t="str">
        <f t="shared" si="14"/>
        <v>1111513411E7</v>
      </c>
      <c r="B469" t="s">
        <v>28</v>
      </c>
      <c r="C469" t="s">
        <v>29</v>
      </c>
      <c r="D469" t="s">
        <v>30</v>
      </c>
      <c r="E469" t="s">
        <v>31</v>
      </c>
      <c r="F469" t="s">
        <v>1257</v>
      </c>
      <c r="G469" t="s">
        <v>3743</v>
      </c>
      <c r="H469" t="s">
        <v>1774</v>
      </c>
      <c r="I469" t="s">
        <v>3744</v>
      </c>
      <c r="J469" t="s">
        <v>3773</v>
      </c>
      <c r="K469" t="s">
        <v>32</v>
      </c>
      <c r="L469" t="s">
        <v>32</v>
      </c>
      <c r="M469" t="s">
        <v>43</v>
      </c>
      <c r="N469" t="s">
        <v>44</v>
      </c>
      <c r="O469" t="s">
        <v>54</v>
      </c>
      <c r="P469" t="s">
        <v>505</v>
      </c>
      <c r="Q469" t="s">
        <v>229</v>
      </c>
      <c r="R469" t="s">
        <v>252</v>
      </c>
      <c r="S469" s="1" t="str">
        <f t="shared" si="15"/>
        <v>CHAHUARES SALAS, HILDA</v>
      </c>
      <c r="T469" t="s">
        <v>53</v>
      </c>
      <c r="U469" t="s">
        <v>49</v>
      </c>
      <c r="V469" t="s">
        <v>50</v>
      </c>
      <c r="W469" t="s">
        <v>3774</v>
      </c>
      <c r="X469" s="40">
        <v>21049</v>
      </c>
      <c r="Y469" t="s">
        <v>3775</v>
      </c>
      <c r="Z469"/>
      <c r="AA469"/>
      <c r="AB469" t="s">
        <v>39</v>
      </c>
      <c r="AC469" t="s">
        <v>40</v>
      </c>
      <c r="AD469" t="s">
        <v>41</v>
      </c>
      <c r="AE469"/>
    </row>
    <row r="470" spans="1:31" ht="15">
      <c r="A470" s="1" t="str">
        <f t="shared" si="14"/>
        <v>1111513411E9</v>
      </c>
      <c r="B470" t="s">
        <v>28</v>
      </c>
      <c r="C470" t="s">
        <v>29</v>
      </c>
      <c r="D470" t="s">
        <v>30</v>
      </c>
      <c r="E470" t="s">
        <v>31</v>
      </c>
      <c r="F470" t="s">
        <v>1257</v>
      </c>
      <c r="G470" t="s">
        <v>3743</v>
      </c>
      <c r="H470" t="s">
        <v>1774</v>
      </c>
      <c r="I470" t="s">
        <v>3744</v>
      </c>
      <c r="J470" t="s">
        <v>3776</v>
      </c>
      <c r="K470" t="s">
        <v>32</v>
      </c>
      <c r="L470" t="s">
        <v>32</v>
      </c>
      <c r="M470" t="s">
        <v>43</v>
      </c>
      <c r="N470" t="s">
        <v>44</v>
      </c>
      <c r="O470" t="s">
        <v>3777</v>
      </c>
      <c r="P470" t="s">
        <v>407</v>
      </c>
      <c r="Q470" t="s">
        <v>152</v>
      </c>
      <c r="R470" t="s">
        <v>3778</v>
      </c>
      <c r="S470" s="1" t="str">
        <f t="shared" si="15"/>
        <v>PACOMPIA GALINDO, SUSANA CANDIDA</v>
      </c>
      <c r="T470" t="s">
        <v>48</v>
      </c>
      <c r="U470" t="s">
        <v>49</v>
      </c>
      <c r="V470" t="s">
        <v>50</v>
      </c>
      <c r="W470" t="s">
        <v>3779</v>
      </c>
      <c r="X470" s="40">
        <v>25831</v>
      </c>
      <c r="Y470" t="s">
        <v>3780</v>
      </c>
      <c r="Z470"/>
      <c r="AA470"/>
      <c r="AB470" t="s">
        <v>39</v>
      </c>
      <c r="AC470" t="s">
        <v>40</v>
      </c>
      <c r="AD470" t="s">
        <v>41</v>
      </c>
      <c r="AE470"/>
    </row>
    <row r="471" spans="1:31" ht="15">
      <c r="A471" s="1" t="str">
        <f t="shared" si="14"/>
        <v>1111513421E1</v>
      </c>
      <c r="B471" t="s">
        <v>28</v>
      </c>
      <c r="C471" t="s">
        <v>29</v>
      </c>
      <c r="D471" t="s">
        <v>30</v>
      </c>
      <c r="E471" t="s">
        <v>31</v>
      </c>
      <c r="F471" t="s">
        <v>1257</v>
      </c>
      <c r="G471" t="s">
        <v>3743</v>
      </c>
      <c r="H471" t="s">
        <v>1774</v>
      </c>
      <c r="I471" t="s">
        <v>3744</v>
      </c>
      <c r="J471" t="s">
        <v>3781</v>
      </c>
      <c r="K471" t="s">
        <v>32</v>
      </c>
      <c r="L471" t="s">
        <v>32</v>
      </c>
      <c r="M471" t="s">
        <v>43</v>
      </c>
      <c r="N471" t="s">
        <v>44</v>
      </c>
      <c r="O471" t="s">
        <v>54</v>
      </c>
      <c r="P471" t="s">
        <v>95</v>
      </c>
      <c r="Q471" t="s">
        <v>218</v>
      </c>
      <c r="R471" t="s">
        <v>3782</v>
      </c>
      <c r="S471" s="1" t="str">
        <f t="shared" si="15"/>
        <v>COLQUE BARRIGA, JOAQUIN FRANCISCO</v>
      </c>
      <c r="T471" t="s">
        <v>60</v>
      </c>
      <c r="U471" t="s">
        <v>49</v>
      </c>
      <c r="V471" t="s">
        <v>50</v>
      </c>
      <c r="W471" t="s">
        <v>3783</v>
      </c>
      <c r="X471" s="40">
        <v>22514</v>
      </c>
      <c r="Y471" t="s">
        <v>3784</v>
      </c>
      <c r="Z471"/>
      <c r="AA471"/>
      <c r="AB471" t="s">
        <v>39</v>
      </c>
      <c r="AC471" t="s">
        <v>40</v>
      </c>
      <c r="AD471" t="s">
        <v>41</v>
      </c>
      <c r="AE471"/>
    </row>
    <row r="472" spans="1:31" ht="15">
      <c r="A472" s="1" t="str">
        <f t="shared" si="14"/>
        <v>1111513421E2</v>
      </c>
      <c r="B472" t="s">
        <v>28</v>
      </c>
      <c r="C472" t="s">
        <v>29</v>
      </c>
      <c r="D472" t="s">
        <v>30</v>
      </c>
      <c r="E472" t="s">
        <v>31</v>
      </c>
      <c r="F472" t="s">
        <v>1257</v>
      </c>
      <c r="G472" t="s">
        <v>3743</v>
      </c>
      <c r="H472" t="s">
        <v>1774</v>
      </c>
      <c r="I472" t="s">
        <v>3744</v>
      </c>
      <c r="J472" t="s">
        <v>3785</v>
      </c>
      <c r="K472" t="s">
        <v>32</v>
      </c>
      <c r="L472" t="s">
        <v>32</v>
      </c>
      <c r="M472" t="s">
        <v>43</v>
      </c>
      <c r="N472" t="s">
        <v>44</v>
      </c>
      <c r="O472" t="s">
        <v>54</v>
      </c>
      <c r="P472" t="s">
        <v>77</v>
      </c>
      <c r="Q472" t="s">
        <v>3786</v>
      </c>
      <c r="R472" t="s">
        <v>3787</v>
      </c>
      <c r="S472" s="1" t="str">
        <f t="shared" si="15"/>
        <v>CONDORI CERDAN, MAXIMA LIDIA</v>
      </c>
      <c r="T472" t="s">
        <v>48</v>
      </c>
      <c r="U472" t="s">
        <v>49</v>
      </c>
      <c r="V472" t="s">
        <v>50</v>
      </c>
      <c r="W472" t="s">
        <v>3788</v>
      </c>
      <c r="X472" s="40">
        <v>20906</v>
      </c>
      <c r="Y472" t="s">
        <v>3789</v>
      </c>
      <c r="Z472"/>
      <c r="AA472"/>
      <c r="AB472" t="s">
        <v>39</v>
      </c>
      <c r="AC472" t="s">
        <v>40</v>
      </c>
      <c r="AD472" t="s">
        <v>41</v>
      </c>
      <c r="AE472"/>
    </row>
    <row r="473" spans="1:31" ht="15">
      <c r="A473" s="1" t="str">
        <f t="shared" si="14"/>
        <v>1111513421E3</v>
      </c>
      <c r="B473" t="s">
        <v>28</v>
      </c>
      <c r="C473" t="s">
        <v>29</v>
      </c>
      <c r="D473" t="s">
        <v>30</v>
      </c>
      <c r="E473" t="s">
        <v>31</v>
      </c>
      <c r="F473" t="s">
        <v>1257</v>
      </c>
      <c r="G473" t="s">
        <v>3743</v>
      </c>
      <c r="H473" t="s">
        <v>1774</v>
      </c>
      <c r="I473" t="s">
        <v>3744</v>
      </c>
      <c r="J473" t="s">
        <v>3790</v>
      </c>
      <c r="K473" t="s">
        <v>32</v>
      </c>
      <c r="L473" t="s">
        <v>32</v>
      </c>
      <c r="M473" t="s">
        <v>1837</v>
      </c>
      <c r="N473" t="s">
        <v>212</v>
      </c>
      <c r="O473" t="s">
        <v>3791</v>
      </c>
      <c r="P473" t="s">
        <v>42</v>
      </c>
      <c r="Q473" t="s">
        <v>42</v>
      </c>
      <c r="R473" t="s">
        <v>42</v>
      </c>
      <c r="S473" s="1" t="str">
        <f t="shared" si="15"/>
        <v xml:space="preserve"> , </v>
      </c>
      <c r="T473" t="s">
        <v>65</v>
      </c>
      <c r="U473" t="s">
        <v>49</v>
      </c>
      <c r="V473" t="s">
        <v>50</v>
      </c>
      <c r="W473" t="s">
        <v>42</v>
      </c>
      <c r="X473" t="s">
        <v>213</v>
      </c>
      <c r="Y473" t="s">
        <v>42</v>
      </c>
      <c r="Z473" s="40">
        <v>43378</v>
      </c>
      <c r="AA473" s="40">
        <v>43409</v>
      </c>
      <c r="AB473" t="s">
        <v>270</v>
      </c>
      <c r="AC473" t="s">
        <v>40</v>
      </c>
      <c r="AD473" t="s">
        <v>41</v>
      </c>
      <c r="AE473"/>
    </row>
    <row r="474" spans="1:31" ht="15">
      <c r="A474" s="1" t="str">
        <f t="shared" si="14"/>
        <v>1111513421E3</v>
      </c>
      <c r="B474" t="s">
        <v>28</v>
      </c>
      <c r="C474" t="s">
        <v>29</v>
      </c>
      <c r="D474" t="s">
        <v>30</v>
      </c>
      <c r="E474" t="s">
        <v>31</v>
      </c>
      <c r="F474" t="s">
        <v>1257</v>
      </c>
      <c r="G474" t="s">
        <v>3743</v>
      </c>
      <c r="H474" t="s">
        <v>1774</v>
      </c>
      <c r="I474" t="s">
        <v>3744</v>
      </c>
      <c r="J474" t="s">
        <v>3790</v>
      </c>
      <c r="K474" t="s">
        <v>32</v>
      </c>
      <c r="L474" t="s">
        <v>32</v>
      </c>
      <c r="M474" t="s">
        <v>1837</v>
      </c>
      <c r="N474" t="s">
        <v>44</v>
      </c>
      <c r="O474" t="s">
        <v>3792</v>
      </c>
      <c r="P474" t="s">
        <v>209</v>
      </c>
      <c r="Q474" t="s">
        <v>733</v>
      </c>
      <c r="R474" t="s">
        <v>3793</v>
      </c>
      <c r="S474" s="1" t="str">
        <f t="shared" si="15"/>
        <v>CHIPANA PONGO, YANETH</v>
      </c>
      <c r="T474" t="s">
        <v>53</v>
      </c>
      <c r="U474" t="s">
        <v>49</v>
      </c>
      <c r="V474" t="s">
        <v>271</v>
      </c>
      <c r="W474" t="s">
        <v>3794</v>
      </c>
      <c r="X474" s="40">
        <v>31151</v>
      </c>
      <c r="Y474" t="s">
        <v>3795</v>
      </c>
      <c r="Z474" s="40">
        <v>43378</v>
      </c>
      <c r="AA474" s="40">
        <v>43409</v>
      </c>
      <c r="AB474" t="s">
        <v>39</v>
      </c>
      <c r="AC474" t="s">
        <v>40</v>
      </c>
      <c r="AD474" t="s">
        <v>41</v>
      </c>
      <c r="AE474"/>
    </row>
    <row r="475" spans="1:31" ht="15">
      <c r="A475" s="1" t="str">
        <f t="shared" si="14"/>
        <v>1111513421E4</v>
      </c>
      <c r="B475" t="s">
        <v>28</v>
      </c>
      <c r="C475" t="s">
        <v>29</v>
      </c>
      <c r="D475" t="s">
        <v>30</v>
      </c>
      <c r="E475" t="s">
        <v>31</v>
      </c>
      <c r="F475" t="s">
        <v>1257</v>
      </c>
      <c r="G475" t="s">
        <v>3743</v>
      </c>
      <c r="H475" t="s">
        <v>1774</v>
      </c>
      <c r="I475" t="s">
        <v>3744</v>
      </c>
      <c r="J475" t="s">
        <v>3796</v>
      </c>
      <c r="K475" t="s">
        <v>32</v>
      </c>
      <c r="L475" t="s">
        <v>32</v>
      </c>
      <c r="M475" t="s">
        <v>43</v>
      </c>
      <c r="N475" t="s">
        <v>44</v>
      </c>
      <c r="O475" t="s">
        <v>54</v>
      </c>
      <c r="P475" t="s">
        <v>3797</v>
      </c>
      <c r="Q475" t="s">
        <v>3798</v>
      </c>
      <c r="R475" t="s">
        <v>104</v>
      </c>
      <c r="S475" s="1" t="str">
        <f t="shared" si="15"/>
        <v>FARFAN CUBA, CARMEN</v>
      </c>
      <c r="T475" t="s">
        <v>48</v>
      </c>
      <c r="U475" t="s">
        <v>49</v>
      </c>
      <c r="V475" t="s">
        <v>50</v>
      </c>
      <c r="W475" t="s">
        <v>3799</v>
      </c>
      <c r="X475" s="40">
        <v>22173</v>
      </c>
      <c r="Y475" t="s">
        <v>3800</v>
      </c>
      <c r="Z475"/>
      <c r="AA475"/>
      <c r="AB475" t="s">
        <v>39</v>
      </c>
      <c r="AC475" t="s">
        <v>40</v>
      </c>
      <c r="AD475" t="s">
        <v>41</v>
      </c>
      <c r="AE475"/>
    </row>
    <row r="476" spans="1:31" ht="15">
      <c r="A476" s="1" t="str">
        <f t="shared" si="14"/>
        <v>1111513421E6</v>
      </c>
      <c r="B476" t="s">
        <v>28</v>
      </c>
      <c r="C476" t="s">
        <v>29</v>
      </c>
      <c r="D476" t="s">
        <v>30</v>
      </c>
      <c r="E476" t="s">
        <v>31</v>
      </c>
      <c r="F476" t="s">
        <v>1257</v>
      </c>
      <c r="G476" t="s">
        <v>3743</v>
      </c>
      <c r="H476" t="s">
        <v>1774</v>
      </c>
      <c r="I476" t="s">
        <v>3744</v>
      </c>
      <c r="J476" t="s">
        <v>3801</v>
      </c>
      <c r="K476" t="s">
        <v>32</v>
      </c>
      <c r="L476" t="s">
        <v>32</v>
      </c>
      <c r="M476" t="s">
        <v>43</v>
      </c>
      <c r="N476" t="s">
        <v>44</v>
      </c>
      <c r="O476" t="s">
        <v>3802</v>
      </c>
      <c r="P476" t="s">
        <v>228</v>
      </c>
      <c r="Q476" t="s">
        <v>179</v>
      </c>
      <c r="R476" t="s">
        <v>3803</v>
      </c>
      <c r="S476" s="1" t="str">
        <f t="shared" si="15"/>
        <v>PUMA PORTUGAL, ROSARIO MATILDE</v>
      </c>
      <c r="T476" t="s">
        <v>60</v>
      </c>
      <c r="U476" t="s">
        <v>49</v>
      </c>
      <c r="V476" t="s">
        <v>50</v>
      </c>
      <c r="W476" t="s">
        <v>3804</v>
      </c>
      <c r="X476" s="40">
        <v>22928</v>
      </c>
      <c r="Y476" t="s">
        <v>3805</v>
      </c>
      <c r="Z476"/>
      <c r="AA476"/>
      <c r="AB476" t="s">
        <v>39</v>
      </c>
      <c r="AC476" t="s">
        <v>40</v>
      </c>
      <c r="AD476" t="s">
        <v>41</v>
      </c>
      <c r="AE476"/>
    </row>
    <row r="477" spans="1:31" ht="15">
      <c r="A477" s="1" t="str">
        <f t="shared" si="14"/>
        <v>1111513421E7</v>
      </c>
      <c r="B477" t="s">
        <v>28</v>
      </c>
      <c r="C477" t="s">
        <v>29</v>
      </c>
      <c r="D477" t="s">
        <v>30</v>
      </c>
      <c r="E477" t="s">
        <v>31</v>
      </c>
      <c r="F477" t="s">
        <v>1257</v>
      </c>
      <c r="G477" t="s">
        <v>3743</v>
      </c>
      <c r="H477" t="s">
        <v>1774</v>
      </c>
      <c r="I477" t="s">
        <v>3744</v>
      </c>
      <c r="J477" t="s">
        <v>3806</v>
      </c>
      <c r="K477" t="s">
        <v>32</v>
      </c>
      <c r="L477" t="s">
        <v>32</v>
      </c>
      <c r="M477" t="s">
        <v>43</v>
      </c>
      <c r="N477" t="s">
        <v>44</v>
      </c>
      <c r="O477" t="s">
        <v>54</v>
      </c>
      <c r="P477" t="s">
        <v>734</v>
      </c>
      <c r="Q477" t="s">
        <v>423</v>
      </c>
      <c r="R477" t="s">
        <v>3807</v>
      </c>
      <c r="S477" s="1" t="str">
        <f t="shared" si="15"/>
        <v>HUANACUNI LUPACA, RITA</v>
      </c>
      <c r="T477" t="s">
        <v>53</v>
      </c>
      <c r="U477" t="s">
        <v>49</v>
      </c>
      <c r="V477" t="s">
        <v>50</v>
      </c>
      <c r="W477" t="s">
        <v>3808</v>
      </c>
      <c r="X477" s="40">
        <v>24973</v>
      </c>
      <c r="Y477" t="s">
        <v>3809</v>
      </c>
      <c r="Z477"/>
      <c r="AA477"/>
      <c r="AB477" t="s">
        <v>39</v>
      </c>
      <c r="AC477" t="s">
        <v>40</v>
      </c>
      <c r="AD477" t="s">
        <v>41</v>
      </c>
      <c r="AE477"/>
    </row>
    <row r="478" spans="1:31" ht="15">
      <c r="A478" s="1" t="str">
        <f t="shared" si="14"/>
        <v>1111513421E8</v>
      </c>
      <c r="B478" t="s">
        <v>28</v>
      </c>
      <c r="C478" t="s">
        <v>29</v>
      </c>
      <c r="D478" t="s">
        <v>30</v>
      </c>
      <c r="E478" t="s">
        <v>31</v>
      </c>
      <c r="F478" t="s">
        <v>1257</v>
      </c>
      <c r="G478" t="s">
        <v>3743</v>
      </c>
      <c r="H478" t="s">
        <v>1774</v>
      </c>
      <c r="I478" t="s">
        <v>3744</v>
      </c>
      <c r="J478" t="s">
        <v>3810</v>
      </c>
      <c r="K478" t="s">
        <v>32</v>
      </c>
      <c r="L478" t="s">
        <v>32</v>
      </c>
      <c r="M478" t="s">
        <v>43</v>
      </c>
      <c r="N478" t="s">
        <v>62</v>
      </c>
      <c r="O478" t="s">
        <v>3811</v>
      </c>
      <c r="P478" t="s">
        <v>2242</v>
      </c>
      <c r="Q478" t="s">
        <v>737</v>
      </c>
      <c r="R478" t="s">
        <v>3812</v>
      </c>
      <c r="S478" s="1" t="str">
        <f t="shared" si="15"/>
        <v>IBEROS ONQUE, GIMENA NELY</v>
      </c>
      <c r="T478" t="s">
        <v>65</v>
      </c>
      <c r="U478" t="s">
        <v>49</v>
      </c>
      <c r="V478" t="s">
        <v>50</v>
      </c>
      <c r="W478" t="s">
        <v>3813</v>
      </c>
      <c r="X478" s="40">
        <v>34307</v>
      </c>
      <c r="Y478" t="s">
        <v>3814</v>
      </c>
      <c r="Z478" s="40">
        <v>43160</v>
      </c>
      <c r="AA478" s="40">
        <v>43465</v>
      </c>
      <c r="AB478" t="s">
        <v>39</v>
      </c>
      <c r="AC478" t="s">
        <v>67</v>
      </c>
      <c r="AD478" t="s">
        <v>41</v>
      </c>
      <c r="AE478"/>
    </row>
    <row r="479" spans="1:31" ht="15">
      <c r="A479" s="1" t="str">
        <f t="shared" si="14"/>
        <v>1111513431E0</v>
      </c>
      <c r="B479" t="s">
        <v>28</v>
      </c>
      <c r="C479" t="s">
        <v>29</v>
      </c>
      <c r="D479" t="s">
        <v>30</v>
      </c>
      <c r="E479" t="s">
        <v>31</v>
      </c>
      <c r="F479" t="s">
        <v>1257</v>
      </c>
      <c r="G479" t="s">
        <v>3743</v>
      </c>
      <c r="H479" t="s">
        <v>1774</v>
      </c>
      <c r="I479" t="s">
        <v>3744</v>
      </c>
      <c r="J479" t="s">
        <v>3815</v>
      </c>
      <c r="K479" t="s">
        <v>32</v>
      </c>
      <c r="L479" t="s">
        <v>32</v>
      </c>
      <c r="M479" t="s">
        <v>43</v>
      </c>
      <c r="N479" t="s">
        <v>44</v>
      </c>
      <c r="O479" t="s">
        <v>54</v>
      </c>
      <c r="P479" t="s">
        <v>141</v>
      </c>
      <c r="Q479" t="s">
        <v>76</v>
      </c>
      <c r="R479" t="s">
        <v>3816</v>
      </c>
      <c r="S479" s="1" t="str">
        <f t="shared" si="15"/>
        <v>RAMOS QUISPE, TEOFILO RICARDO</v>
      </c>
      <c r="T479" t="s">
        <v>48</v>
      </c>
      <c r="U479" t="s">
        <v>49</v>
      </c>
      <c r="V479" t="s">
        <v>50</v>
      </c>
      <c r="W479" t="s">
        <v>3817</v>
      </c>
      <c r="X479" s="40">
        <v>22785</v>
      </c>
      <c r="Y479" t="s">
        <v>3818</v>
      </c>
      <c r="Z479"/>
      <c r="AA479"/>
      <c r="AB479" t="s">
        <v>39</v>
      </c>
      <c r="AC479" t="s">
        <v>40</v>
      </c>
      <c r="AD479" t="s">
        <v>41</v>
      </c>
      <c r="AE479"/>
    </row>
    <row r="480" spans="1:31" ht="15">
      <c r="A480" s="1" t="str">
        <f t="shared" si="14"/>
        <v>1111513431E1</v>
      </c>
      <c r="B480" t="s">
        <v>28</v>
      </c>
      <c r="C480" t="s">
        <v>29</v>
      </c>
      <c r="D480" t="s">
        <v>30</v>
      </c>
      <c r="E480" t="s">
        <v>31</v>
      </c>
      <c r="F480" t="s">
        <v>1257</v>
      </c>
      <c r="G480" t="s">
        <v>3743</v>
      </c>
      <c r="H480" t="s">
        <v>1774</v>
      </c>
      <c r="I480" t="s">
        <v>3744</v>
      </c>
      <c r="J480" t="s">
        <v>3819</v>
      </c>
      <c r="K480" t="s">
        <v>32</v>
      </c>
      <c r="L480" t="s">
        <v>32</v>
      </c>
      <c r="M480" t="s">
        <v>43</v>
      </c>
      <c r="N480" t="s">
        <v>44</v>
      </c>
      <c r="O480" t="s">
        <v>54</v>
      </c>
      <c r="P480" t="s">
        <v>204</v>
      </c>
      <c r="Q480" t="s">
        <v>735</v>
      </c>
      <c r="R480" t="s">
        <v>3820</v>
      </c>
      <c r="S480" s="1" t="str">
        <f t="shared" si="15"/>
        <v>JIMENEZ CHACON, EVA FILOMENA</v>
      </c>
      <c r="T480" t="s">
        <v>48</v>
      </c>
      <c r="U480" t="s">
        <v>49</v>
      </c>
      <c r="V480" t="s">
        <v>50</v>
      </c>
      <c r="W480" t="s">
        <v>3821</v>
      </c>
      <c r="X480" s="40">
        <v>19954</v>
      </c>
      <c r="Y480" t="s">
        <v>3822</v>
      </c>
      <c r="Z480"/>
      <c r="AA480"/>
      <c r="AB480" t="s">
        <v>39</v>
      </c>
      <c r="AC480" t="s">
        <v>40</v>
      </c>
      <c r="AD480" t="s">
        <v>41</v>
      </c>
      <c r="AE480"/>
    </row>
    <row r="481" spans="1:31" ht="15">
      <c r="A481" s="1" t="str">
        <f t="shared" si="14"/>
        <v>1111513431E2</v>
      </c>
      <c r="B481" t="s">
        <v>28</v>
      </c>
      <c r="C481" t="s">
        <v>29</v>
      </c>
      <c r="D481" t="s">
        <v>30</v>
      </c>
      <c r="E481" t="s">
        <v>31</v>
      </c>
      <c r="F481" t="s">
        <v>1257</v>
      </c>
      <c r="G481" t="s">
        <v>3743</v>
      </c>
      <c r="H481" t="s">
        <v>1774</v>
      </c>
      <c r="I481" t="s">
        <v>3744</v>
      </c>
      <c r="J481" t="s">
        <v>3823</v>
      </c>
      <c r="K481" t="s">
        <v>32</v>
      </c>
      <c r="L481" t="s">
        <v>32</v>
      </c>
      <c r="M481" t="s">
        <v>43</v>
      </c>
      <c r="N481" t="s">
        <v>44</v>
      </c>
      <c r="O481" t="s">
        <v>54</v>
      </c>
      <c r="P481" t="s">
        <v>102</v>
      </c>
      <c r="Q481" t="s">
        <v>131</v>
      </c>
      <c r="R481" t="s">
        <v>3824</v>
      </c>
      <c r="S481" s="1" t="str">
        <f t="shared" si="15"/>
        <v>MAMANI AQUISE, LOURDES GLADYS</v>
      </c>
      <c r="T481" t="s">
        <v>48</v>
      </c>
      <c r="U481" t="s">
        <v>49</v>
      </c>
      <c r="V481" t="s">
        <v>50</v>
      </c>
      <c r="W481" t="s">
        <v>3825</v>
      </c>
      <c r="X481" s="40">
        <v>24448</v>
      </c>
      <c r="Y481" t="s">
        <v>3826</v>
      </c>
      <c r="Z481"/>
      <c r="AA481"/>
      <c r="AB481" t="s">
        <v>39</v>
      </c>
      <c r="AC481" t="s">
        <v>40</v>
      </c>
      <c r="AD481" t="s">
        <v>41</v>
      </c>
      <c r="AE481"/>
    </row>
    <row r="482" spans="1:31" ht="15">
      <c r="A482" s="1" t="str">
        <f t="shared" si="14"/>
        <v>1111513431E3</v>
      </c>
      <c r="B482" t="s">
        <v>28</v>
      </c>
      <c r="C482" t="s">
        <v>29</v>
      </c>
      <c r="D482" t="s">
        <v>30</v>
      </c>
      <c r="E482" t="s">
        <v>31</v>
      </c>
      <c r="F482" t="s">
        <v>1257</v>
      </c>
      <c r="G482" t="s">
        <v>3743</v>
      </c>
      <c r="H482" t="s">
        <v>1774</v>
      </c>
      <c r="I482" t="s">
        <v>3744</v>
      </c>
      <c r="J482" t="s">
        <v>3827</v>
      </c>
      <c r="K482" t="s">
        <v>32</v>
      </c>
      <c r="L482" t="s">
        <v>32</v>
      </c>
      <c r="M482" t="s">
        <v>1837</v>
      </c>
      <c r="N482" t="s">
        <v>44</v>
      </c>
      <c r="O482" t="s">
        <v>3828</v>
      </c>
      <c r="P482" t="s">
        <v>174</v>
      </c>
      <c r="Q482" t="s">
        <v>864</v>
      </c>
      <c r="R482" t="s">
        <v>72</v>
      </c>
      <c r="S482" s="1" t="str">
        <f t="shared" si="15"/>
        <v>APAZA CANSAYA, SONIA</v>
      </c>
      <c r="T482" t="s">
        <v>65</v>
      </c>
      <c r="U482" t="s">
        <v>49</v>
      </c>
      <c r="V482" t="s">
        <v>50</v>
      </c>
      <c r="W482" t="s">
        <v>3829</v>
      </c>
      <c r="X482" s="40">
        <v>27565</v>
      </c>
      <c r="Y482" t="s">
        <v>3830</v>
      </c>
      <c r="Z482" s="40">
        <v>43160</v>
      </c>
      <c r="AA482" s="40">
        <v>43465</v>
      </c>
      <c r="AB482" t="s">
        <v>39</v>
      </c>
      <c r="AC482" t="s">
        <v>40</v>
      </c>
      <c r="AD482" t="s">
        <v>41</v>
      </c>
      <c r="AE482"/>
    </row>
    <row r="483" spans="1:31" ht="15">
      <c r="A483" s="1" t="str">
        <f t="shared" si="14"/>
        <v>1111513431E4</v>
      </c>
      <c r="B483" t="s">
        <v>28</v>
      </c>
      <c r="C483" t="s">
        <v>29</v>
      </c>
      <c r="D483" t="s">
        <v>30</v>
      </c>
      <c r="E483" t="s">
        <v>31</v>
      </c>
      <c r="F483" t="s">
        <v>1257</v>
      </c>
      <c r="G483" t="s">
        <v>3743</v>
      </c>
      <c r="H483" t="s">
        <v>1774</v>
      </c>
      <c r="I483" t="s">
        <v>3744</v>
      </c>
      <c r="J483" t="s">
        <v>3831</v>
      </c>
      <c r="K483" t="s">
        <v>32</v>
      </c>
      <c r="L483" t="s">
        <v>32</v>
      </c>
      <c r="M483" t="s">
        <v>43</v>
      </c>
      <c r="N483" t="s">
        <v>44</v>
      </c>
      <c r="O483" t="s">
        <v>54</v>
      </c>
      <c r="P483" t="s">
        <v>153</v>
      </c>
      <c r="Q483" t="s">
        <v>123</v>
      </c>
      <c r="R483" t="s">
        <v>3832</v>
      </c>
      <c r="S483" s="1" t="str">
        <f t="shared" si="15"/>
        <v>ORTEGA VELASQUEZ, VIOLETA</v>
      </c>
      <c r="T483" t="s">
        <v>60</v>
      </c>
      <c r="U483" t="s">
        <v>49</v>
      </c>
      <c r="V483" t="s">
        <v>50</v>
      </c>
      <c r="W483" t="s">
        <v>3833</v>
      </c>
      <c r="X483" s="40">
        <v>27570</v>
      </c>
      <c r="Y483" t="s">
        <v>3834</v>
      </c>
      <c r="Z483"/>
      <c r="AA483"/>
      <c r="AB483" t="s">
        <v>39</v>
      </c>
      <c r="AC483" t="s">
        <v>40</v>
      </c>
      <c r="AD483" t="s">
        <v>41</v>
      </c>
      <c r="AE483"/>
    </row>
    <row r="484" spans="1:31" ht="15">
      <c r="A484" s="1" t="str">
        <f t="shared" si="14"/>
        <v>1111513431E6</v>
      </c>
      <c r="B484" t="s">
        <v>28</v>
      </c>
      <c r="C484" t="s">
        <v>29</v>
      </c>
      <c r="D484" t="s">
        <v>30</v>
      </c>
      <c r="E484" t="s">
        <v>31</v>
      </c>
      <c r="F484" t="s">
        <v>1257</v>
      </c>
      <c r="G484" t="s">
        <v>3743</v>
      </c>
      <c r="H484" t="s">
        <v>1774</v>
      </c>
      <c r="I484" t="s">
        <v>3744</v>
      </c>
      <c r="J484" t="s">
        <v>3835</v>
      </c>
      <c r="K484" t="s">
        <v>32</v>
      </c>
      <c r="L484" t="s">
        <v>32</v>
      </c>
      <c r="M484" t="s">
        <v>43</v>
      </c>
      <c r="N484" t="s">
        <v>44</v>
      </c>
      <c r="O484" t="s">
        <v>3836</v>
      </c>
      <c r="P484" t="s">
        <v>548</v>
      </c>
      <c r="Q484" t="s">
        <v>500</v>
      </c>
      <c r="R484" t="s">
        <v>167</v>
      </c>
      <c r="S484" s="1" t="str">
        <f t="shared" si="15"/>
        <v>CATARI LIMACHE, ELIZABETH</v>
      </c>
      <c r="T484" t="s">
        <v>60</v>
      </c>
      <c r="U484" t="s">
        <v>49</v>
      </c>
      <c r="V484" t="s">
        <v>50</v>
      </c>
      <c r="W484" t="s">
        <v>3837</v>
      </c>
      <c r="X484" s="40">
        <v>26786</v>
      </c>
      <c r="Y484" t="s">
        <v>3838</v>
      </c>
      <c r="Z484" s="40">
        <v>42430</v>
      </c>
      <c r="AA484"/>
      <c r="AB484" t="s">
        <v>39</v>
      </c>
      <c r="AC484" t="s">
        <v>40</v>
      </c>
      <c r="AD484" t="s">
        <v>41</v>
      </c>
      <c r="AE484"/>
    </row>
    <row r="485" spans="1:31" ht="15">
      <c r="A485" s="1" t="str">
        <f t="shared" si="14"/>
        <v>1111513431E7</v>
      </c>
      <c r="B485" t="s">
        <v>28</v>
      </c>
      <c r="C485" t="s">
        <v>29</v>
      </c>
      <c r="D485" t="s">
        <v>30</v>
      </c>
      <c r="E485" t="s">
        <v>31</v>
      </c>
      <c r="F485" t="s">
        <v>1257</v>
      </c>
      <c r="G485" t="s">
        <v>3743</v>
      </c>
      <c r="H485" t="s">
        <v>1774</v>
      </c>
      <c r="I485" t="s">
        <v>3744</v>
      </c>
      <c r="J485" t="s">
        <v>3839</v>
      </c>
      <c r="K485" t="s">
        <v>32</v>
      </c>
      <c r="L485" t="s">
        <v>32</v>
      </c>
      <c r="M485" t="s">
        <v>1139</v>
      </c>
      <c r="N485" t="s">
        <v>44</v>
      </c>
      <c r="O485" t="s">
        <v>54</v>
      </c>
      <c r="P485" t="s">
        <v>76</v>
      </c>
      <c r="Q485" t="s">
        <v>77</v>
      </c>
      <c r="R485" t="s">
        <v>510</v>
      </c>
      <c r="S485" s="1" t="str">
        <f t="shared" si="15"/>
        <v>QUISPE CONDORI, ROBERTO</v>
      </c>
      <c r="T485" t="s">
        <v>48</v>
      </c>
      <c r="U485" t="s">
        <v>49</v>
      </c>
      <c r="V485" t="s">
        <v>50</v>
      </c>
      <c r="W485" t="s">
        <v>3840</v>
      </c>
      <c r="X485" s="40">
        <v>25067</v>
      </c>
      <c r="Y485" t="s">
        <v>3841</v>
      </c>
      <c r="Z485"/>
      <c r="AA485"/>
      <c r="AB485" t="s">
        <v>39</v>
      </c>
      <c r="AC485" t="s">
        <v>40</v>
      </c>
      <c r="AD485" t="s">
        <v>41</v>
      </c>
      <c r="AE485"/>
    </row>
    <row r="486" spans="1:31" ht="15">
      <c r="A486" s="1" t="str">
        <f t="shared" si="14"/>
        <v>1111513431E8</v>
      </c>
      <c r="B486" t="s">
        <v>28</v>
      </c>
      <c r="C486" t="s">
        <v>29</v>
      </c>
      <c r="D486" t="s">
        <v>30</v>
      </c>
      <c r="E486" t="s">
        <v>31</v>
      </c>
      <c r="F486" t="s">
        <v>1257</v>
      </c>
      <c r="G486" t="s">
        <v>3743</v>
      </c>
      <c r="H486" t="s">
        <v>1774</v>
      </c>
      <c r="I486" t="s">
        <v>3744</v>
      </c>
      <c r="J486" t="s">
        <v>3842</v>
      </c>
      <c r="K486" t="s">
        <v>32</v>
      </c>
      <c r="L486" t="s">
        <v>32</v>
      </c>
      <c r="M486" t="s">
        <v>1139</v>
      </c>
      <c r="N486" t="s">
        <v>44</v>
      </c>
      <c r="O486" t="s">
        <v>3843</v>
      </c>
      <c r="P486" t="s">
        <v>129</v>
      </c>
      <c r="Q486" t="s">
        <v>246</v>
      </c>
      <c r="R486" t="s">
        <v>3844</v>
      </c>
      <c r="S486" s="1" t="str">
        <f t="shared" si="15"/>
        <v>GONZALES CUTIPA, MARIZOL</v>
      </c>
      <c r="T486" t="s">
        <v>48</v>
      </c>
      <c r="U486" t="s">
        <v>49</v>
      </c>
      <c r="V486" t="s">
        <v>50</v>
      </c>
      <c r="W486" t="s">
        <v>3845</v>
      </c>
      <c r="X486" s="40">
        <v>26026</v>
      </c>
      <c r="Y486" t="s">
        <v>3846</v>
      </c>
      <c r="Z486"/>
      <c r="AA486"/>
      <c r="AB486" t="s">
        <v>39</v>
      </c>
      <c r="AC486" t="s">
        <v>40</v>
      </c>
      <c r="AD486" t="s">
        <v>41</v>
      </c>
      <c r="AE486"/>
    </row>
    <row r="487" spans="1:31" ht="15">
      <c r="A487" s="1" t="str">
        <f t="shared" si="14"/>
        <v>1111513431E9</v>
      </c>
      <c r="B487" t="s">
        <v>28</v>
      </c>
      <c r="C487" t="s">
        <v>29</v>
      </c>
      <c r="D487" t="s">
        <v>30</v>
      </c>
      <c r="E487" t="s">
        <v>31</v>
      </c>
      <c r="F487" t="s">
        <v>1257</v>
      </c>
      <c r="G487" t="s">
        <v>3743</v>
      </c>
      <c r="H487" t="s">
        <v>1774</v>
      </c>
      <c r="I487" t="s">
        <v>3744</v>
      </c>
      <c r="J487" t="s">
        <v>3847</v>
      </c>
      <c r="K487" t="s">
        <v>32</v>
      </c>
      <c r="L487" t="s">
        <v>32</v>
      </c>
      <c r="M487" t="s">
        <v>43</v>
      </c>
      <c r="N487" t="s">
        <v>44</v>
      </c>
      <c r="O487" t="s">
        <v>54</v>
      </c>
      <c r="P487" t="s">
        <v>141</v>
      </c>
      <c r="Q487" t="s">
        <v>77</v>
      </c>
      <c r="R487" t="s">
        <v>595</v>
      </c>
      <c r="S487" s="1" t="str">
        <f t="shared" si="15"/>
        <v>RAMOS CONDORI, JUAN</v>
      </c>
      <c r="T487" t="s">
        <v>48</v>
      </c>
      <c r="U487" t="s">
        <v>49</v>
      </c>
      <c r="V487" t="s">
        <v>50</v>
      </c>
      <c r="W487" t="s">
        <v>3848</v>
      </c>
      <c r="X487" s="40">
        <v>20629</v>
      </c>
      <c r="Y487" t="s">
        <v>3849</v>
      </c>
      <c r="Z487"/>
      <c r="AA487"/>
      <c r="AB487" t="s">
        <v>39</v>
      </c>
      <c r="AC487" t="s">
        <v>40</v>
      </c>
      <c r="AD487" t="s">
        <v>41</v>
      </c>
      <c r="AE487"/>
    </row>
    <row r="488" spans="1:31" ht="15">
      <c r="A488" s="1" t="str">
        <f t="shared" si="14"/>
        <v>1111513441E0</v>
      </c>
      <c r="B488" t="s">
        <v>28</v>
      </c>
      <c r="C488" t="s">
        <v>29</v>
      </c>
      <c r="D488" t="s">
        <v>30</v>
      </c>
      <c r="E488" t="s">
        <v>31</v>
      </c>
      <c r="F488" t="s">
        <v>1257</v>
      </c>
      <c r="G488" t="s">
        <v>3743</v>
      </c>
      <c r="H488" t="s">
        <v>1774</v>
      </c>
      <c r="I488" t="s">
        <v>3744</v>
      </c>
      <c r="J488" t="s">
        <v>3850</v>
      </c>
      <c r="K488" t="s">
        <v>32</v>
      </c>
      <c r="L488" t="s">
        <v>32</v>
      </c>
      <c r="M488" t="s">
        <v>43</v>
      </c>
      <c r="N488" t="s">
        <v>44</v>
      </c>
      <c r="O488" t="s">
        <v>54</v>
      </c>
      <c r="P488" t="s">
        <v>322</v>
      </c>
      <c r="Q488" t="s">
        <v>736</v>
      </c>
      <c r="R488" t="s">
        <v>3851</v>
      </c>
      <c r="S488" s="1" t="str">
        <f t="shared" si="15"/>
        <v>ZELA TUMI, FABIANA SEBASTIANA</v>
      </c>
      <c r="T488" t="s">
        <v>48</v>
      </c>
      <c r="U488" t="s">
        <v>49</v>
      </c>
      <c r="V488" t="s">
        <v>50</v>
      </c>
      <c r="W488" t="s">
        <v>3852</v>
      </c>
      <c r="X488" s="40">
        <v>24850</v>
      </c>
      <c r="Y488" t="s">
        <v>3853</v>
      </c>
      <c r="Z488"/>
      <c r="AA488"/>
      <c r="AB488" t="s">
        <v>39</v>
      </c>
      <c r="AC488" t="s">
        <v>40</v>
      </c>
      <c r="AD488" t="s">
        <v>41</v>
      </c>
      <c r="AE488"/>
    </row>
    <row r="489" spans="1:31" ht="15">
      <c r="A489" s="1" t="str">
        <f t="shared" si="14"/>
        <v>1111513441E1</v>
      </c>
      <c r="B489" t="s">
        <v>28</v>
      </c>
      <c r="C489" t="s">
        <v>29</v>
      </c>
      <c r="D489" t="s">
        <v>30</v>
      </c>
      <c r="E489" t="s">
        <v>31</v>
      </c>
      <c r="F489" t="s">
        <v>1257</v>
      </c>
      <c r="G489" t="s">
        <v>3743</v>
      </c>
      <c r="H489" t="s">
        <v>1774</v>
      </c>
      <c r="I489" t="s">
        <v>3744</v>
      </c>
      <c r="J489" t="s">
        <v>3854</v>
      </c>
      <c r="K489" t="s">
        <v>32</v>
      </c>
      <c r="L489" t="s">
        <v>32</v>
      </c>
      <c r="M489" t="s">
        <v>1139</v>
      </c>
      <c r="N489" t="s">
        <v>44</v>
      </c>
      <c r="O489" t="s">
        <v>54</v>
      </c>
      <c r="P489" t="s">
        <v>507</v>
      </c>
      <c r="Q489" t="s">
        <v>76</v>
      </c>
      <c r="R489" t="s">
        <v>3855</v>
      </c>
      <c r="S489" s="1" t="str">
        <f t="shared" si="15"/>
        <v>SONCCO QUISPE, ALEJANDRO ARTURO</v>
      </c>
      <c r="T489" t="s">
        <v>48</v>
      </c>
      <c r="U489" t="s">
        <v>49</v>
      </c>
      <c r="V489" t="s">
        <v>50</v>
      </c>
      <c r="W489" t="s">
        <v>3856</v>
      </c>
      <c r="X489" s="40">
        <v>23890</v>
      </c>
      <c r="Y489" t="s">
        <v>3857</v>
      </c>
      <c r="Z489"/>
      <c r="AA489"/>
      <c r="AB489" t="s">
        <v>39</v>
      </c>
      <c r="AC489" t="s">
        <v>40</v>
      </c>
      <c r="AD489" t="s">
        <v>41</v>
      </c>
      <c r="AE489"/>
    </row>
    <row r="490" spans="1:31" ht="15">
      <c r="A490" s="1" t="str">
        <f t="shared" si="14"/>
        <v>1111513441E2</v>
      </c>
      <c r="B490" t="s">
        <v>28</v>
      </c>
      <c r="C490" t="s">
        <v>29</v>
      </c>
      <c r="D490" t="s">
        <v>30</v>
      </c>
      <c r="E490" t="s">
        <v>31</v>
      </c>
      <c r="F490" t="s">
        <v>1257</v>
      </c>
      <c r="G490" t="s">
        <v>3743</v>
      </c>
      <c r="H490" t="s">
        <v>1774</v>
      </c>
      <c r="I490" t="s">
        <v>3744</v>
      </c>
      <c r="J490" t="s">
        <v>3858</v>
      </c>
      <c r="K490" t="s">
        <v>32</v>
      </c>
      <c r="L490" t="s">
        <v>32</v>
      </c>
      <c r="M490" t="s">
        <v>43</v>
      </c>
      <c r="N490" t="s">
        <v>44</v>
      </c>
      <c r="O490" t="s">
        <v>3859</v>
      </c>
      <c r="P490" t="s">
        <v>546</v>
      </c>
      <c r="Q490" t="s">
        <v>73</v>
      </c>
      <c r="R490" t="s">
        <v>696</v>
      </c>
      <c r="S490" s="1" t="str">
        <f t="shared" si="15"/>
        <v>CCAMA PONCE, LUIS ALBERTO</v>
      </c>
      <c r="T490" t="s">
        <v>48</v>
      </c>
      <c r="U490" t="s">
        <v>49</v>
      </c>
      <c r="V490" t="s">
        <v>50</v>
      </c>
      <c r="W490" t="s">
        <v>3860</v>
      </c>
      <c r="X490" s="40">
        <v>25924</v>
      </c>
      <c r="Y490" t="s">
        <v>3861</v>
      </c>
      <c r="Z490"/>
      <c r="AA490"/>
      <c r="AB490" t="s">
        <v>39</v>
      </c>
      <c r="AC490" t="s">
        <v>40</v>
      </c>
      <c r="AD490" t="s">
        <v>41</v>
      </c>
      <c r="AE490"/>
    </row>
    <row r="491" spans="1:31" ht="15">
      <c r="A491" s="1" t="str">
        <f t="shared" si="14"/>
        <v>1111513441E3</v>
      </c>
      <c r="B491" t="s">
        <v>28</v>
      </c>
      <c r="C491" t="s">
        <v>29</v>
      </c>
      <c r="D491" t="s">
        <v>30</v>
      </c>
      <c r="E491" t="s">
        <v>31</v>
      </c>
      <c r="F491" t="s">
        <v>1257</v>
      </c>
      <c r="G491" t="s">
        <v>3743</v>
      </c>
      <c r="H491" t="s">
        <v>1774</v>
      </c>
      <c r="I491" t="s">
        <v>3744</v>
      </c>
      <c r="J491" t="s">
        <v>3862</v>
      </c>
      <c r="K491" t="s">
        <v>32</v>
      </c>
      <c r="L491" t="s">
        <v>32</v>
      </c>
      <c r="M491" t="s">
        <v>43</v>
      </c>
      <c r="N491" t="s">
        <v>44</v>
      </c>
      <c r="O491" t="s">
        <v>3863</v>
      </c>
      <c r="P491" t="s">
        <v>203</v>
      </c>
      <c r="Q491" t="s">
        <v>63</v>
      </c>
      <c r="R491" t="s">
        <v>3864</v>
      </c>
      <c r="S491" s="1" t="str">
        <f t="shared" si="15"/>
        <v>ARCE MEDINA, MARITA RUTH</v>
      </c>
      <c r="T491" t="s">
        <v>48</v>
      </c>
      <c r="U491" t="s">
        <v>49</v>
      </c>
      <c r="V491" t="s">
        <v>50</v>
      </c>
      <c r="W491" t="s">
        <v>3865</v>
      </c>
      <c r="X491" s="40">
        <v>22746</v>
      </c>
      <c r="Y491" t="s">
        <v>3866</v>
      </c>
      <c r="Z491" s="40">
        <v>42795</v>
      </c>
      <c r="AA491" s="40">
        <v>43100</v>
      </c>
      <c r="AB491" t="s">
        <v>39</v>
      </c>
      <c r="AC491" t="s">
        <v>40</v>
      </c>
      <c r="AD491" t="s">
        <v>41</v>
      </c>
      <c r="AE491"/>
    </row>
    <row r="492" spans="1:31" ht="15">
      <c r="A492" s="1" t="str">
        <f t="shared" si="14"/>
        <v>1111513441E4</v>
      </c>
      <c r="B492" t="s">
        <v>28</v>
      </c>
      <c r="C492" t="s">
        <v>29</v>
      </c>
      <c r="D492" t="s">
        <v>30</v>
      </c>
      <c r="E492" t="s">
        <v>31</v>
      </c>
      <c r="F492" t="s">
        <v>1257</v>
      </c>
      <c r="G492" t="s">
        <v>3743</v>
      </c>
      <c r="H492" t="s">
        <v>1774</v>
      </c>
      <c r="I492" t="s">
        <v>3744</v>
      </c>
      <c r="J492" t="s">
        <v>3867</v>
      </c>
      <c r="K492" t="s">
        <v>32</v>
      </c>
      <c r="L492" t="s">
        <v>32</v>
      </c>
      <c r="M492" t="s">
        <v>43</v>
      </c>
      <c r="N492" t="s">
        <v>44</v>
      </c>
      <c r="O492" t="s">
        <v>3868</v>
      </c>
      <c r="P492" t="s">
        <v>488</v>
      </c>
      <c r="Q492" t="s">
        <v>58</v>
      </c>
      <c r="R492" t="s">
        <v>3869</v>
      </c>
      <c r="S492" s="1" t="str">
        <f t="shared" si="15"/>
        <v>FRANCO ARIAS, YESEMIA</v>
      </c>
      <c r="T492" t="s">
        <v>60</v>
      </c>
      <c r="U492" t="s">
        <v>49</v>
      </c>
      <c r="V492" t="s">
        <v>50</v>
      </c>
      <c r="W492" t="s">
        <v>3870</v>
      </c>
      <c r="X492" s="40">
        <v>27231</v>
      </c>
      <c r="Y492" t="s">
        <v>3871</v>
      </c>
      <c r="Z492" s="40">
        <v>42430</v>
      </c>
      <c r="AA492"/>
      <c r="AB492" t="s">
        <v>39</v>
      </c>
      <c r="AC492" t="s">
        <v>40</v>
      </c>
      <c r="AD492" t="s">
        <v>41</v>
      </c>
      <c r="AE492"/>
    </row>
    <row r="493" spans="1:31" ht="15">
      <c r="A493" s="1" t="str">
        <f t="shared" si="14"/>
        <v>1111513441E6</v>
      </c>
      <c r="B493" t="s">
        <v>28</v>
      </c>
      <c r="C493" t="s">
        <v>29</v>
      </c>
      <c r="D493" t="s">
        <v>30</v>
      </c>
      <c r="E493" t="s">
        <v>31</v>
      </c>
      <c r="F493" t="s">
        <v>1257</v>
      </c>
      <c r="G493" t="s">
        <v>3743</v>
      </c>
      <c r="H493" t="s">
        <v>1774</v>
      </c>
      <c r="I493" t="s">
        <v>3744</v>
      </c>
      <c r="J493" t="s">
        <v>3872</v>
      </c>
      <c r="K493" t="s">
        <v>32</v>
      </c>
      <c r="L493" t="s">
        <v>32</v>
      </c>
      <c r="M493" t="s">
        <v>43</v>
      </c>
      <c r="N493" t="s">
        <v>44</v>
      </c>
      <c r="O493" t="s">
        <v>54</v>
      </c>
      <c r="P493" t="s">
        <v>485</v>
      </c>
      <c r="Q493" t="s">
        <v>68</v>
      </c>
      <c r="R493" t="s">
        <v>3873</v>
      </c>
      <c r="S493" s="1" t="str">
        <f t="shared" si="15"/>
        <v>VIZCARRA LOAYZA, MITZI</v>
      </c>
      <c r="T493" t="s">
        <v>48</v>
      </c>
      <c r="U493" t="s">
        <v>49</v>
      </c>
      <c r="V493" t="s">
        <v>50</v>
      </c>
      <c r="W493" t="s">
        <v>3874</v>
      </c>
      <c r="X493" s="40">
        <v>24942</v>
      </c>
      <c r="Y493" t="s">
        <v>3875</v>
      </c>
      <c r="Z493"/>
      <c r="AA493"/>
      <c r="AB493" t="s">
        <v>39</v>
      </c>
      <c r="AC493" t="s">
        <v>40</v>
      </c>
      <c r="AD493" t="s">
        <v>41</v>
      </c>
      <c r="AE493"/>
    </row>
    <row r="494" spans="1:31" ht="15">
      <c r="A494" s="1" t="str">
        <f t="shared" si="14"/>
        <v>1111513441E7</v>
      </c>
      <c r="B494" t="s">
        <v>28</v>
      </c>
      <c r="C494" t="s">
        <v>29</v>
      </c>
      <c r="D494" t="s">
        <v>30</v>
      </c>
      <c r="E494" t="s">
        <v>31</v>
      </c>
      <c r="F494" t="s">
        <v>1257</v>
      </c>
      <c r="G494" t="s">
        <v>3743</v>
      </c>
      <c r="H494" t="s">
        <v>1774</v>
      </c>
      <c r="I494" t="s">
        <v>3744</v>
      </c>
      <c r="J494" t="s">
        <v>3876</v>
      </c>
      <c r="K494" t="s">
        <v>32</v>
      </c>
      <c r="L494" t="s">
        <v>32</v>
      </c>
      <c r="M494" t="s">
        <v>43</v>
      </c>
      <c r="N494" t="s">
        <v>44</v>
      </c>
      <c r="O494" t="s">
        <v>54</v>
      </c>
      <c r="P494" t="s">
        <v>432</v>
      </c>
      <c r="Q494" t="s">
        <v>174</v>
      </c>
      <c r="R494" t="s">
        <v>2585</v>
      </c>
      <c r="S494" s="1" t="str">
        <f t="shared" si="15"/>
        <v>PINTO APAZA, JACQUELINE</v>
      </c>
      <c r="T494" t="s">
        <v>48</v>
      </c>
      <c r="U494" t="s">
        <v>49</v>
      </c>
      <c r="V494" t="s">
        <v>50</v>
      </c>
      <c r="W494" t="s">
        <v>3877</v>
      </c>
      <c r="X494" s="40">
        <v>25591</v>
      </c>
      <c r="Y494" t="s">
        <v>3878</v>
      </c>
      <c r="Z494"/>
      <c r="AA494"/>
      <c r="AB494" t="s">
        <v>39</v>
      </c>
      <c r="AC494" t="s">
        <v>40</v>
      </c>
      <c r="AD494" t="s">
        <v>41</v>
      </c>
      <c r="AE494"/>
    </row>
    <row r="495" spans="1:31" ht="15">
      <c r="A495" s="1" t="str">
        <f t="shared" si="14"/>
        <v>1111513441E8</v>
      </c>
      <c r="B495" t="s">
        <v>28</v>
      </c>
      <c r="C495" t="s">
        <v>29</v>
      </c>
      <c r="D495" t="s">
        <v>30</v>
      </c>
      <c r="E495" t="s">
        <v>31</v>
      </c>
      <c r="F495" t="s">
        <v>1257</v>
      </c>
      <c r="G495" t="s">
        <v>3743</v>
      </c>
      <c r="H495" t="s">
        <v>1774</v>
      </c>
      <c r="I495" t="s">
        <v>3744</v>
      </c>
      <c r="J495" t="s">
        <v>3879</v>
      </c>
      <c r="K495" t="s">
        <v>32</v>
      </c>
      <c r="L495" t="s">
        <v>32</v>
      </c>
      <c r="M495" t="s">
        <v>43</v>
      </c>
      <c r="N495" t="s">
        <v>44</v>
      </c>
      <c r="O495" t="s">
        <v>3880</v>
      </c>
      <c r="P495" t="s">
        <v>76</v>
      </c>
      <c r="Q495" t="s">
        <v>56</v>
      </c>
      <c r="R495" t="s">
        <v>3881</v>
      </c>
      <c r="S495" s="1" t="str">
        <f t="shared" si="15"/>
        <v>QUISPE ARPASI, LUCIO WILFREDO</v>
      </c>
      <c r="T495" t="s">
        <v>48</v>
      </c>
      <c r="U495" t="s">
        <v>49</v>
      </c>
      <c r="V495" t="s">
        <v>50</v>
      </c>
      <c r="W495" t="s">
        <v>3882</v>
      </c>
      <c r="X495" s="40">
        <v>21699</v>
      </c>
      <c r="Y495" t="s">
        <v>3883</v>
      </c>
      <c r="Z495"/>
      <c r="AA495"/>
      <c r="AB495" t="s">
        <v>39</v>
      </c>
      <c r="AC495" t="s">
        <v>40</v>
      </c>
      <c r="AD495" t="s">
        <v>41</v>
      </c>
      <c r="AE495"/>
    </row>
    <row r="496" spans="1:31" ht="15">
      <c r="A496" s="1" t="str">
        <f t="shared" si="14"/>
        <v>1111513441E9</v>
      </c>
      <c r="B496" t="s">
        <v>28</v>
      </c>
      <c r="C496" t="s">
        <v>29</v>
      </c>
      <c r="D496" t="s">
        <v>30</v>
      </c>
      <c r="E496" t="s">
        <v>31</v>
      </c>
      <c r="F496" t="s">
        <v>1257</v>
      </c>
      <c r="G496" t="s">
        <v>3743</v>
      </c>
      <c r="H496" t="s">
        <v>1774</v>
      </c>
      <c r="I496" t="s">
        <v>3744</v>
      </c>
      <c r="J496" t="s">
        <v>3884</v>
      </c>
      <c r="K496" t="s">
        <v>32</v>
      </c>
      <c r="L496" t="s">
        <v>32</v>
      </c>
      <c r="M496" t="s">
        <v>43</v>
      </c>
      <c r="N496" t="s">
        <v>44</v>
      </c>
      <c r="O496" t="s">
        <v>54</v>
      </c>
      <c r="P496" t="s">
        <v>467</v>
      </c>
      <c r="Q496" t="s">
        <v>77</v>
      </c>
      <c r="R496" t="s">
        <v>163</v>
      </c>
      <c r="S496" s="1" t="str">
        <f t="shared" si="15"/>
        <v>ZAPATA CONDORI, HUGO</v>
      </c>
      <c r="T496" t="s">
        <v>60</v>
      </c>
      <c r="U496" t="s">
        <v>49</v>
      </c>
      <c r="V496" t="s">
        <v>50</v>
      </c>
      <c r="W496" t="s">
        <v>3885</v>
      </c>
      <c r="X496" s="40">
        <v>21648</v>
      </c>
      <c r="Y496" t="s">
        <v>3886</v>
      </c>
      <c r="Z496"/>
      <c r="AA496"/>
      <c r="AB496" t="s">
        <v>39</v>
      </c>
      <c r="AC496" t="s">
        <v>40</v>
      </c>
      <c r="AD496" t="s">
        <v>41</v>
      </c>
      <c r="AE496"/>
    </row>
    <row r="497" spans="1:31" ht="15">
      <c r="A497" s="1" t="str">
        <f t="shared" si="14"/>
        <v>1111513451E1</v>
      </c>
      <c r="B497" t="s">
        <v>28</v>
      </c>
      <c r="C497" t="s">
        <v>29</v>
      </c>
      <c r="D497" t="s">
        <v>30</v>
      </c>
      <c r="E497" t="s">
        <v>31</v>
      </c>
      <c r="F497" t="s">
        <v>1257</v>
      </c>
      <c r="G497" t="s">
        <v>3743</v>
      </c>
      <c r="H497" t="s">
        <v>1774</v>
      </c>
      <c r="I497" t="s">
        <v>3744</v>
      </c>
      <c r="J497" t="s">
        <v>3887</v>
      </c>
      <c r="K497" t="s">
        <v>32</v>
      </c>
      <c r="L497" t="s">
        <v>32</v>
      </c>
      <c r="M497" t="s">
        <v>43</v>
      </c>
      <c r="N497" t="s">
        <v>44</v>
      </c>
      <c r="O497" t="s">
        <v>3888</v>
      </c>
      <c r="P497" t="s">
        <v>3889</v>
      </c>
      <c r="Q497" t="s">
        <v>3890</v>
      </c>
      <c r="R497" t="s">
        <v>3891</v>
      </c>
      <c r="S497" s="1" t="str">
        <f t="shared" si="15"/>
        <v>MEZA ARESTEGUI, MALENA MARCELA</v>
      </c>
      <c r="T497" t="s">
        <v>60</v>
      </c>
      <c r="U497" t="s">
        <v>49</v>
      </c>
      <c r="V497" t="s">
        <v>50</v>
      </c>
      <c r="W497" t="s">
        <v>3892</v>
      </c>
      <c r="X497" s="40">
        <v>24783</v>
      </c>
      <c r="Y497" t="s">
        <v>3893</v>
      </c>
      <c r="Z497"/>
      <c r="AA497"/>
      <c r="AB497" t="s">
        <v>39</v>
      </c>
      <c r="AC497" t="s">
        <v>40</v>
      </c>
      <c r="AD497" t="s">
        <v>41</v>
      </c>
      <c r="AE497"/>
    </row>
    <row r="498" spans="1:31" ht="15">
      <c r="A498" s="1" t="str">
        <f t="shared" si="14"/>
        <v>1111513451E3</v>
      </c>
      <c r="B498" t="s">
        <v>28</v>
      </c>
      <c r="C498" t="s">
        <v>29</v>
      </c>
      <c r="D498" t="s">
        <v>30</v>
      </c>
      <c r="E498" t="s">
        <v>31</v>
      </c>
      <c r="F498" t="s">
        <v>1257</v>
      </c>
      <c r="G498" t="s">
        <v>3743</v>
      </c>
      <c r="H498" t="s">
        <v>1774</v>
      </c>
      <c r="I498" t="s">
        <v>3744</v>
      </c>
      <c r="J498" t="s">
        <v>3894</v>
      </c>
      <c r="K498" t="s">
        <v>32</v>
      </c>
      <c r="L498" t="s">
        <v>32</v>
      </c>
      <c r="M498" t="s">
        <v>43</v>
      </c>
      <c r="N498" t="s">
        <v>44</v>
      </c>
      <c r="O498" t="s">
        <v>3895</v>
      </c>
      <c r="P498" t="s">
        <v>563</v>
      </c>
      <c r="Q498" t="s">
        <v>738</v>
      </c>
      <c r="R498" t="s">
        <v>3896</v>
      </c>
      <c r="S498" s="1" t="str">
        <f t="shared" si="15"/>
        <v>OHA YAGUNO, SORAIDA EPIFANIA</v>
      </c>
      <c r="T498" t="s">
        <v>48</v>
      </c>
      <c r="U498" t="s">
        <v>49</v>
      </c>
      <c r="V498" t="s">
        <v>50</v>
      </c>
      <c r="W498" t="s">
        <v>3897</v>
      </c>
      <c r="X498" s="40">
        <v>21921</v>
      </c>
      <c r="Y498" t="s">
        <v>3898</v>
      </c>
      <c r="Z498" s="40">
        <v>42828</v>
      </c>
      <c r="AA498" s="40">
        <v>42916</v>
      </c>
      <c r="AB498" t="s">
        <v>39</v>
      </c>
      <c r="AC498" t="s">
        <v>40</v>
      </c>
      <c r="AD498" t="s">
        <v>41</v>
      </c>
      <c r="AE498"/>
    </row>
    <row r="499" spans="1:31" ht="15">
      <c r="A499" s="1" t="str">
        <f t="shared" si="14"/>
        <v>1111513451E4</v>
      </c>
      <c r="B499" t="s">
        <v>28</v>
      </c>
      <c r="C499" t="s">
        <v>29</v>
      </c>
      <c r="D499" t="s">
        <v>30</v>
      </c>
      <c r="E499" t="s">
        <v>31</v>
      </c>
      <c r="F499" t="s">
        <v>1257</v>
      </c>
      <c r="G499" t="s">
        <v>3743</v>
      </c>
      <c r="H499" t="s">
        <v>1774</v>
      </c>
      <c r="I499" t="s">
        <v>3744</v>
      </c>
      <c r="J499" t="s">
        <v>3899</v>
      </c>
      <c r="K499" t="s">
        <v>32</v>
      </c>
      <c r="L499" t="s">
        <v>32</v>
      </c>
      <c r="M499" t="s">
        <v>43</v>
      </c>
      <c r="N499" t="s">
        <v>44</v>
      </c>
      <c r="O499" t="s">
        <v>1853</v>
      </c>
      <c r="P499" t="s">
        <v>123</v>
      </c>
      <c r="Q499" t="s">
        <v>102</v>
      </c>
      <c r="R499" t="s">
        <v>3900</v>
      </c>
      <c r="S499" s="1" t="str">
        <f t="shared" si="15"/>
        <v>VELASQUEZ MAMANI, SONIA JULIA</v>
      </c>
      <c r="T499" t="s">
        <v>60</v>
      </c>
      <c r="U499" t="s">
        <v>49</v>
      </c>
      <c r="V499" t="s">
        <v>50</v>
      </c>
      <c r="W499" t="s">
        <v>3901</v>
      </c>
      <c r="X499" s="40">
        <v>26015</v>
      </c>
      <c r="Y499" t="s">
        <v>3902</v>
      </c>
      <c r="Z499"/>
      <c r="AA499"/>
      <c r="AB499" t="s">
        <v>39</v>
      </c>
      <c r="AC499" t="s">
        <v>40</v>
      </c>
      <c r="AD499" t="s">
        <v>41</v>
      </c>
      <c r="AE499"/>
    </row>
    <row r="500" spans="1:31" ht="15">
      <c r="A500" s="1" t="str">
        <f t="shared" si="14"/>
        <v>1111513451E5</v>
      </c>
      <c r="B500" t="s">
        <v>28</v>
      </c>
      <c r="C500" t="s">
        <v>29</v>
      </c>
      <c r="D500" t="s">
        <v>30</v>
      </c>
      <c r="E500" t="s">
        <v>31</v>
      </c>
      <c r="F500" t="s">
        <v>1257</v>
      </c>
      <c r="G500" t="s">
        <v>3743</v>
      </c>
      <c r="H500" t="s">
        <v>1774</v>
      </c>
      <c r="I500" t="s">
        <v>3744</v>
      </c>
      <c r="J500" t="s">
        <v>3903</v>
      </c>
      <c r="K500" t="s">
        <v>32</v>
      </c>
      <c r="L500" t="s">
        <v>32</v>
      </c>
      <c r="M500" t="s">
        <v>43</v>
      </c>
      <c r="N500" t="s">
        <v>44</v>
      </c>
      <c r="O500" t="s">
        <v>3904</v>
      </c>
      <c r="P500" t="s">
        <v>546</v>
      </c>
      <c r="Q500" t="s">
        <v>191</v>
      </c>
      <c r="R500" t="s">
        <v>739</v>
      </c>
      <c r="S500" s="1" t="str">
        <f t="shared" si="15"/>
        <v>CCAMA CATACORA, RUBEN DARIO</v>
      </c>
      <c r="T500" t="s">
        <v>60</v>
      </c>
      <c r="U500" t="s">
        <v>49</v>
      </c>
      <c r="V500" t="s">
        <v>50</v>
      </c>
      <c r="W500" t="s">
        <v>3905</v>
      </c>
      <c r="X500" s="40">
        <v>23366</v>
      </c>
      <c r="Y500" t="s">
        <v>3906</v>
      </c>
      <c r="Z500"/>
      <c r="AA500"/>
      <c r="AB500" t="s">
        <v>39</v>
      </c>
      <c r="AC500" t="s">
        <v>40</v>
      </c>
      <c r="AD500" t="s">
        <v>41</v>
      </c>
      <c r="AE500"/>
    </row>
    <row r="501" spans="1:31" ht="15">
      <c r="A501" s="1" t="str">
        <f t="shared" si="14"/>
        <v>1111513451E6</v>
      </c>
      <c r="B501" t="s">
        <v>28</v>
      </c>
      <c r="C501" t="s">
        <v>29</v>
      </c>
      <c r="D501" t="s">
        <v>30</v>
      </c>
      <c r="E501" t="s">
        <v>31</v>
      </c>
      <c r="F501" t="s">
        <v>1257</v>
      </c>
      <c r="G501" t="s">
        <v>3743</v>
      </c>
      <c r="H501" t="s">
        <v>1774</v>
      </c>
      <c r="I501" t="s">
        <v>3744</v>
      </c>
      <c r="J501" t="s">
        <v>3907</v>
      </c>
      <c r="K501" t="s">
        <v>32</v>
      </c>
      <c r="L501" t="s">
        <v>32</v>
      </c>
      <c r="M501" t="s">
        <v>43</v>
      </c>
      <c r="N501" t="s">
        <v>44</v>
      </c>
      <c r="O501" t="s">
        <v>3908</v>
      </c>
      <c r="P501" t="s">
        <v>1134</v>
      </c>
      <c r="Q501" t="s">
        <v>405</v>
      </c>
      <c r="R501" t="s">
        <v>3909</v>
      </c>
      <c r="S501" s="1" t="str">
        <f t="shared" si="15"/>
        <v>HUAQUI VALDIVIA, ESTANISLAO</v>
      </c>
      <c r="T501" t="s">
        <v>48</v>
      </c>
      <c r="U501" t="s">
        <v>49</v>
      </c>
      <c r="V501" t="s">
        <v>50</v>
      </c>
      <c r="W501" t="s">
        <v>3910</v>
      </c>
      <c r="X501" s="40">
        <v>22347</v>
      </c>
      <c r="Y501" t="s">
        <v>3911</v>
      </c>
      <c r="Z501" s="40">
        <v>41701</v>
      </c>
      <c r="AA501"/>
      <c r="AB501" t="s">
        <v>39</v>
      </c>
      <c r="AC501" t="s">
        <v>40</v>
      </c>
      <c r="AD501" t="s">
        <v>41</v>
      </c>
      <c r="AE501"/>
    </row>
    <row r="502" spans="1:31" ht="15">
      <c r="A502" s="1" t="str">
        <f t="shared" si="14"/>
        <v>1111513451E7</v>
      </c>
      <c r="B502" t="s">
        <v>28</v>
      </c>
      <c r="C502" t="s">
        <v>29</v>
      </c>
      <c r="D502" t="s">
        <v>30</v>
      </c>
      <c r="E502" t="s">
        <v>31</v>
      </c>
      <c r="F502" t="s">
        <v>1257</v>
      </c>
      <c r="G502" t="s">
        <v>3743</v>
      </c>
      <c r="H502" t="s">
        <v>1774</v>
      </c>
      <c r="I502" t="s">
        <v>3744</v>
      </c>
      <c r="J502" t="s">
        <v>3912</v>
      </c>
      <c r="K502" t="s">
        <v>32</v>
      </c>
      <c r="L502" t="s">
        <v>32</v>
      </c>
      <c r="M502" t="s">
        <v>43</v>
      </c>
      <c r="N502" t="s">
        <v>44</v>
      </c>
      <c r="O502" t="s">
        <v>3382</v>
      </c>
      <c r="P502" t="s">
        <v>701</v>
      </c>
      <c r="Q502" t="s">
        <v>102</v>
      </c>
      <c r="R502" t="s">
        <v>574</v>
      </c>
      <c r="S502" s="1" t="str">
        <f t="shared" si="15"/>
        <v>MARON MAMANI, INES</v>
      </c>
      <c r="T502" t="s">
        <v>48</v>
      </c>
      <c r="U502" t="s">
        <v>49</v>
      </c>
      <c r="V502" t="s">
        <v>50</v>
      </c>
      <c r="W502" t="s">
        <v>3913</v>
      </c>
      <c r="X502" s="40">
        <v>23373</v>
      </c>
      <c r="Y502" t="s">
        <v>3914</v>
      </c>
      <c r="Z502"/>
      <c r="AA502"/>
      <c r="AB502" t="s">
        <v>39</v>
      </c>
      <c r="AC502" t="s">
        <v>40</v>
      </c>
      <c r="AD502" t="s">
        <v>41</v>
      </c>
      <c r="AE502"/>
    </row>
    <row r="503" spans="1:31" ht="15">
      <c r="A503" s="1" t="str">
        <f t="shared" si="14"/>
        <v>1112713312E2</v>
      </c>
      <c r="B503" t="s">
        <v>28</v>
      </c>
      <c r="C503" t="s">
        <v>29</v>
      </c>
      <c r="D503" t="s">
        <v>30</v>
      </c>
      <c r="E503" t="s">
        <v>31</v>
      </c>
      <c r="F503" t="s">
        <v>1257</v>
      </c>
      <c r="G503" t="s">
        <v>3743</v>
      </c>
      <c r="H503" t="s">
        <v>1774</v>
      </c>
      <c r="I503" t="s">
        <v>3744</v>
      </c>
      <c r="J503" t="s">
        <v>3915</v>
      </c>
      <c r="K503" t="s">
        <v>32</v>
      </c>
      <c r="L503" t="s">
        <v>32</v>
      </c>
      <c r="M503" t="s">
        <v>43</v>
      </c>
      <c r="N503" t="s">
        <v>44</v>
      </c>
      <c r="O503" t="s">
        <v>3916</v>
      </c>
      <c r="P503" t="s">
        <v>177</v>
      </c>
      <c r="Q503" t="s">
        <v>315</v>
      </c>
      <c r="R503" t="s">
        <v>3917</v>
      </c>
      <c r="S503" s="1" t="str">
        <f t="shared" si="15"/>
        <v>CHAVEZ FERNANDEZ, JUDEE ORLANDO</v>
      </c>
      <c r="T503" t="s">
        <v>48</v>
      </c>
      <c r="U503" t="s">
        <v>49</v>
      </c>
      <c r="V503" t="s">
        <v>50</v>
      </c>
      <c r="W503" t="s">
        <v>3918</v>
      </c>
      <c r="X503" s="40">
        <v>22264</v>
      </c>
      <c r="Y503" t="s">
        <v>3919</v>
      </c>
      <c r="Z503"/>
      <c r="AA503"/>
      <c r="AB503" t="s">
        <v>39</v>
      </c>
      <c r="AC503" t="s">
        <v>40</v>
      </c>
      <c r="AD503" t="s">
        <v>41</v>
      </c>
      <c r="AE503"/>
    </row>
    <row r="504" spans="1:31" ht="15">
      <c r="A504" s="1" t="str">
        <f t="shared" si="14"/>
        <v>1113613312E5</v>
      </c>
      <c r="B504" t="s">
        <v>28</v>
      </c>
      <c r="C504" t="s">
        <v>29</v>
      </c>
      <c r="D504" t="s">
        <v>30</v>
      </c>
      <c r="E504" t="s">
        <v>31</v>
      </c>
      <c r="F504" t="s">
        <v>1257</v>
      </c>
      <c r="G504" t="s">
        <v>3743</v>
      </c>
      <c r="H504" t="s">
        <v>1774</v>
      </c>
      <c r="I504" t="s">
        <v>3744</v>
      </c>
      <c r="J504" t="s">
        <v>3920</v>
      </c>
      <c r="K504" t="s">
        <v>32</v>
      </c>
      <c r="L504" t="s">
        <v>32</v>
      </c>
      <c r="M504" t="s">
        <v>43</v>
      </c>
      <c r="N504" t="s">
        <v>44</v>
      </c>
      <c r="O504" t="s">
        <v>3921</v>
      </c>
      <c r="P504" t="s">
        <v>78</v>
      </c>
      <c r="Q504" t="s">
        <v>194</v>
      </c>
      <c r="R504" t="s">
        <v>3922</v>
      </c>
      <c r="S504" s="1" t="str">
        <f t="shared" si="15"/>
        <v>PINEDA CALVO, EUFRACIA</v>
      </c>
      <c r="T504" t="s">
        <v>48</v>
      </c>
      <c r="U504" t="s">
        <v>49</v>
      </c>
      <c r="V504" t="s">
        <v>50</v>
      </c>
      <c r="W504" t="s">
        <v>3923</v>
      </c>
      <c r="X504" s="40">
        <v>23814</v>
      </c>
      <c r="Y504" t="s">
        <v>3924</v>
      </c>
      <c r="Z504"/>
      <c r="AA504"/>
      <c r="AB504" t="s">
        <v>39</v>
      </c>
      <c r="AC504" t="s">
        <v>40</v>
      </c>
      <c r="AD504" t="s">
        <v>41</v>
      </c>
      <c r="AE504"/>
    </row>
    <row r="505" spans="1:31" ht="15">
      <c r="A505" s="1" t="str">
        <f t="shared" si="14"/>
        <v>1131113441E5</v>
      </c>
      <c r="B505" t="s">
        <v>28</v>
      </c>
      <c r="C505" t="s">
        <v>29</v>
      </c>
      <c r="D505" t="s">
        <v>30</v>
      </c>
      <c r="E505" t="s">
        <v>31</v>
      </c>
      <c r="F505" t="s">
        <v>1257</v>
      </c>
      <c r="G505" t="s">
        <v>3743</v>
      </c>
      <c r="H505" t="s">
        <v>1774</v>
      </c>
      <c r="I505" t="s">
        <v>3744</v>
      </c>
      <c r="J505" t="s">
        <v>3925</v>
      </c>
      <c r="K505" t="s">
        <v>32</v>
      </c>
      <c r="L505" t="s">
        <v>32</v>
      </c>
      <c r="M505" t="s">
        <v>43</v>
      </c>
      <c r="N505" t="s">
        <v>62</v>
      </c>
      <c r="O505" t="s">
        <v>3926</v>
      </c>
      <c r="P505" t="s">
        <v>144</v>
      </c>
      <c r="Q505" t="s">
        <v>3927</v>
      </c>
      <c r="R505" t="s">
        <v>3928</v>
      </c>
      <c r="S505" s="1" t="str">
        <f t="shared" si="15"/>
        <v>PEREZ ARGOLLO, KATIA</v>
      </c>
      <c r="T505" t="s">
        <v>65</v>
      </c>
      <c r="U505" t="s">
        <v>49</v>
      </c>
      <c r="V505" t="s">
        <v>100</v>
      </c>
      <c r="W505" t="s">
        <v>3929</v>
      </c>
      <c r="X505" s="40">
        <v>33169</v>
      </c>
      <c r="Y505" t="s">
        <v>3930</v>
      </c>
      <c r="Z505" s="40">
        <v>43160</v>
      </c>
      <c r="AA505" s="40">
        <v>43465</v>
      </c>
      <c r="AB505" t="s">
        <v>39</v>
      </c>
      <c r="AC505" t="s">
        <v>67</v>
      </c>
      <c r="AD505" t="s">
        <v>41</v>
      </c>
      <c r="AE505"/>
    </row>
    <row r="506" spans="1:31" ht="15">
      <c r="A506" s="1" t="str">
        <f t="shared" si="14"/>
        <v>1132113321E9</v>
      </c>
      <c r="B506" t="s">
        <v>28</v>
      </c>
      <c r="C506" t="s">
        <v>29</v>
      </c>
      <c r="D506" t="s">
        <v>30</v>
      </c>
      <c r="E506" t="s">
        <v>31</v>
      </c>
      <c r="F506" t="s">
        <v>1257</v>
      </c>
      <c r="G506" t="s">
        <v>3743</v>
      </c>
      <c r="H506" t="s">
        <v>1774</v>
      </c>
      <c r="I506" t="s">
        <v>3744</v>
      </c>
      <c r="J506" t="s">
        <v>3931</v>
      </c>
      <c r="K506" t="s">
        <v>32</v>
      </c>
      <c r="L506" t="s">
        <v>32</v>
      </c>
      <c r="M506" t="s">
        <v>43</v>
      </c>
      <c r="N506" t="s">
        <v>44</v>
      </c>
      <c r="O506" t="s">
        <v>3932</v>
      </c>
      <c r="P506" t="s">
        <v>161</v>
      </c>
      <c r="Q506" t="s">
        <v>657</v>
      </c>
      <c r="R506" t="s">
        <v>3933</v>
      </c>
      <c r="S506" s="1" t="str">
        <f t="shared" si="15"/>
        <v>TITO RIOS, JUSTA JUSTINA</v>
      </c>
      <c r="T506" t="s">
        <v>48</v>
      </c>
      <c r="U506" t="s">
        <v>49</v>
      </c>
      <c r="V506" t="s">
        <v>50</v>
      </c>
      <c r="W506" t="s">
        <v>3934</v>
      </c>
      <c r="X506" s="40">
        <v>22050</v>
      </c>
      <c r="Y506" t="s">
        <v>3935</v>
      </c>
      <c r="Z506"/>
      <c r="AA506"/>
      <c r="AB506" t="s">
        <v>39</v>
      </c>
      <c r="AC506" t="s">
        <v>40</v>
      </c>
      <c r="AD506" t="s">
        <v>41</v>
      </c>
      <c r="AE506"/>
    </row>
    <row r="507" spans="1:31" ht="15">
      <c r="A507" s="1" t="str">
        <f t="shared" si="14"/>
        <v>1173513411E4</v>
      </c>
      <c r="B507" t="s">
        <v>28</v>
      </c>
      <c r="C507" t="s">
        <v>29</v>
      </c>
      <c r="D507" t="s">
        <v>30</v>
      </c>
      <c r="E507" t="s">
        <v>31</v>
      </c>
      <c r="F507" t="s">
        <v>1257</v>
      </c>
      <c r="G507" t="s">
        <v>3743</v>
      </c>
      <c r="H507" t="s">
        <v>1774</v>
      </c>
      <c r="I507" t="s">
        <v>3744</v>
      </c>
      <c r="J507" t="s">
        <v>3936</v>
      </c>
      <c r="K507" t="s">
        <v>32</v>
      </c>
      <c r="L507" t="s">
        <v>32</v>
      </c>
      <c r="M507" t="s">
        <v>43</v>
      </c>
      <c r="N507" t="s">
        <v>44</v>
      </c>
      <c r="O507" t="s">
        <v>3937</v>
      </c>
      <c r="P507" t="s">
        <v>77</v>
      </c>
      <c r="Q507" t="s">
        <v>444</v>
      </c>
      <c r="R507" t="s">
        <v>3938</v>
      </c>
      <c r="S507" s="1" t="str">
        <f t="shared" si="15"/>
        <v>CONDORI CUSI, SOFIA IRENE</v>
      </c>
      <c r="T507" t="s">
        <v>60</v>
      </c>
      <c r="U507" t="s">
        <v>49</v>
      </c>
      <c r="V507" t="s">
        <v>50</v>
      </c>
      <c r="W507" t="s">
        <v>3939</v>
      </c>
      <c r="X507" s="40">
        <v>23274</v>
      </c>
      <c r="Y507" t="s">
        <v>3940</v>
      </c>
      <c r="Z507"/>
      <c r="AA507"/>
      <c r="AB507" t="s">
        <v>39</v>
      </c>
      <c r="AC507" t="s">
        <v>40</v>
      </c>
      <c r="AD507" t="s">
        <v>41</v>
      </c>
      <c r="AE507"/>
    </row>
    <row r="508" spans="1:31" ht="15">
      <c r="A508" s="1" t="str">
        <f t="shared" si="14"/>
        <v>1173513411E5</v>
      </c>
      <c r="B508" t="s">
        <v>28</v>
      </c>
      <c r="C508" t="s">
        <v>29</v>
      </c>
      <c r="D508" t="s">
        <v>30</v>
      </c>
      <c r="E508" t="s">
        <v>31</v>
      </c>
      <c r="F508" t="s">
        <v>1257</v>
      </c>
      <c r="G508" t="s">
        <v>3743</v>
      </c>
      <c r="H508" t="s">
        <v>1774</v>
      </c>
      <c r="I508" t="s">
        <v>3744</v>
      </c>
      <c r="J508" t="s">
        <v>3941</v>
      </c>
      <c r="K508" t="s">
        <v>32</v>
      </c>
      <c r="L508" t="s">
        <v>32</v>
      </c>
      <c r="M508" t="s">
        <v>43</v>
      </c>
      <c r="N508" t="s">
        <v>44</v>
      </c>
      <c r="O508" t="s">
        <v>3942</v>
      </c>
      <c r="P508" t="s">
        <v>141</v>
      </c>
      <c r="Q508" t="s">
        <v>102</v>
      </c>
      <c r="R508" t="s">
        <v>3943</v>
      </c>
      <c r="S508" s="1" t="str">
        <f t="shared" si="15"/>
        <v>RAMOS MAMANI, LUCILA BLANCA</v>
      </c>
      <c r="T508" t="s">
        <v>60</v>
      </c>
      <c r="U508" t="s">
        <v>49</v>
      </c>
      <c r="V508" t="s">
        <v>50</v>
      </c>
      <c r="W508" t="s">
        <v>3944</v>
      </c>
      <c r="X508" s="40">
        <v>23408</v>
      </c>
      <c r="Y508" t="s">
        <v>3945</v>
      </c>
      <c r="Z508"/>
      <c r="AA508"/>
      <c r="AB508" t="s">
        <v>39</v>
      </c>
      <c r="AC508" t="s">
        <v>40</v>
      </c>
      <c r="AD508" t="s">
        <v>41</v>
      </c>
      <c r="AE508"/>
    </row>
    <row r="509" spans="1:31" ht="15">
      <c r="A509" s="1" t="str">
        <f t="shared" si="14"/>
        <v>1177713711E2</v>
      </c>
      <c r="B509" t="s">
        <v>28</v>
      </c>
      <c r="C509" t="s">
        <v>29</v>
      </c>
      <c r="D509" t="s">
        <v>30</v>
      </c>
      <c r="E509" t="s">
        <v>31</v>
      </c>
      <c r="F509" t="s">
        <v>1257</v>
      </c>
      <c r="G509" t="s">
        <v>3743</v>
      </c>
      <c r="H509" t="s">
        <v>1774</v>
      </c>
      <c r="I509" t="s">
        <v>3744</v>
      </c>
      <c r="J509" t="s">
        <v>3946</v>
      </c>
      <c r="K509" t="s">
        <v>32</v>
      </c>
      <c r="L509" t="s">
        <v>32</v>
      </c>
      <c r="M509" t="s">
        <v>1837</v>
      </c>
      <c r="N509" t="s">
        <v>44</v>
      </c>
      <c r="O509" t="s">
        <v>439</v>
      </c>
      <c r="P509" t="s">
        <v>153</v>
      </c>
      <c r="Q509" t="s">
        <v>153</v>
      </c>
      <c r="R509" t="s">
        <v>3947</v>
      </c>
      <c r="S509" s="1" t="str">
        <f t="shared" si="15"/>
        <v>ORTEGA ORTEGA, MIGUEL SIXTO</v>
      </c>
      <c r="T509" t="s">
        <v>65</v>
      </c>
      <c r="U509" t="s">
        <v>49</v>
      </c>
      <c r="V509" t="s">
        <v>50</v>
      </c>
      <c r="W509" t="s">
        <v>3948</v>
      </c>
      <c r="X509" s="40">
        <v>22865</v>
      </c>
      <c r="Y509" t="s">
        <v>3949</v>
      </c>
      <c r="Z509" s="40">
        <v>43525</v>
      </c>
      <c r="AA509"/>
      <c r="AB509" t="s">
        <v>39</v>
      </c>
      <c r="AC509" t="s">
        <v>40</v>
      </c>
      <c r="AD509" t="s">
        <v>41</v>
      </c>
      <c r="AE509"/>
    </row>
    <row r="510" spans="1:31" ht="15">
      <c r="A510" s="1" t="str">
        <f t="shared" si="14"/>
        <v>21EV01805214</v>
      </c>
      <c r="B510" t="s">
        <v>28</v>
      </c>
      <c r="C510" t="s">
        <v>29</v>
      </c>
      <c r="D510" t="s">
        <v>30</v>
      </c>
      <c r="E510" t="s">
        <v>31</v>
      </c>
      <c r="F510" t="s">
        <v>1257</v>
      </c>
      <c r="G510" t="s">
        <v>3743</v>
      </c>
      <c r="H510" t="s">
        <v>1774</v>
      </c>
      <c r="I510" t="s">
        <v>3744</v>
      </c>
      <c r="J510" t="s">
        <v>3950</v>
      </c>
      <c r="K510" t="s">
        <v>32</v>
      </c>
      <c r="L510" t="s">
        <v>32</v>
      </c>
      <c r="M510" t="s">
        <v>1139</v>
      </c>
      <c r="N510" t="s">
        <v>62</v>
      </c>
      <c r="O510" t="s">
        <v>1990</v>
      </c>
      <c r="P510" t="s">
        <v>1902</v>
      </c>
      <c r="Q510" t="s">
        <v>956</v>
      </c>
      <c r="R510" t="s">
        <v>689</v>
      </c>
      <c r="S510" s="1" t="str">
        <f t="shared" si="15"/>
        <v>COACALLA ARANIBAR, EDUARDO</v>
      </c>
      <c r="T510" t="s">
        <v>65</v>
      </c>
      <c r="U510" t="s">
        <v>644</v>
      </c>
      <c r="V510" t="s">
        <v>50</v>
      </c>
      <c r="W510" t="s">
        <v>3951</v>
      </c>
      <c r="X510" s="40">
        <v>25037</v>
      </c>
      <c r="Y510" t="s">
        <v>3952</v>
      </c>
      <c r="Z510" s="40">
        <v>43160</v>
      </c>
      <c r="AA510" s="40">
        <v>43465</v>
      </c>
      <c r="AB510" t="s">
        <v>113</v>
      </c>
      <c r="AC510" t="s">
        <v>67</v>
      </c>
      <c r="AD510" t="s">
        <v>41</v>
      </c>
      <c r="AE510"/>
    </row>
    <row r="511" spans="1:31" ht="15">
      <c r="A511" s="1" t="str">
        <f t="shared" si="14"/>
        <v>1111513451E2</v>
      </c>
      <c r="B511" t="s">
        <v>28</v>
      </c>
      <c r="C511" t="s">
        <v>29</v>
      </c>
      <c r="D511" t="s">
        <v>30</v>
      </c>
      <c r="E511" t="s">
        <v>31</v>
      </c>
      <c r="F511" t="s">
        <v>1257</v>
      </c>
      <c r="G511" t="s">
        <v>3743</v>
      </c>
      <c r="H511" t="s">
        <v>1774</v>
      </c>
      <c r="I511" t="s">
        <v>3744</v>
      </c>
      <c r="J511" t="s">
        <v>3953</v>
      </c>
      <c r="K511" t="s">
        <v>87</v>
      </c>
      <c r="L511" t="s">
        <v>614</v>
      </c>
      <c r="M511" t="s">
        <v>615</v>
      </c>
      <c r="N511" t="s">
        <v>44</v>
      </c>
      <c r="O511" t="s">
        <v>2776</v>
      </c>
      <c r="P511" t="s">
        <v>161</v>
      </c>
      <c r="Q511" t="s">
        <v>1967</v>
      </c>
      <c r="R511" t="s">
        <v>3954</v>
      </c>
      <c r="S511" s="1" t="str">
        <f t="shared" si="15"/>
        <v>TITO MONTEAGUDO, LITA YOLANDA</v>
      </c>
      <c r="T511" t="s">
        <v>3955</v>
      </c>
      <c r="U511" t="s">
        <v>38</v>
      </c>
      <c r="V511" t="s">
        <v>50</v>
      </c>
      <c r="W511" t="s">
        <v>3956</v>
      </c>
      <c r="X511" s="40">
        <v>18997</v>
      </c>
      <c r="Y511" t="s">
        <v>3957</v>
      </c>
      <c r="Z511"/>
      <c r="AA511"/>
      <c r="AB511" t="s">
        <v>39</v>
      </c>
      <c r="AC511" t="s">
        <v>92</v>
      </c>
      <c r="AD511" t="s">
        <v>41</v>
      </c>
      <c r="AE511"/>
    </row>
    <row r="512" spans="1:31" ht="15">
      <c r="A512" s="1" t="str">
        <f t="shared" si="14"/>
        <v>1110112611E3</v>
      </c>
      <c r="B512" t="s">
        <v>28</v>
      </c>
      <c r="C512" t="s">
        <v>29</v>
      </c>
      <c r="D512" t="s">
        <v>30</v>
      </c>
      <c r="E512" t="s">
        <v>31</v>
      </c>
      <c r="F512" t="s">
        <v>1257</v>
      </c>
      <c r="G512" t="s">
        <v>3743</v>
      </c>
      <c r="H512" t="s">
        <v>1774</v>
      </c>
      <c r="I512" t="s">
        <v>3744</v>
      </c>
      <c r="J512" t="s">
        <v>3958</v>
      </c>
      <c r="K512" t="s">
        <v>87</v>
      </c>
      <c r="L512" t="s">
        <v>88</v>
      </c>
      <c r="M512" t="s">
        <v>89</v>
      </c>
      <c r="N512" t="s">
        <v>44</v>
      </c>
      <c r="O512" t="s">
        <v>3959</v>
      </c>
      <c r="P512" t="s">
        <v>740</v>
      </c>
      <c r="Q512" t="s">
        <v>177</v>
      </c>
      <c r="R512" t="s">
        <v>3960</v>
      </c>
      <c r="S512" s="1" t="str">
        <f t="shared" si="15"/>
        <v>JOVE CHAVEZ, LOLA DANITZA</v>
      </c>
      <c r="T512" t="s">
        <v>173</v>
      </c>
      <c r="U512" t="s">
        <v>38</v>
      </c>
      <c r="V512" t="s">
        <v>50</v>
      </c>
      <c r="W512" t="s">
        <v>3961</v>
      </c>
      <c r="X512" s="40">
        <v>24008</v>
      </c>
      <c r="Y512" t="s">
        <v>3962</v>
      </c>
      <c r="Z512"/>
      <c r="AA512"/>
      <c r="AB512" t="s">
        <v>39</v>
      </c>
      <c r="AC512" t="s">
        <v>92</v>
      </c>
      <c r="AD512" t="s">
        <v>41</v>
      </c>
      <c r="AE512"/>
    </row>
    <row r="513" spans="1:31" ht="15">
      <c r="A513" s="1" t="str">
        <f t="shared" si="14"/>
        <v>1111513411E4</v>
      </c>
      <c r="B513" t="s">
        <v>28</v>
      </c>
      <c r="C513" t="s">
        <v>29</v>
      </c>
      <c r="D513" t="s">
        <v>30</v>
      </c>
      <c r="E513" t="s">
        <v>31</v>
      </c>
      <c r="F513" t="s">
        <v>1257</v>
      </c>
      <c r="G513" t="s">
        <v>3743</v>
      </c>
      <c r="H513" t="s">
        <v>1774</v>
      </c>
      <c r="I513" t="s">
        <v>3744</v>
      </c>
      <c r="J513" t="s">
        <v>3963</v>
      </c>
      <c r="K513" t="s">
        <v>87</v>
      </c>
      <c r="L513" t="s">
        <v>88</v>
      </c>
      <c r="M513" t="s">
        <v>89</v>
      </c>
      <c r="N513" t="s">
        <v>44</v>
      </c>
      <c r="O513" t="s">
        <v>54</v>
      </c>
      <c r="P513" t="s">
        <v>547</v>
      </c>
      <c r="Q513" t="s">
        <v>118</v>
      </c>
      <c r="R513" t="s">
        <v>688</v>
      </c>
      <c r="S513" s="1" t="str">
        <f t="shared" si="15"/>
        <v>AYMA FLORES, MAGDALENA</v>
      </c>
      <c r="T513" t="s">
        <v>137</v>
      </c>
      <c r="U513" t="s">
        <v>38</v>
      </c>
      <c r="V513" t="s">
        <v>50</v>
      </c>
      <c r="W513" t="s">
        <v>3964</v>
      </c>
      <c r="X513" s="40">
        <v>23158</v>
      </c>
      <c r="Y513" t="s">
        <v>3965</v>
      </c>
      <c r="Z513"/>
      <c r="AA513"/>
      <c r="AB513" t="s">
        <v>39</v>
      </c>
      <c r="AC513" t="s">
        <v>92</v>
      </c>
      <c r="AD513" t="s">
        <v>41</v>
      </c>
      <c r="AE513"/>
    </row>
    <row r="514" spans="1:31" ht="15">
      <c r="A514" s="1" t="str">
        <f t="shared" si="14"/>
        <v>1111513421E0</v>
      </c>
      <c r="B514" t="s">
        <v>28</v>
      </c>
      <c r="C514" t="s">
        <v>29</v>
      </c>
      <c r="D514" t="s">
        <v>30</v>
      </c>
      <c r="E514" t="s">
        <v>31</v>
      </c>
      <c r="F514" t="s">
        <v>1257</v>
      </c>
      <c r="G514" t="s">
        <v>3743</v>
      </c>
      <c r="H514" t="s">
        <v>1774</v>
      </c>
      <c r="I514" t="s">
        <v>3744</v>
      </c>
      <c r="J514" t="s">
        <v>3966</v>
      </c>
      <c r="K514" t="s">
        <v>87</v>
      </c>
      <c r="L514" t="s">
        <v>88</v>
      </c>
      <c r="M514" t="s">
        <v>89</v>
      </c>
      <c r="N514" t="s">
        <v>44</v>
      </c>
      <c r="O514" t="s">
        <v>54</v>
      </c>
      <c r="P514" t="s">
        <v>3967</v>
      </c>
      <c r="Q514" t="s">
        <v>144</v>
      </c>
      <c r="R514" t="s">
        <v>3968</v>
      </c>
      <c r="S514" s="1" t="str">
        <f t="shared" si="15"/>
        <v>ILAQUIJO PEREZ, SILVIA ANTONIA</v>
      </c>
      <c r="T514" t="s">
        <v>173</v>
      </c>
      <c r="U514" t="s">
        <v>38</v>
      </c>
      <c r="V514" t="s">
        <v>50</v>
      </c>
      <c r="W514" t="s">
        <v>3969</v>
      </c>
      <c r="X514" s="40">
        <v>23673</v>
      </c>
      <c r="Y514" t="s">
        <v>3970</v>
      </c>
      <c r="Z514"/>
      <c r="AA514"/>
      <c r="AB514" t="s">
        <v>39</v>
      </c>
      <c r="AC514" t="s">
        <v>92</v>
      </c>
      <c r="AD514" t="s">
        <v>41</v>
      </c>
      <c r="AE514"/>
    </row>
    <row r="515" spans="1:31" ht="15">
      <c r="A515" s="1" t="str">
        <f t="shared" ref="A515:A578" si="16">J515</f>
        <v>1111513421E9</v>
      </c>
      <c r="B515" t="s">
        <v>28</v>
      </c>
      <c r="C515" t="s">
        <v>29</v>
      </c>
      <c r="D515" t="s">
        <v>30</v>
      </c>
      <c r="E515" t="s">
        <v>31</v>
      </c>
      <c r="F515" t="s">
        <v>1257</v>
      </c>
      <c r="G515" t="s">
        <v>3743</v>
      </c>
      <c r="H515" t="s">
        <v>1774</v>
      </c>
      <c r="I515" t="s">
        <v>3744</v>
      </c>
      <c r="J515" t="s">
        <v>3971</v>
      </c>
      <c r="K515" t="s">
        <v>87</v>
      </c>
      <c r="L515" t="s">
        <v>88</v>
      </c>
      <c r="M515" t="s">
        <v>89</v>
      </c>
      <c r="N515" t="s">
        <v>44</v>
      </c>
      <c r="O515" t="s">
        <v>54</v>
      </c>
      <c r="P515" t="s">
        <v>320</v>
      </c>
      <c r="Q515" t="s">
        <v>294</v>
      </c>
      <c r="R515" t="s">
        <v>711</v>
      </c>
      <c r="S515" s="1" t="str">
        <f t="shared" si="15"/>
        <v>HUISA COAQUIRA, ERNESTO</v>
      </c>
      <c r="T515" t="s">
        <v>96</v>
      </c>
      <c r="U515" t="s">
        <v>38</v>
      </c>
      <c r="V515" t="s">
        <v>50</v>
      </c>
      <c r="W515" t="s">
        <v>3972</v>
      </c>
      <c r="X515" s="40">
        <v>21134</v>
      </c>
      <c r="Y515" t="s">
        <v>3973</v>
      </c>
      <c r="Z515"/>
      <c r="AA515"/>
      <c r="AB515" t="s">
        <v>39</v>
      </c>
      <c r="AC515" t="s">
        <v>92</v>
      </c>
      <c r="AD515" t="s">
        <v>41</v>
      </c>
      <c r="AE515"/>
    </row>
    <row r="516" spans="1:31" ht="15">
      <c r="A516" s="1" t="str">
        <f t="shared" si="16"/>
        <v>1118112511E2</v>
      </c>
      <c r="B516" t="s">
        <v>28</v>
      </c>
      <c r="C516" t="s">
        <v>29</v>
      </c>
      <c r="D516" t="s">
        <v>30</v>
      </c>
      <c r="E516" t="s">
        <v>31</v>
      </c>
      <c r="F516" t="s">
        <v>1257</v>
      </c>
      <c r="G516" t="s">
        <v>3743</v>
      </c>
      <c r="H516" t="s">
        <v>1774</v>
      </c>
      <c r="I516" t="s">
        <v>3744</v>
      </c>
      <c r="J516" t="s">
        <v>3974</v>
      </c>
      <c r="K516" t="s">
        <v>87</v>
      </c>
      <c r="L516" t="s">
        <v>88</v>
      </c>
      <c r="M516" t="s">
        <v>89</v>
      </c>
      <c r="N516" t="s">
        <v>44</v>
      </c>
      <c r="O516" t="s">
        <v>3975</v>
      </c>
      <c r="P516" t="s">
        <v>142</v>
      </c>
      <c r="Q516" t="s">
        <v>741</v>
      </c>
      <c r="R516" t="s">
        <v>3976</v>
      </c>
      <c r="S516" s="1" t="str">
        <f t="shared" ref="S516:S579" si="17">CONCATENATE(P516," ",Q516,", ",R516)</f>
        <v>MALDONADO PERALTA, MARIA ADELA</v>
      </c>
      <c r="T516" t="s">
        <v>361</v>
      </c>
      <c r="U516" t="s">
        <v>38</v>
      </c>
      <c r="V516" t="s">
        <v>50</v>
      </c>
      <c r="W516" t="s">
        <v>3977</v>
      </c>
      <c r="X516" s="40">
        <v>22272</v>
      </c>
      <c r="Y516" t="s">
        <v>3978</v>
      </c>
      <c r="Z516"/>
      <c r="AA516"/>
      <c r="AB516" t="s">
        <v>39</v>
      </c>
      <c r="AC516" t="s">
        <v>92</v>
      </c>
      <c r="AD516" t="s">
        <v>41</v>
      </c>
      <c r="AE516"/>
    </row>
    <row r="517" spans="1:31" ht="15">
      <c r="A517" s="1" t="str">
        <f t="shared" si="16"/>
        <v>1131214421E1</v>
      </c>
      <c r="B517" t="s">
        <v>28</v>
      </c>
      <c r="C517" t="s">
        <v>29</v>
      </c>
      <c r="D517" t="s">
        <v>30</v>
      </c>
      <c r="E517" t="s">
        <v>31</v>
      </c>
      <c r="F517" t="s">
        <v>1257</v>
      </c>
      <c r="G517" t="s">
        <v>3743</v>
      </c>
      <c r="H517" t="s">
        <v>1774</v>
      </c>
      <c r="I517" t="s">
        <v>3744</v>
      </c>
      <c r="J517" t="s">
        <v>3979</v>
      </c>
      <c r="K517" t="s">
        <v>87</v>
      </c>
      <c r="L517" t="s">
        <v>88</v>
      </c>
      <c r="M517" t="s">
        <v>958</v>
      </c>
      <c r="N517" t="s">
        <v>44</v>
      </c>
      <c r="O517" t="s">
        <v>3980</v>
      </c>
      <c r="P517" t="s">
        <v>187</v>
      </c>
      <c r="Q517" t="s">
        <v>365</v>
      </c>
      <c r="R517" t="s">
        <v>3981</v>
      </c>
      <c r="S517" s="1" t="str">
        <f t="shared" si="17"/>
        <v>ESPEZUA BUSTINZA, MIRIAM JOSEFA</v>
      </c>
      <c r="T517" t="s">
        <v>276</v>
      </c>
      <c r="U517" t="s">
        <v>38</v>
      </c>
      <c r="V517" t="s">
        <v>50</v>
      </c>
      <c r="W517" t="s">
        <v>3982</v>
      </c>
      <c r="X517" s="40">
        <v>24916</v>
      </c>
      <c r="Y517" t="s">
        <v>3983</v>
      </c>
      <c r="Z517"/>
      <c r="AA517"/>
      <c r="AB517" t="s">
        <v>39</v>
      </c>
      <c r="AC517" t="s">
        <v>92</v>
      </c>
      <c r="AD517" t="s">
        <v>41</v>
      </c>
      <c r="AE517"/>
    </row>
    <row r="518" spans="1:31" ht="15">
      <c r="A518" s="1" t="str">
        <f t="shared" si="16"/>
        <v>1153513411E6</v>
      </c>
      <c r="B518" t="s">
        <v>28</v>
      </c>
      <c r="C518" t="s">
        <v>29</v>
      </c>
      <c r="D518" t="s">
        <v>210</v>
      </c>
      <c r="E518" t="s">
        <v>211</v>
      </c>
      <c r="F518" t="s">
        <v>1600</v>
      </c>
      <c r="G518" t="s">
        <v>3984</v>
      </c>
      <c r="H518" t="s">
        <v>1774</v>
      </c>
      <c r="I518" t="s">
        <v>3985</v>
      </c>
      <c r="J518" t="s">
        <v>3986</v>
      </c>
      <c r="K518" t="s">
        <v>32</v>
      </c>
      <c r="L518" t="s">
        <v>33</v>
      </c>
      <c r="M518" t="s">
        <v>34</v>
      </c>
      <c r="N518" t="s">
        <v>593</v>
      </c>
      <c r="O518" t="s">
        <v>3987</v>
      </c>
      <c r="P518" t="s">
        <v>204</v>
      </c>
      <c r="Q518" t="s">
        <v>156</v>
      </c>
      <c r="R518" t="s">
        <v>742</v>
      </c>
      <c r="S518" s="1" t="str">
        <f t="shared" si="17"/>
        <v>JIMENEZ ESPILLICO, LUIZA AGUSTINA</v>
      </c>
      <c r="T518" t="s">
        <v>48</v>
      </c>
      <c r="U518" t="s">
        <v>38</v>
      </c>
      <c r="V518" t="s">
        <v>50</v>
      </c>
      <c r="W518" t="s">
        <v>743</v>
      </c>
      <c r="X518" s="40">
        <v>21980</v>
      </c>
      <c r="Y518" t="s">
        <v>744</v>
      </c>
      <c r="Z518" s="40">
        <v>43101</v>
      </c>
      <c r="AA518" s="40">
        <v>43465</v>
      </c>
      <c r="AB518" t="s">
        <v>39</v>
      </c>
      <c r="AC518" t="s">
        <v>40</v>
      </c>
      <c r="AD518" t="s">
        <v>41</v>
      </c>
      <c r="AE518"/>
    </row>
    <row r="519" spans="1:31" ht="15">
      <c r="A519" s="1" t="str">
        <f t="shared" si="16"/>
        <v>1153513411E2</v>
      </c>
      <c r="B519" t="s">
        <v>28</v>
      </c>
      <c r="C519" t="s">
        <v>29</v>
      </c>
      <c r="D519" t="s">
        <v>210</v>
      </c>
      <c r="E519" t="s">
        <v>211</v>
      </c>
      <c r="F519" t="s">
        <v>1600</v>
      </c>
      <c r="G519" t="s">
        <v>3984</v>
      </c>
      <c r="H519" t="s">
        <v>1774</v>
      </c>
      <c r="I519" t="s">
        <v>3985</v>
      </c>
      <c r="J519" t="s">
        <v>3988</v>
      </c>
      <c r="K519" t="s">
        <v>32</v>
      </c>
      <c r="L519" t="s">
        <v>32</v>
      </c>
      <c r="M519" t="s">
        <v>43</v>
      </c>
      <c r="N519" t="s">
        <v>44</v>
      </c>
      <c r="O519" t="s">
        <v>3989</v>
      </c>
      <c r="P519" t="s">
        <v>3990</v>
      </c>
      <c r="Q519" t="s">
        <v>306</v>
      </c>
      <c r="R519" t="s">
        <v>3991</v>
      </c>
      <c r="S519" s="1" t="str">
        <f t="shared" si="17"/>
        <v>AMADO GUTIERREZ, MARIANNE AURELIA</v>
      </c>
      <c r="T519" t="s">
        <v>37</v>
      </c>
      <c r="U519" t="s">
        <v>49</v>
      </c>
      <c r="V519" t="s">
        <v>271</v>
      </c>
      <c r="W519" t="s">
        <v>233</v>
      </c>
      <c r="X519" s="40">
        <v>25900</v>
      </c>
      <c r="Y519" t="s">
        <v>3992</v>
      </c>
      <c r="Z519" s="40">
        <v>43349</v>
      </c>
      <c r="AA519" s="40">
        <v>43440</v>
      </c>
      <c r="AB519" t="s">
        <v>39</v>
      </c>
      <c r="AC519" t="s">
        <v>40</v>
      </c>
      <c r="AD519" t="s">
        <v>41</v>
      </c>
      <c r="AE519"/>
    </row>
    <row r="520" spans="1:31" ht="15">
      <c r="A520" s="1" t="str">
        <f t="shared" si="16"/>
        <v>1153513411E2</v>
      </c>
      <c r="B520" t="s">
        <v>28</v>
      </c>
      <c r="C520" t="s">
        <v>29</v>
      </c>
      <c r="D520" t="s">
        <v>210</v>
      </c>
      <c r="E520" t="s">
        <v>211</v>
      </c>
      <c r="F520" t="s">
        <v>1600</v>
      </c>
      <c r="G520" t="s">
        <v>3984</v>
      </c>
      <c r="H520" t="s">
        <v>1774</v>
      </c>
      <c r="I520" t="s">
        <v>3985</v>
      </c>
      <c r="J520" t="s">
        <v>3988</v>
      </c>
      <c r="K520" t="s">
        <v>32</v>
      </c>
      <c r="L520" t="s">
        <v>32</v>
      </c>
      <c r="M520" t="s">
        <v>43</v>
      </c>
      <c r="N520" t="s">
        <v>62</v>
      </c>
      <c r="O520" t="s">
        <v>3993</v>
      </c>
      <c r="P520" t="s">
        <v>148</v>
      </c>
      <c r="Q520" t="s">
        <v>102</v>
      </c>
      <c r="R520" t="s">
        <v>3994</v>
      </c>
      <c r="S520" s="1" t="str">
        <f t="shared" si="17"/>
        <v>COYLA MAMANI, LUCY MARINA</v>
      </c>
      <c r="T520" t="s">
        <v>65</v>
      </c>
      <c r="U520" t="s">
        <v>49</v>
      </c>
      <c r="V520" t="s">
        <v>50</v>
      </c>
      <c r="W520" t="s">
        <v>3995</v>
      </c>
      <c r="X520" s="40">
        <v>25893</v>
      </c>
      <c r="Y520" t="s">
        <v>3996</v>
      </c>
      <c r="Z520" s="40">
        <v>43349</v>
      </c>
      <c r="AA520" s="40">
        <v>43440</v>
      </c>
      <c r="AB520" t="s">
        <v>270</v>
      </c>
      <c r="AC520" t="s">
        <v>67</v>
      </c>
      <c r="AD520" t="s">
        <v>41</v>
      </c>
      <c r="AE520"/>
    </row>
    <row r="521" spans="1:31" ht="15">
      <c r="A521" s="1" t="str">
        <f t="shared" si="16"/>
        <v>1153513411E3</v>
      </c>
      <c r="B521" t="s">
        <v>28</v>
      </c>
      <c r="C521" t="s">
        <v>29</v>
      </c>
      <c r="D521" t="s">
        <v>210</v>
      </c>
      <c r="E521" t="s">
        <v>211</v>
      </c>
      <c r="F521" t="s">
        <v>1600</v>
      </c>
      <c r="G521" t="s">
        <v>3984</v>
      </c>
      <c r="H521" t="s">
        <v>1774</v>
      </c>
      <c r="I521" t="s">
        <v>3985</v>
      </c>
      <c r="J521" t="s">
        <v>3997</v>
      </c>
      <c r="K521" t="s">
        <v>32</v>
      </c>
      <c r="L521" t="s">
        <v>32</v>
      </c>
      <c r="M521" t="s">
        <v>43</v>
      </c>
      <c r="N521" t="s">
        <v>44</v>
      </c>
      <c r="O521" t="s">
        <v>54</v>
      </c>
      <c r="P521" t="s">
        <v>197</v>
      </c>
      <c r="Q521" t="s">
        <v>3080</v>
      </c>
      <c r="R521" t="s">
        <v>3998</v>
      </c>
      <c r="S521" s="1" t="str">
        <f t="shared" si="17"/>
        <v>CASTILLO SAAVEDRA, JUDY</v>
      </c>
      <c r="T521" t="s">
        <v>60</v>
      </c>
      <c r="U521" t="s">
        <v>49</v>
      </c>
      <c r="V521" t="s">
        <v>50</v>
      </c>
      <c r="W521" t="s">
        <v>3999</v>
      </c>
      <c r="X521" s="40">
        <v>25425</v>
      </c>
      <c r="Y521" t="s">
        <v>4000</v>
      </c>
      <c r="Z521"/>
      <c r="AA521"/>
      <c r="AB521" t="s">
        <v>39</v>
      </c>
      <c r="AC521" t="s">
        <v>40</v>
      </c>
      <c r="AD521" t="s">
        <v>41</v>
      </c>
      <c r="AE521"/>
    </row>
    <row r="522" spans="1:31" ht="15">
      <c r="A522" s="1" t="str">
        <f t="shared" si="16"/>
        <v>1153513411E4</v>
      </c>
      <c r="B522" t="s">
        <v>28</v>
      </c>
      <c r="C522" t="s">
        <v>29</v>
      </c>
      <c r="D522" t="s">
        <v>210</v>
      </c>
      <c r="E522" t="s">
        <v>211</v>
      </c>
      <c r="F522" t="s">
        <v>1600</v>
      </c>
      <c r="G522" t="s">
        <v>3984</v>
      </c>
      <c r="H522" t="s">
        <v>1774</v>
      </c>
      <c r="I522" t="s">
        <v>3985</v>
      </c>
      <c r="J522" t="s">
        <v>4001</v>
      </c>
      <c r="K522" t="s">
        <v>32</v>
      </c>
      <c r="L522" t="s">
        <v>32</v>
      </c>
      <c r="M522" t="s">
        <v>43</v>
      </c>
      <c r="N522" t="s">
        <v>44</v>
      </c>
      <c r="O522" t="s">
        <v>54</v>
      </c>
      <c r="P522" t="s">
        <v>118</v>
      </c>
      <c r="Q522" t="s">
        <v>174</v>
      </c>
      <c r="R522" t="s">
        <v>510</v>
      </c>
      <c r="S522" s="1" t="str">
        <f t="shared" si="17"/>
        <v>FLORES APAZA, ROBERTO</v>
      </c>
      <c r="T522" t="s">
        <v>60</v>
      </c>
      <c r="U522" t="s">
        <v>49</v>
      </c>
      <c r="V522" t="s">
        <v>50</v>
      </c>
      <c r="W522" t="s">
        <v>4002</v>
      </c>
      <c r="X522" s="40">
        <v>24875</v>
      </c>
      <c r="Y522" t="s">
        <v>4003</v>
      </c>
      <c r="Z522"/>
      <c r="AA522"/>
      <c r="AB522" t="s">
        <v>39</v>
      </c>
      <c r="AC522" t="s">
        <v>40</v>
      </c>
      <c r="AD522" t="s">
        <v>41</v>
      </c>
      <c r="AE522"/>
    </row>
    <row r="523" spans="1:31" ht="15">
      <c r="A523" s="1" t="str">
        <f t="shared" si="16"/>
        <v>1153513411E5</v>
      </c>
      <c r="B523" t="s">
        <v>28</v>
      </c>
      <c r="C523" t="s">
        <v>29</v>
      </c>
      <c r="D523" t="s">
        <v>210</v>
      </c>
      <c r="E523" t="s">
        <v>211</v>
      </c>
      <c r="F523" t="s">
        <v>1600</v>
      </c>
      <c r="G523" t="s">
        <v>3984</v>
      </c>
      <c r="H523" t="s">
        <v>1774</v>
      </c>
      <c r="I523" t="s">
        <v>3985</v>
      </c>
      <c r="J523" t="s">
        <v>4004</v>
      </c>
      <c r="K523" t="s">
        <v>32</v>
      </c>
      <c r="L523" t="s">
        <v>32</v>
      </c>
      <c r="M523" t="s">
        <v>43</v>
      </c>
      <c r="N523" t="s">
        <v>62</v>
      </c>
      <c r="O523" t="s">
        <v>4005</v>
      </c>
      <c r="P523" t="s">
        <v>382</v>
      </c>
      <c r="Q523" t="s">
        <v>726</v>
      </c>
      <c r="R523" t="s">
        <v>4006</v>
      </c>
      <c r="S523" s="1" t="str">
        <f t="shared" si="17"/>
        <v>CUTIMBO MONROY, VILMA FLORA</v>
      </c>
      <c r="T523" t="s">
        <v>65</v>
      </c>
      <c r="U523" t="s">
        <v>49</v>
      </c>
      <c r="V523" t="s">
        <v>50</v>
      </c>
      <c r="W523" t="s">
        <v>4007</v>
      </c>
      <c r="X523" s="40">
        <v>26529</v>
      </c>
      <c r="Y523" t="s">
        <v>4008</v>
      </c>
      <c r="Z523" s="40">
        <v>43160</v>
      </c>
      <c r="AA523" s="40">
        <v>43465</v>
      </c>
      <c r="AB523" t="s">
        <v>39</v>
      </c>
      <c r="AC523" t="s">
        <v>67</v>
      </c>
      <c r="AD523" t="s">
        <v>41</v>
      </c>
      <c r="AE523"/>
    </row>
    <row r="524" spans="1:31" ht="15">
      <c r="A524" s="1" t="str">
        <f t="shared" si="16"/>
        <v>1153513411E7</v>
      </c>
      <c r="B524" t="s">
        <v>28</v>
      </c>
      <c r="C524" t="s">
        <v>29</v>
      </c>
      <c r="D524" t="s">
        <v>210</v>
      </c>
      <c r="E524" t="s">
        <v>211</v>
      </c>
      <c r="F524" t="s">
        <v>1600</v>
      </c>
      <c r="G524" t="s">
        <v>3984</v>
      </c>
      <c r="H524" t="s">
        <v>1774</v>
      </c>
      <c r="I524" t="s">
        <v>3985</v>
      </c>
      <c r="J524" t="s">
        <v>4009</v>
      </c>
      <c r="K524" t="s">
        <v>32</v>
      </c>
      <c r="L524" t="s">
        <v>32</v>
      </c>
      <c r="M524" t="s">
        <v>43</v>
      </c>
      <c r="N524" t="s">
        <v>44</v>
      </c>
      <c r="O524" t="s">
        <v>54</v>
      </c>
      <c r="P524" t="s">
        <v>102</v>
      </c>
      <c r="Q524" t="s">
        <v>111</v>
      </c>
      <c r="R524" t="s">
        <v>4010</v>
      </c>
      <c r="S524" s="1" t="str">
        <f t="shared" si="17"/>
        <v>MAMANI PACORI, NORA LUZ</v>
      </c>
      <c r="T524" t="s">
        <v>60</v>
      </c>
      <c r="U524" t="s">
        <v>49</v>
      </c>
      <c r="V524" t="s">
        <v>50</v>
      </c>
      <c r="W524" t="s">
        <v>4011</v>
      </c>
      <c r="X524" s="40">
        <v>25426</v>
      </c>
      <c r="Y524" t="s">
        <v>4012</v>
      </c>
      <c r="Z524"/>
      <c r="AA524"/>
      <c r="AB524" t="s">
        <v>39</v>
      </c>
      <c r="AC524" t="s">
        <v>40</v>
      </c>
      <c r="AD524" t="s">
        <v>41</v>
      </c>
      <c r="AE524"/>
    </row>
    <row r="525" spans="1:31" ht="15">
      <c r="A525" s="1" t="str">
        <f t="shared" si="16"/>
        <v>1153513411E8</v>
      </c>
      <c r="B525" t="s">
        <v>28</v>
      </c>
      <c r="C525" t="s">
        <v>29</v>
      </c>
      <c r="D525" t="s">
        <v>210</v>
      </c>
      <c r="E525" t="s">
        <v>211</v>
      </c>
      <c r="F525" t="s">
        <v>1600</v>
      </c>
      <c r="G525" t="s">
        <v>3984</v>
      </c>
      <c r="H525" t="s">
        <v>1774</v>
      </c>
      <c r="I525" t="s">
        <v>3985</v>
      </c>
      <c r="J525" t="s">
        <v>4013</v>
      </c>
      <c r="K525" t="s">
        <v>32</v>
      </c>
      <c r="L525" t="s">
        <v>32</v>
      </c>
      <c r="M525" t="s">
        <v>43</v>
      </c>
      <c r="N525" t="s">
        <v>62</v>
      </c>
      <c r="O525" t="s">
        <v>4014</v>
      </c>
      <c r="P525" t="s">
        <v>161</v>
      </c>
      <c r="Q525" t="s">
        <v>158</v>
      </c>
      <c r="R525" t="s">
        <v>4015</v>
      </c>
      <c r="S525" s="1" t="str">
        <f t="shared" si="17"/>
        <v>TITO ROJAS, OLGA DEYSI</v>
      </c>
      <c r="T525" t="s">
        <v>65</v>
      </c>
      <c r="U525" t="s">
        <v>49</v>
      </c>
      <c r="V525" t="s">
        <v>50</v>
      </c>
      <c r="W525" t="s">
        <v>4016</v>
      </c>
      <c r="X525" s="40">
        <v>28321</v>
      </c>
      <c r="Y525" t="s">
        <v>4017</v>
      </c>
      <c r="Z525" s="40">
        <v>43160</v>
      </c>
      <c r="AA525" s="40">
        <v>43465</v>
      </c>
      <c r="AB525" t="s">
        <v>39</v>
      </c>
      <c r="AC525" t="s">
        <v>67</v>
      </c>
      <c r="AD525" t="s">
        <v>41</v>
      </c>
      <c r="AE525"/>
    </row>
    <row r="526" spans="1:31" ht="15">
      <c r="A526" s="1" t="str">
        <f t="shared" si="16"/>
        <v>1114513411E2</v>
      </c>
      <c r="B526" t="s">
        <v>28</v>
      </c>
      <c r="C526" t="s">
        <v>29</v>
      </c>
      <c r="D526" t="s">
        <v>210</v>
      </c>
      <c r="E526" t="s">
        <v>211</v>
      </c>
      <c r="F526" t="s">
        <v>1658</v>
      </c>
      <c r="G526" t="s">
        <v>4018</v>
      </c>
      <c r="H526" t="s">
        <v>1774</v>
      </c>
      <c r="I526" t="s">
        <v>4019</v>
      </c>
      <c r="J526" t="s">
        <v>4020</v>
      </c>
      <c r="K526" t="s">
        <v>32</v>
      </c>
      <c r="L526" t="s">
        <v>32</v>
      </c>
      <c r="M526" t="s">
        <v>43</v>
      </c>
      <c r="N526" t="s">
        <v>44</v>
      </c>
      <c r="O526" t="s">
        <v>4021</v>
      </c>
      <c r="P526" t="s">
        <v>332</v>
      </c>
      <c r="Q526" t="s">
        <v>466</v>
      </c>
      <c r="R526" t="s">
        <v>4022</v>
      </c>
      <c r="S526" s="1" t="str">
        <f t="shared" si="17"/>
        <v>TURPO ZAPANA, LINO DAVID</v>
      </c>
      <c r="T526" t="s">
        <v>53</v>
      </c>
      <c r="U526" t="s">
        <v>49</v>
      </c>
      <c r="V526" t="s">
        <v>50</v>
      </c>
      <c r="W526" t="s">
        <v>4023</v>
      </c>
      <c r="X526" s="40">
        <v>29852</v>
      </c>
      <c r="Y526" t="s">
        <v>4024</v>
      </c>
      <c r="Z526"/>
      <c r="AA526"/>
      <c r="AB526" t="s">
        <v>39</v>
      </c>
      <c r="AC526" t="s">
        <v>40</v>
      </c>
      <c r="AD526" t="s">
        <v>41</v>
      </c>
      <c r="AE526"/>
    </row>
    <row r="527" spans="1:31" ht="15">
      <c r="A527" s="1" t="str">
        <f t="shared" si="16"/>
        <v>1114513411E3</v>
      </c>
      <c r="B527" t="s">
        <v>28</v>
      </c>
      <c r="C527" t="s">
        <v>29</v>
      </c>
      <c r="D527" t="s">
        <v>210</v>
      </c>
      <c r="E527" t="s">
        <v>211</v>
      </c>
      <c r="F527" t="s">
        <v>1658</v>
      </c>
      <c r="G527" t="s">
        <v>4018</v>
      </c>
      <c r="H527" t="s">
        <v>1774</v>
      </c>
      <c r="I527" t="s">
        <v>4019</v>
      </c>
      <c r="J527" t="s">
        <v>4025</v>
      </c>
      <c r="K527" t="s">
        <v>32</v>
      </c>
      <c r="L527" t="s">
        <v>32</v>
      </c>
      <c r="M527" t="s">
        <v>43</v>
      </c>
      <c r="N527" t="s">
        <v>44</v>
      </c>
      <c r="O527" t="s">
        <v>54</v>
      </c>
      <c r="P527" t="s">
        <v>605</v>
      </c>
      <c r="Q527" t="s">
        <v>332</v>
      </c>
      <c r="R527" t="s">
        <v>4026</v>
      </c>
      <c r="S527" s="1" t="str">
        <f t="shared" si="17"/>
        <v>CAMACHO TURPO, DAVID FLAVIO</v>
      </c>
      <c r="T527" t="s">
        <v>48</v>
      </c>
      <c r="U527" t="s">
        <v>49</v>
      </c>
      <c r="V527" t="s">
        <v>50</v>
      </c>
      <c r="W527" t="s">
        <v>4027</v>
      </c>
      <c r="X527" s="40">
        <v>20445</v>
      </c>
      <c r="Y527" t="s">
        <v>4028</v>
      </c>
      <c r="Z527"/>
      <c r="AA527"/>
      <c r="AB527" t="s">
        <v>39</v>
      </c>
      <c r="AC527" t="s">
        <v>40</v>
      </c>
      <c r="AD527" t="s">
        <v>41</v>
      </c>
      <c r="AE527"/>
    </row>
    <row r="528" spans="1:31" ht="15">
      <c r="A528" s="1" t="str">
        <f t="shared" si="16"/>
        <v>1114513411E4</v>
      </c>
      <c r="B528" t="s">
        <v>28</v>
      </c>
      <c r="C528" t="s">
        <v>29</v>
      </c>
      <c r="D528" t="s">
        <v>210</v>
      </c>
      <c r="E528" t="s">
        <v>211</v>
      </c>
      <c r="F528" t="s">
        <v>1658</v>
      </c>
      <c r="G528" t="s">
        <v>4018</v>
      </c>
      <c r="H528" t="s">
        <v>1774</v>
      </c>
      <c r="I528" t="s">
        <v>4019</v>
      </c>
      <c r="J528" t="s">
        <v>4029</v>
      </c>
      <c r="K528" t="s">
        <v>32</v>
      </c>
      <c r="L528" t="s">
        <v>32</v>
      </c>
      <c r="M528" t="s">
        <v>43</v>
      </c>
      <c r="N528" t="s">
        <v>44</v>
      </c>
      <c r="O528" t="s">
        <v>54</v>
      </c>
      <c r="P528" t="s">
        <v>118</v>
      </c>
      <c r="Q528" t="s">
        <v>436</v>
      </c>
      <c r="R528" t="s">
        <v>4030</v>
      </c>
      <c r="S528" s="1" t="str">
        <f t="shared" si="17"/>
        <v>FLORES ORDOÑO, ELBA NOEMI</v>
      </c>
      <c r="T528" t="s">
        <v>48</v>
      </c>
      <c r="U528" t="s">
        <v>49</v>
      </c>
      <c r="V528" t="s">
        <v>50</v>
      </c>
      <c r="W528" t="s">
        <v>4031</v>
      </c>
      <c r="X528" s="40">
        <v>23859</v>
      </c>
      <c r="Y528" t="s">
        <v>4032</v>
      </c>
      <c r="Z528"/>
      <c r="AA528"/>
      <c r="AB528" t="s">
        <v>39</v>
      </c>
      <c r="AC528" t="s">
        <v>40</v>
      </c>
      <c r="AD528" t="s">
        <v>41</v>
      </c>
      <c r="AE528"/>
    </row>
    <row r="529" spans="1:31" ht="15">
      <c r="A529" s="1" t="str">
        <f t="shared" si="16"/>
        <v>1114513411E5</v>
      </c>
      <c r="B529" t="s">
        <v>28</v>
      </c>
      <c r="C529" t="s">
        <v>29</v>
      </c>
      <c r="D529" t="s">
        <v>210</v>
      </c>
      <c r="E529" t="s">
        <v>211</v>
      </c>
      <c r="F529" t="s">
        <v>1658</v>
      </c>
      <c r="G529" t="s">
        <v>4018</v>
      </c>
      <c r="H529" t="s">
        <v>1774</v>
      </c>
      <c r="I529" t="s">
        <v>4019</v>
      </c>
      <c r="J529" t="s">
        <v>4033</v>
      </c>
      <c r="K529" t="s">
        <v>32</v>
      </c>
      <c r="L529" t="s">
        <v>32</v>
      </c>
      <c r="M529" t="s">
        <v>43</v>
      </c>
      <c r="N529" t="s">
        <v>44</v>
      </c>
      <c r="O529" t="s">
        <v>54</v>
      </c>
      <c r="P529" t="s">
        <v>76</v>
      </c>
      <c r="Q529" t="s">
        <v>122</v>
      </c>
      <c r="R529" t="s">
        <v>4034</v>
      </c>
      <c r="S529" s="1" t="str">
        <f t="shared" si="17"/>
        <v>QUISPE MACHACA, JOSE ADRIAN</v>
      </c>
      <c r="T529" t="s">
        <v>48</v>
      </c>
      <c r="U529" t="s">
        <v>49</v>
      </c>
      <c r="V529" t="s">
        <v>50</v>
      </c>
      <c r="W529" t="s">
        <v>4035</v>
      </c>
      <c r="X529" s="40">
        <v>19961</v>
      </c>
      <c r="Y529" t="s">
        <v>4036</v>
      </c>
      <c r="Z529"/>
      <c r="AA529"/>
      <c r="AB529" t="s">
        <v>39</v>
      </c>
      <c r="AC529" t="s">
        <v>40</v>
      </c>
      <c r="AD529" t="s">
        <v>41</v>
      </c>
      <c r="AE529"/>
    </row>
    <row r="530" spans="1:31" ht="15">
      <c r="A530" s="1" t="str">
        <f t="shared" si="16"/>
        <v>1114513411E6</v>
      </c>
      <c r="B530" t="s">
        <v>28</v>
      </c>
      <c r="C530" t="s">
        <v>29</v>
      </c>
      <c r="D530" t="s">
        <v>210</v>
      </c>
      <c r="E530" t="s">
        <v>211</v>
      </c>
      <c r="F530" t="s">
        <v>1658</v>
      </c>
      <c r="G530" t="s">
        <v>4018</v>
      </c>
      <c r="H530" t="s">
        <v>1774</v>
      </c>
      <c r="I530" t="s">
        <v>4019</v>
      </c>
      <c r="J530" t="s">
        <v>4037</v>
      </c>
      <c r="K530" t="s">
        <v>32</v>
      </c>
      <c r="L530" t="s">
        <v>32</v>
      </c>
      <c r="M530" t="s">
        <v>43</v>
      </c>
      <c r="N530" t="s">
        <v>44</v>
      </c>
      <c r="O530" t="s">
        <v>54</v>
      </c>
      <c r="P530" t="s">
        <v>36</v>
      </c>
      <c r="Q530" t="s">
        <v>745</v>
      </c>
      <c r="R530" t="s">
        <v>348</v>
      </c>
      <c r="S530" s="1" t="str">
        <f t="shared" si="17"/>
        <v>ROQUE SOTO, MARIA</v>
      </c>
      <c r="T530" t="s">
        <v>48</v>
      </c>
      <c r="U530" t="s">
        <v>49</v>
      </c>
      <c r="V530" t="s">
        <v>50</v>
      </c>
      <c r="W530" t="s">
        <v>4038</v>
      </c>
      <c r="X530" s="40">
        <v>23841</v>
      </c>
      <c r="Y530" t="s">
        <v>4039</v>
      </c>
      <c r="Z530"/>
      <c r="AA530"/>
      <c r="AB530" t="s">
        <v>39</v>
      </c>
      <c r="AC530" t="s">
        <v>40</v>
      </c>
      <c r="AD530" t="s">
        <v>41</v>
      </c>
      <c r="AE530"/>
    </row>
    <row r="531" spans="1:31" ht="15">
      <c r="A531" s="1" t="str">
        <f t="shared" si="16"/>
        <v>1112113521E0</v>
      </c>
      <c r="B531" t="s">
        <v>28</v>
      </c>
      <c r="C531" t="s">
        <v>29</v>
      </c>
      <c r="D531" t="s">
        <v>30</v>
      </c>
      <c r="E531" t="s">
        <v>31</v>
      </c>
      <c r="F531" t="s">
        <v>1663</v>
      </c>
      <c r="G531" t="s">
        <v>4040</v>
      </c>
      <c r="H531" t="s">
        <v>1774</v>
      </c>
      <c r="I531" t="s">
        <v>4041</v>
      </c>
      <c r="J531" t="s">
        <v>4042</v>
      </c>
      <c r="K531" t="s">
        <v>32</v>
      </c>
      <c r="L531" t="s">
        <v>33</v>
      </c>
      <c r="M531" t="s">
        <v>34</v>
      </c>
      <c r="N531" t="s">
        <v>35</v>
      </c>
      <c r="O531" t="s">
        <v>4043</v>
      </c>
      <c r="P531" t="s">
        <v>746</v>
      </c>
      <c r="Q531" t="s">
        <v>141</v>
      </c>
      <c r="R531" t="s">
        <v>4044</v>
      </c>
      <c r="S531" s="1" t="str">
        <f t="shared" si="17"/>
        <v>BARRA RAMOS, ELSA BETTY</v>
      </c>
      <c r="T531" t="s">
        <v>1143</v>
      </c>
      <c r="U531" t="s">
        <v>38</v>
      </c>
      <c r="V531" t="s">
        <v>149</v>
      </c>
      <c r="W531" t="s">
        <v>4045</v>
      </c>
      <c r="X531" s="40">
        <v>23712</v>
      </c>
      <c r="Y531" t="s">
        <v>4046</v>
      </c>
      <c r="Z531" s="40">
        <v>42779</v>
      </c>
      <c r="AA531" s="40">
        <v>44239</v>
      </c>
      <c r="AB531" t="s">
        <v>39</v>
      </c>
      <c r="AC531" t="s">
        <v>40</v>
      </c>
      <c r="AD531" t="s">
        <v>41</v>
      </c>
      <c r="AE531"/>
    </row>
    <row r="532" spans="1:31" ht="15">
      <c r="A532" s="1" t="str">
        <f t="shared" si="16"/>
        <v>1112113521E9</v>
      </c>
      <c r="B532" t="s">
        <v>28</v>
      </c>
      <c r="C532" t="s">
        <v>29</v>
      </c>
      <c r="D532" t="s">
        <v>30</v>
      </c>
      <c r="E532" t="s">
        <v>31</v>
      </c>
      <c r="F532" t="s">
        <v>1663</v>
      </c>
      <c r="G532" t="s">
        <v>4040</v>
      </c>
      <c r="H532" t="s">
        <v>1774</v>
      </c>
      <c r="I532" t="s">
        <v>4041</v>
      </c>
      <c r="J532" t="s">
        <v>4047</v>
      </c>
      <c r="K532" t="s">
        <v>32</v>
      </c>
      <c r="L532" t="s">
        <v>33</v>
      </c>
      <c r="M532" t="s">
        <v>602</v>
      </c>
      <c r="N532" t="s">
        <v>35</v>
      </c>
      <c r="O532" t="s">
        <v>4048</v>
      </c>
      <c r="P532" t="s">
        <v>146</v>
      </c>
      <c r="Q532" t="s">
        <v>102</v>
      </c>
      <c r="R532" t="s">
        <v>4049</v>
      </c>
      <c r="S532" s="1" t="str">
        <f t="shared" si="17"/>
        <v>GOMEZ MAMANI, JHAZMIN JASSY</v>
      </c>
      <c r="T532" t="s">
        <v>37</v>
      </c>
      <c r="U532" t="s">
        <v>38</v>
      </c>
      <c r="V532" t="s">
        <v>100</v>
      </c>
      <c r="W532" t="s">
        <v>4050</v>
      </c>
      <c r="X532" s="40">
        <v>25067</v>
      </c>
      <c r="Y532" t="s">
        <v>4051</v>
      </c>
      <c r="Z532" s="40">
        <v>42064</v>
      </c>
      <c r="AA532" s="40">
        <v>43159</v>
      </c>
      <c r="AB532" t="s">
        <v>39</v>
      </c>
      <c r="AC532" t="s">
        <v>40</v>
      </c>
      <c r="AD532" t="s">
        <v>41</v>
      </c>
      <c r="AE532"/>
    </row>
    <row r="533" spans="1:31" ht="15">
      <c r="A533" s="1" t="str">
        <f t="shared" si="16"/>
        <v>1112113511E0</v>
      </c>
      <c r="B533" t="s">
        <v>28</v>
      </c>
      <c r="C533" t="s">
        <v>29</v>
      </c>
      <c r="D533" t="s">
        <v>30</v>
      </c>
      <c r="E533" t="s">
        <v>31</v>
      </c>
      <c r="F533" t="s">
        <v>1663</v>
      </c>
      <c r="G533" t="s">
        <v>4040</v>
      </c>
      <c r="H533" t="s">
        <v>1774</v>
      </c>
      <c r="I533" t="s">
        <v>4041</v>
      </c>
      <c r="J533" t="s">
        <v>4052</v>
      </c>
      <c r="K533" t="s">
        <v>32</v>
      </c>
      <c r="L533" t="s">
        <v>32</v>
      </c>
      <c r="M533" t="s">
        <v>1837</v>
      </c>
      <c r="N533" t="s">
        <v>44</v>
      </c>
      <c r="O533" t="s">
        <v>4053</v>
      </c>
      <c r="P533" t="s">
        <v>718</v>
      </c>
      <c r="Q533" t="s">
        <v>283</v>
      </c>
      <c r="R533" t="s">
        <v>4054</v>
      </c>
      <c r="S533" s="1" t="str">
        <f t="shared" si="17"/>
        <v>QUIÑONEZ CALISAYA, VICTOR CESAR</v>
      </c>
      <c r="T533" t="s">
        <v>60</v>
      </c>
      <c r="U533" t="s">
        <v>49</v>
      </c>
      <c r="V533" t="s">
        <v>50</v>
      </c>
      <c r="W533" t="s">
        <v>4055</v>
      </c>
      <c r="X533" s="40">
        <v>21973</v>
      </c>
      <c r="Y533" t="s">
        <v>4056</v>
      </c>
      <c r="Z533" s="40">
        <v>43160</v>
      </c>
      <c r="AA533" s="40">
        <v>43465</v>
      </c>
      <c r="AB533" t="s">
        <v>39</v>
      </c>
      <c r="AC533" t="s">
        <v>40</v>
      </c>
      <c r="AD533" t="s">
        <v>41</v>
      </c>
      <c r="AE533"/>
    </row>
    <row r="534" spans="1:31" ht="15">
      <c r="A534" s="1" t="str">
        <f t="shared" si="16"/>
        <v>1112113511E2</v>
      </c>
      <c r="B534" t="s">
        <v>28</v>
      </c>
      <c r="C534" t="s">
        <v>29</v>
      </c>
      <c r="D534" t="s">
        <v>30</v>
      </c>
      <c r="E534" t="s">
        <v>31</v>
      </c>
      <c r="F534" t="s">
        <v>1663</v>
      </c>
      <c r="G534" t="s">
        <v>4040</v>
      </c>
      <c r="H534" t="s">
        <v>1774</v>
      </c>
      <c r="I534" t="s">
        <v>4041</v>
      </c>
      <c r="J534" t="s">
        <v>4057</v>
      </c>
      <c r="K534" t="s">
        <v>32</v>
      </c>
      <c r="L534" t="s">
        <v>32</v>
      </c>
      <c r="M534" t="s">
        <v>43</v>
      </c>
      <c r="N534" t="s">
        <v>44</v>
      </c>
      <c r="O534" t="s">
        <v>4058</v>
      </c>
      <c r="P534" t="s">
        <v>266</v>
      </c>
      <c r="Q534" t="s">
        <v>561</v>
      </c>
      <c r="R534" t="s">
        <v>430</v>
      </c>
      <c r="S534" s="1" t="str">
        <f t="shared" si="17"/>
        <v>AGUILAR ANAHUA, AMELIA</v>
      </c>
      <c r="T534" t="s">
        <v>60</v>
      </c>
      <c r="U534" t="s">
        <v>49</v>
      </c>
      <c r="V534" t="s">
        <v>50</v>
      </c>
      <c r="W534" t="s">
        <v>4059</v>
      </c>
      <c r="X534" s="40">
        <v>28738</v>
      </c>
      <c r="Y534" t="s">
        <v>4060</v>
      </c>
      <c r="Z534"/>
      <c r="AA534"/>
      <c r="AB534" t="s">
        <v>39</v>
      </c>
      <c r="AC534" t="s">
        <v>40</v>
      </c>
      <c r="AD534" t="s">
        <v>41</v>
      </c>
      <c r="AE534"/>
    </row>
    <row r="535" spans="1:31" ht="15">
      <c r="A535" s="1" t="str">
        <f t="shared" si="16"/>
        <v>1112113511E3</v>
      </c>
      <c r="B535" t="s">
        <v>28</v>
      </c>
      <c r="C535" t="s">
        <v>29</v>
      </c>
      <c r="D535" t="s">
        <v>30</v>
      </c>
      <c r="E535" t="s">
        <v>31</v>
      </c>
      <c r="F535" t="s">
        <v>1663</v>
      </c>
      <c r="G535" t="s">
        <v>4040</v>
      </c>
      <c r="H535" t="s">
        <v>1774</v>
      </c>
      <c r="I535" t="s">
        <v>4041</v>
      </c>
      <c r="J535" t="s">
        <v>4061</v>
      </c>
      <c r="K535" t="s">
        <v>32</v>
      </c>
      <c r="L535" t="s">
        <v>32</v>
      </c>
      <c r="M535" t="s">
        <v>43</v>
      </c>
      <c r="N535" t="s">
        <v>44</v>
      </c>
      <c r="O535" t="s">
        <v>4062</v>
      </c>
      <c r="P535" t="s">
        <v>217</v>
      </c>
      <c r="Q535" t="s">
        <v>203</v>
      </c>
      <c r="R535" t="s">
        <v>4063</v>
      </c>
      <c r="S535" s="1" t="str">
        <f t="shared" si="17"/>
        <v>MORENO ARCE, ELENA AMELIA</v>
      </c>
      <c r="T535" t="s">
        <v>53</v>
      </c>
      <c r="U535" t="s">
        <v>49</v>
      </c>
      <c r="V535" t="s">
        <v>50</v>
      </c>
      <c r="W535" t="s">
        <v>4064</v>
      </c>
      <c r="X535" s="40">
        <v>26494</v>
      </c>
      <c r="Y535" t="s">
        <v>4065</v>
      </c>
      <c r="Z535" s="40">
        <v>42430</v>
      </c>
      <c r="AA535"/>
      <c r="AB535" t="s">
        <v>39</v>
      </c>
      <c r="AC535" t="s">
        <v>40</v>
      </c>
      <c r="AD535" t="s">
        <v>41</v>
      </c>
      <c r="AE535"/>
    </row>
    <row r="536" spans="1:31" ht="15">
      <c r="A536" s="1" t="str">
        <f t="shared" si="16"/>
        <v>1112113511E4</v>
      </c>
      <c r="B536" t="s">
        <v>28</v>
      </c>
      <c r="C536" t="s">
        <v>29</v>
      </c>
      <c r="D536" t="s">
        <v>30</v>
      </c>
      <c r="E536" t="s">
        <v>31</v>
      </c>
      <c r="F536" t="s">
        <v>1663</v>
      </c>
      <c r="G536" t="s">
        <v>4040</v>
      </c>
      <c r="H536" t="s">
        <v>1774</v>
      </c>
      <c r="I536" t="s">
        <v>4041</v>
      </c>
      <c r="J536" t="s">
        <v>4066</v>
      </c>
      <c r="K536" t="s">
        <v>32</v>
      </c>
      <c r="L536" t="s">
        <v>32</v>
      </c>
      <c r="M536" t="s">
        <v>1139</v>
      </c>
      <c r="N536" t="s">
        <v>44</v>
      </c>
      <c r="O536" t="s">
        <v>54</v>
      </c>
      <c r="P536" t="s">
        <v>184</v>
      </c>
      <c r="Q536" t="s">
        <v>180</v>
      </c>
      <c r="R536" t="s">
        <v>4067</v>
      </c>
      <c r="S536" s="1" t="str">
        <f t="shared" si="17"/>
        <v>CASTRO CANAZA, MARIA GLORIA</v>
      </c>
      <c r="T536" t="s">
        <v>65</v>
      </c>
      <c r="U536" t="s">
        <v>49</v>
      </c>
      <c r="V536" t="s">
        <v>271</v>
      </c>
      <c r="W536" t="s">
        <v>4068</v>
      </c>
      <c r="X536" s="40">
        <v>23727</v>
      </c>
      <c r="Y536" t="s">
        <v>4069</v>
      </c>
      <c r="Z536" s="40">
        <v>43160</v>
      </c>
      <c r="AA536" s="40">
        <v>43465</v>
      </c>
      <c r="AB536" t="s">
        <v>39</v>
      </c>
      <c r="AC536" t="s">
        <v>40</v>
      </c>
      <c r="AD536" t="s">
        <v>41</v>
      </c>
      <c r="AE536"/>
    </row>
    <row r="537" spans="1:31" ht="15">
      <c r="A537" s="1" t="str">
        <f t="shared" si="16"/>
        <v>1112113511E4</v>
      </c>
      <c r="B537" t="s">
        <v>28</v>
      </c>
      <c r="C537" t="s">
        <v>29</v>
      </c>
      <c r="D537" t="s">
        <v>30</v>
      </c>
      <c r="E537" t="s">
        <v>31</v>
      </c>
      <c r="F537" t="s">
        <v>1663</v>
      </c>
      <c r="G537" t="s">
        <v>4040</v>
      </c>
      <c r="H537" t="s">
        <v>1774</v>
      </c>
      <c r="I537" t="s">
        <v>4041</v>
      </c>
      <c r="J537" t="s">
        <v>4066</v>
      </c>
      <c r="K537" t="s">
        <v>32</v>
      </c>
      <c r="L537" t="s">
        <v>32</v>
      </c>
      <c r="M537" t="s">
        <v>1139</v>
      </c>
      <c r="N537" t="s">
        <v>62</v>
      </c>
      <c r="O537" t="s">
        <v>4070</v>
      </c>
      <c r="P537" t="s">
        <v>59</v>
      </c>
      <c r="Q537" t="s">
        <v>203</v>
      </c>
      <c r="R537" t="s">
        <v>4071</v>
      </c>
      <c r="S537" s="1" t="str">
        <f t="shared" si="17"/>
        <v>VILCA ARCE, JESUS RUBEN</v>
      </c>
      <c r="T537" t="s">
        <v>65</v>
      </c>
      <c r="U537" t="s">
        <v>49</v>
      </c>
      <c r="V537" t="s">
        <v>50</v>
      </c>
      <c r="W537" t="s">
        <v>4072</v>
      </c>
      <c r="X537" s="40">
        <v>27303</v>
      </c>
      <c r="Y537" t="s">
        <v>4073</v>
      </c>
      <c r="Z537" s="40">
        <v>43160</v>
      </c>
      <c r="AA537" s="40">
        <v>43465</v>
      </c>
      <c r="AB537" t="s">
        <v>270</v>
      </c>
      <c r="AC537" t="s">
        <v>67</v>
      </c>
      <c r="AD537" t="s">
        <v>41</v>
      </c>
      <c r="AE537"/>
    </row>
    <row r="538" spans="1:31" ht="15">
      <c r="A538" s="1" t="str">
        <f t="shared" si="16"/>
        <v>1112113511E5</v>
      </c>
      <c r="B538" t="s">
        <v>28</v>
      </c>
      <c r="C538" t="s">
        <v>29</v>
      </c>
      <c r="D538" t="s">
        <v>30</v>
      </c>
      <c r="E538" t="s">
        <v>31</v>
      </c>
      <c r="F538" t="s">
        <v>1663</v>
      </c>
      <c r="G538" t="s">
        <v>4040</v>
      </c>
      <c r="H538" t="s">
        <v>1774</v>
      </c>
      <c r="I538" t="s">
        <v>4041</v>
      </c>
      <c r="J538" t="s">
        <v>4074</v>
      </c>
      <c r="K538" t="s">
        <v>32</v>
      </c>
      <c r="L538" t="s">
        <v>32</v>
      </c>
      <c r="M538" t="s">
        <v>43</v>
      </c>
      <c r="N538" t="s">
        <v>44</v>
      </c>
      <c r="O538" t="s">
        <v>4075</v>
      </c>
      <c r="P538" t="s">
        <v>4076</v>
      </c>
      <c r="Q538" t="s">
        <v>102</v>
      </c>
      <c r="R538" t="s">
        <v>4077</v>
      </c>
      <c r="S538" s="1" t="str">
        <f t="shared" si="17"/>
        <v>MANGO MAMANI, BENJAMIN</v>
      </c>
      <c r="T538" t="s">
        <v>48</v>
      </c>
      <c r="U538" t="s">
        <v>49</v>
      </c>
      <c r="V538" t="s">
        <v>50</v>
      </c>
      <c r="W538" t="s">
        <v>4078</v>
      </c>
      <c r="X538" s="40">
        <v>23097</v>
      </c>
      <c r="Y538" t="s">
        <v>4079</v>
      </c>
      <c r="Z538"/>
      <c r="AA538"/>
      <c r="AB538" t="s">
        <v>39</v>
      </c>
      <c r="AC538" t="s">
        <v>40</v>
      </c>
      <c r="AD538" t="s">
        <v>41</v>
      </c>
      <c r="AE538"/>
    </row>
    <row r="539" spans="1:31" ht="15">
      <c r="A539" s="1" t="str">
        <f t="shared" si="16"/>
        <v>1112113511E8</v>
      </c>
      <c r="B539" t="s">
        <v>28</v>
      </c>
      <c r="C539" t="s">
        <v>29</v>
      </c>
      <c r="D539" t="s">
        <v>30</v>
      </c>
      <c r="E539" t="s">
        <v>31</v>
      </c>
      <c r="F539" t="s">
        <v>1663</v>
      </c>
      <c r="G539" t="s">
        <v>4040</v>
      </c>
      <c r="H539" t="s">
        <v>1774</v>
      </c>
      <c r="I539" t="s">
        <v>4041</v>
      </c>
      <c r="J539" t="s">
        <v>4080</v>
      </c>
      <c r="K539" t="s">
        <v>32</v>
      </c>
      <c r="L539" t="s">
        <v>32</v>
      </c>
      <c r="M539" t="s">
        <v>43</v>
      </c>
      <c r="N539" t="s">
        <v>62</v>
      </c>
      <c r="O539" t="s">
        <v>4081</v>
      </c>
      <c r="P539" t="s">
        <v>550</v>
      </c>
      <c r="Q539" t="s">
        <v>190</v>
      </c>
      <c r="R539" t="s">
        <v>538</v>
      </c>
      <c r="S539" s="1" t="str">
        <f t="shared" si="17"/>
        <v>CHECALLA CUNO, EDWIN</v>
      </c>
      <c r="T539" t="s">
        <v>65</v>
      </c>
      <c r="U539" t="s">
        <v>49</v>
      </c>
      <c r="V539" t="s">
        <v>100</v>
      </c>
      <c r="W539" t="s">
        <v>4082</v>
      </c>
      <c r="X539" s="40">
        <v>27831</v>
      </c>
      <c r="Y539" t="s">
        <v>4083</v>
      </c>
      <c r="Z539" s="40">
        <v>43160</v>
      </c>
      <c r="AA539" s="40">
        <v>43465</v>
      </c>
      <c r="AB539" t="s">
        <v>39</v>
      </c>
      <c r="AC539" t="s">
        <v>67</v>
      </c>
      <c r="AD539" t="s">
        <v>41</v>
      </c>
      <c r="AE539"/>
    </row>
    <row r="540" spans="1:31" ht="15">
      <c r="A540" s="1" t="str">
        <f t="shared" si="16"/>
        <v>1112113511E9</v>
      </c>
      <c r="B540" t="s">
        <v>28</v>
      </c>
      <c r="C540" t="s">
        <v>29</v>
      </c>
      <c r="D540" t="s">
        <v>30</v>
      </c>
      <c r="E540" t="s">
        <v>31</v>
      </c>
      <c r="F540" t="s">
        <v>1663</v>
      </c>
      <c r="G540" t="s">
        <v>4040</v>
      </c>
      <c r="H540" t="s">
        <v>1774</v>
      </c>
      <c r="I540" t="s">
        <v>4041</v>
      </c>
      <c r="J540" t="s">
        <v>4084</v>
      </c>
      <c r="K540" t="s">
        <v>32</v>
      </c>
      <c r="L540" t="s">
        <v>32</v>
      </c>
      <c r="M540" t="s">
        <v>43</v>
      </c>
      <c r="N540" t="s">
        <v>44</v>
      </c>
      <c r="O540" t="s">
        <v>54</v>
      </c>
      <c r="P540" t="s">
        <v>133</v>
      </c>
      <c r="Q540" t="s">
        <v>69</v>
      </c>
      <c r="R540" t="s">
        <v>4085</v>
      </c>
      <c r="S540" s="1" t="str">
        <f t="shared" si="17"/>
        <v>DUEÑAS CHOQUE, VENANCIA BONIFACIA</v>
      </c>
      <c r="T540" t="s">
        <v>65</v>
      </c>
      <c r="U540" t="s">
        <v>49</v>
      </c>
      <c r="V540" t="s">
        <v>50</v>
      </c>
      <c r="W540" t="s">
        <v>4086</v>
      </c>
      <c r="X540" s="40">
        <v>22007</v>
      </c>
      <c r="Y540" t="s">
        <v>4087</v>
      </c>
      <c r="Z540"/>
      <c r="AA540"/>
      <c r="AB540" t="s">
        <v>39</v>
      </c>
      <c r="AC540" t="s">
        <v>40</v>
      </c>
      <c r="AD540" t="s">
        <v>41</v>
      </c>
      <c r="AE540"/>
    </row>
    <row r="541" spans="1:31" ht="15">
      <c r="A541" s="1" t="str">
        <f t="shared" si="16"/>
        <v>1112113521E1</v>
      </c>
      <c r="B541" t="s">
        <v>28</v>
      </c>
      <c r="C541" t="s">
        <v>29</v>
      </c>
      <c r="D541" t="s">
        <v>30</v>
      </c>
      <c r="E541" t="s">
        <v>31</v>
      </c>
      <c r="F541" t="s">
        <v>1663</v>
      </c>
      <c r="G541" t="s">
        <v>4040</v>
      </c>
      <c r="H541" t="s">
        <v>1774</v>
      </c>
      <c r="I541" t="s">
        <v>4041</v>
      </c>
      <c r="J541" t="s">
        <v>4088</v>
      </c>
      <c r="K541" t="s">
        <v>32</v>
      </c>
      <c r="L541" t="s">
        <v>32</v>
      </c>
      <c r="M541" t="s">
        <v>43</v>
      </c>
      <c r="N541" t="s">
        <v>44</v>
      </c>
      <c r="O541" t="s">
        <v>4089</v>
      </c>
      <c r="P541" t="s">
        <v>229</v>
      </c>
      <c r="Q541" t="s">
        <v>294</v>
      </c>
      <c r="R541" t="s">
        <v>4090</v>
      </c>
      <c r="S541" s="1" t="str">
        <f t="shared" si="17"/>
        <v>SALAS COAQUIRA, LUZ ANGELY</v>
      </c>
      <c r="T541" t="s">
        <v>65</v>
      </c>
      <c r="U541" t="s">
        <v>49</v>
      </c>
      <c r="V541" t="s">
        <v>50</v>
      </c>
      <c r="W541" t="s">
        <v>4091</v>
      </c>
      <c r="X541" s="40">
        <v>31418</v>
      </c>
      <c r="Y541" t="s">
        <v>4092</v>
      </c>
      <c r="Z541" s="40">
        <v>43160</v>
      </c>
      <c r="AA541" s="40">
        <v>43465</v>
      </c>
      <c r="AB541" t="s">
        <v>39</v>
      </c>
      <c r="AC541" t="s">
        <v>40</v>
      </c>
      <c r="AD541" t="s">
        <v>41</v>
      </c>
      <c r="AE541"/>
    </row>
    <row r="542" spans="1:31" ht="15">
      <c r="A542" s="1" t="str">
        <f t="shared" si="16"/>
        <v>1112113521E2</v>
      </c>
      <c r="B542" t="s">
        <v>28</v>
      </c>
      <c r="C542" t="s">
        <v>29</v>
      </c>
      <c r="D542" t="s">
        <v>30</v>
      </c>
      <c r="E542" t="s">
        <v>31</v>
      </c>
      <c r="F542" t="s">
        <v>1663</v>
      </c>
      <c r="G542" t="s">
        <v>4040</v>
      </c>
      <c r="H542" t="s">
        <v>1774</v>
      </c>
      <c r="I542" t="s">
        <v>4041</v>
      </c>
      <c r="J542" t="s">
        <v>4093</v>
      </c>
      <c r="K542" t="s">
        <v>32</v>
      </c>
      <c r="L542" t="s">
        <v>32</v>
      </c>
      <c r="M542" t="s">
        <v>43</v>
      </c>
      <c r="N542" t="s">
        <v>44</v>
      </c>
      <c r="O542" t="s">
        <v>54</v>
      </c>
      <c r="P542" t="s">
        <v>118</v>
      </c>
      <c r="Q542" t="s">
        <v>118</v>
      </c>
      <c r="R542" t="s">
        <v>4094</v>
      </c>
      <c r="S542" s="1" t="str">
        <f t="shared" si="17"/>
        <v>FLORES FLORES, AGUSTINA MARIA</v>
      </c>
      <c r="T542" t="s">
        <v>48</v>
      </c>
      <c r="U542" t="s">
        <v>49</v>
      </c>
      <c r="V542" t="s">
        <v>50</v>
      </c>
      <c r="W542" t="s">
        <v>4095</v>
      </c>
      <c r="X542" s="40">
        <v>20809</v>
      </c>
      <c r="Y542" t="s">
        <v>4096</v>
      </c>
      <c r="Z542"/>
      <c r="AA542"/>
      <c r="AB542" t="s">
        <v>39</v>
      </c>
      <c r="AC542" t="s">
        <v>40</v>
      </c>
      <c r="AD542" t="s">
        <v>41</v>
      </c>
      <c r="AE542"/>
    </row>
    <row r="543" spans="1:31" ht="15">
      <c r="A543" s="1" t="str">
        <f t="shared" si="16"/>
        <v>1112113521E3</v>
      </c>
      <c r="B543" t="s">
        <v>28</v>
      </c>
      <c r="C543" t="s">
        <v>29</v>
      </c>
      <c r="D543" t="s">
        <v>30</v>
      </c>
      <c r="E543" t="s">
        <v>31</v>
      </c>
      <c r="F543" t="s">
        <v>1663</v>
      </c>
      <c r="G543" t="s">
        <v>4040</v>
      </c>
      <c r="H543" t="s">
        <v>1774</v>
      </c>
      <c r="I543" t="s">
        <v>4041</v>
      </c>
      <c r="J543" t="s">
        <v>4097</v>
      </c>
      <c r="K543" t="s">
        <v>32</v>
      </c>
      <c r="L543" t="s">
        <v>32</v>
      </c>
      <c r="M543" t="s">
        <v>43</v>
      </c>
      <c r="N543" t="s">
        <v>44</v>
      </c>
      <c r="O543" t="s">
        <v>54</v>
      </c>
      <c r="P543" t="s">
        <v>488</v>
      </c>
      <c r="Q543" t="s">
        <v>78</v>
      </c>
      <c r="R543" t="s">
        <v>4098</v>
      </c>
      <c r="S543" s="1" t="str">
        <f t="shared" si="17"/>
        <v>FRANCO PINEDA, RUTD EDNA</v>
      </c>
      <c r="T543" t="s">
        <v>48</v>
      </c>
      <c r="U543" t="s">
        <v>49</v>
      </c>
      <c r="V543" t="s">
        <v>50</v>
      </c>
      <c r="W543" t="s">
        <v>4099</v>
      </c>
      <c r="X543" s="40">
        <v>23203</v>
      </c>
      <c r="Y543" t="s">
        <v>4100</v>
      </c>
      <c r="Z543"/>
      <c r="AA543"/>
      <c r="AB543" t="s">
        <v>39</v>
      </c>
      <c r="AC543" t="s">
        <v>40</v>
      </c>
      <c r="AD543" t="s">
        <v>41</v>
      </c>
      <c r="AE543"/>
    </row>
    <row r="544" spans="1:31" ht="15">
      <c r="A544" s="1" t="str">
        <f t="shared" si="16"/>
        <v>1112113521E5</v>
      </c>
      <c r="B544" t="s">
        <v>28</v>
      </c>
      <c r="C544" t="s">
        <v>29</v>
      </c>
      <c r="D544" t="s">
        <v>30</v>
      </c>
      <c r="E544" t="s">
        <v>31</v>
      </c>
      <c r="F544" t="s">
        <v>1663</v>
      </c>
      <c r="G544" t="s">
        <v>4040</v>
      </c>
      <c r="H544" t="s">
        <v>1774</v>
      </c>
      <c r="I544" t="s">
        <v>4041</v>
      </c>
      <c r="J544" t="s">
        <v>4101</v>
      </c>
      <c r="K544" t="s">
        <v>32</v>
      </c>
      <c r="L544" t="s">
        <v>32</v>
      </c>
      <c r="M544" t="s">
        <v>43</v>
      </c>
      <c r="N544" t="s">
        <v>44</v>
      </c>
      <c r="O544" t="s">
        <v>4102</v>
      </c>
      <c r="P544" t="s">
        <v>382</v>
      </c>
      <c r="Q544" t="s">
        <v>549</v>
      </c>
      <c r="R544" t="s">
        <v>4103</v>
      </c>
      <c r="S544" s="1" t="str">
        <f t="shared" si="17"/>
        <v>CUTIMBO ESTRADA, PILAR MONICA</v>
      </c>
      <c r="T544" t="s">
        <v>60</v>
      </c>
      <c r="U544" t="s">
        <v>49</v>
      </c>
      <c r="V544" t="s">
        <v>50</v>
      </c>
      <c r="W544" t="s">
        <v>4104</v>
      </c>
      <c r="X544" s="40">
        <v>26219</v>
      </c>
      <c r="Y544" t="s">
        <v>4105</v>
      </c>
      <c r="Z544" s="40">
        <v>42065</v>
      </c>
      <c r="AA544"/>
      <c r="AB544" t="s">
        <v>39</v>
      </c>
      <c r="AC544" t="s">
        <v>40</v>
      </c>
      <c r="AD544" t="s">
        <v>41</v>
      </c>
      <c r="AE544"/>
    </row>
    <row r="545" spans="1:31" ht="15">
      <c r="A545" s="1" t="str">
        <f t="shared" si="16"/>
        <v>1112113521E8</v>
      </c>
      <c r="B545" t="s">
        <v>28</v>
      </c>
      <c r="C545" t="s">
        <v>29</v>
      </c>
      <c r="D545" t="s">
        <v>30</v>
      </c>
      <c r="E545" t="s">
        <v>31</v>
      </c>
      <c r="F545" t="s">
        <v>1663</v>
      </c>
      <c r="G545" t="s">
        <v>4040</v>
      </c>
      <c r="H545" t="s">
        <v>1774</v>
      </c>
      <c r="I545" t="s">
        <v>4041</v>
      </c>
      <c r="J545" t="s">
        <v>4106</v>
      </c>
      <c r="K545" t="s">
        <v>32</v>
      </c>
      <c r="L545" t="s">
        <v>32</v>
      </c>
      <c r="M545" t="s">
        <v>43</v>
      </c>
      <c r="N545" t="s">
        <v>44</v>
      </c>
      <c r="O545" t="s">
        <v>4107</v>
      </c>
      <c r="P545" t="s">
        <v>76</v>
      </c>
      <c r="Q545" t="s">
        <v>101</v>
      </c>
      <c r="R545" t="s">
        <v>4108</v>
      </c>
      <c r="S545" s="1" t="str">
        <f t="shared" si="17"/>
        <v>QUISPE CHAMBI, ZUSAN VERUZCA</v>
      </c>
      <c r="T545" t="s">
        <v>65</v>
      </c>
      <c r="U545" t="s">
        <v>49</v>
      </c>
      <c r="V545" t="s">
        <v>50</v>
      </c>
      <c r="W545" t="s">
        <v>4109</v>
      </c>
      <c r="X545" s="40">
        <v>33483</v>
      </c>
      <c r="Y545" t="s">
        <v>4110</v>
      </c>
      <c r="Z545" s="40">
        <v>43160</v>
      </c>
      <c r="AA545" s="40">
        <v>43465</v>
      </c>
      <c r="AB545" t="s">
        <v>39</v>
      </c>
      <c r="AC545" t="s">
        <v>40</v>
      </c>
      <c r="AD545" t="s">
        <v>41</v>
      </c>
      <c r="AE545"/>
    </row>
    <row r="546" spans="1:31" ht="15">
      <c r="A546" s="1" t="str">
        <f t="shared" si="16"/>
        <v>1112113531E0</v>
      </c>
      <c r="B546" t="s">
        <v>28</v>
      </c>
      <c r="C546" t="s">
        <v>29</v>
      </c>
      <c r="D546" t="s">
        <v>30</v>
      </c>
      <c r="E546" t="s">
        <v>31</v>
      </c>
      <c r="F546" t="s">
        <v>1663</v>
      </c>
      <c r="G546" t="s">
        <v>4040</v>
      </c>
      <c r="H546" t="s">
        <v>1774</v>
      </c>
      <c r="I546" t="s">
        <v>4041</v>
      </c>
      <c r="J546" t="s">
        <v>4111</v>
      </c>
      <c r="K546" t="s">
        <v>32</v>
      </c>
      <c r="L546" t="s">
        <v>32</v>
      </c>
      <c r="M546" t="s">
        <v>43</v>
      </c>
      <c r="N546" t="s">
        <v>44</v>
      </c>
      <c r="O546" t="s">
        <v>4112</v>
      </c>
      <c r="P546" t="s">
        <v>78</v>
      </c>
      <c r="Q546" t="s">
        <v>45</v>
      </c>
      <c r="R546" t="s">
        <v>201</v>
      </c>
      <c r="S546" s="1" t="str">
        <f t="shared" si="17"/>
        <v>PINEDA SERRUTO, JUANA</v>
      </c>
      <c r="T546" t="s">
        <v>48</v>
      </c>
      <c r="U546" t="s">
        <v>49</v>
      </c>
      <c r="V546" t="s">
        <v>50</v>
      </c>
      <c r="W546" t="s">
        <v>4113</v>
      </c>
      <c r="X546" s="40">
        <v>25635</v>
      </c>
      <c r="Y546" t="s">
        <v>4114</v>
      </c>
      <c r="Z546"/>
      <c r="AA546"/>
      <c r="AB546" t="s">
        <v>39</v>
      </c>
      <c r="AC546" t="s">
        <v>40</v>
      </c>
      <c r="AD546" t="s">
        <v>41</v>
      </c>
      <c r="AE546"/>
    </row>
    <row r="547" spans="1:31" ht="15">
      <c r="A547" s="1" t="str">
        <f t="shared" si="16"/>
        <v>1112113531E1</v>
      </c>
      <c r="B547" t="s">
        <v>28</v>
      </c>
      <c r="C547" t="s">
        <v>29</v>
      </c>
      <c r="D547" t="s">
        <v>30</v>
      </c>
      <c r="E547" t="s">
        <v>31</v>
      </c>
      <c r="F547" t="s">
        <v>1663</v>
      </c>
      <c r="G547" t="s">
        <v>4040</v>
      </c>
      <c r="H547" t="s">
        <v>1774</v>
      </c>
      <c r="I547" t="s">
        <v>4041</v>
      </c>
      <c r="J547" t="s">
        <v>4115</v>
      </c>
      <c r="K547" t="s">
        <v>32</v>
      </c>
      <c r="L547" t="s">
        <v>32</v>
      </c>
      <c r="M547" t="s">
        <v>43</v>
      </c>
      <c r="N547" t="s">
        <v>44</v>
      </c>
      <c r="O547" t="s">
        <v>54</v>
      </c>
      <c r="P547" t="s">
        <v>76</v>
      </c>
      <c r="Q547" t="s">
        <v>660</v>
      </c>
      <c r="R547" t="s">
        <v>4116</v>
      </c>
      <c r="S547" s="1" t="str">
        <f t="shared" si="17"/>
        <v>QUISPE YAPO, NINFA</v>
      </c>
      <c r="T547" t="s">
        <v>48</v>
      </c>
      <c r="U547" t="s">
        <v>49</v>
      </c>
      <c r="V547" t="s">
        <v>50</v>
      </c>
      <c r="W547" t="s">
        <v>4117</v>
      </c>
      <c r="X547" s="40">
        <v>22257</v>
      </c>
      <c r="Y547" t="s">
        <v>4118</v>
      </c>
      <c r="Z547"/>
      <c r="AA547"/>
      <c r="AB547" t="s">
        <v>39</v>
      </c>
      <c r="AC547" t="s">
        <v>40</v>
      </c>
      <c r="AD547" t="s">
        <v>41</v>
      </c>
      <c r="AE547"/>
    </row>
    <row r="548" spans="1:31" ht="15">
      <c r="A548" s="1" t="str">
        <f t="shared" si="16"/>
        <v>1112113531E2</v>
      </c>
      <c r="B548" t="s">
        <v>28</v>
      </c>
      <c r="C548" t="s">
        <v>29</v>
      </c>
      <c r="D548" t="s">
        <v>30</v>
      </c>
      <c r="E548" t="s">
        <v>31</v>
      </c>
      <c r="F548" t="s">
        <v>1663</v>
      </c>
      <c r="G548" t="s">
        <v>4040</v>
      </c>
      <c r="H548" t="s">
        <v>1774</v>
      </c>
      <c r="I548" t="s">
        <v>4041</v>
      </c>
      <c r="J548" t="s">
        <v>4119</v>
      </c>
      <c r="K548" t="s">
        <v>32</v>
      </c>
      <c r="L548" t="s">
        <v>32</v>
      </c>
      <c r="M548" t="s">
        <v>43</v>
      </c>
      <c r="N548" t="s">
        <v>44</v>
      </c>
      <c r="O548" t="s">
        <v>54</v>
      </c>
      <c r="P548" t="s">
        <v>331</v>
      </c>
      <c r="Q548" t="s">
        <v>748</v>
      </c>
      <c r="R548" t="s">
        <v>4120</v>
      </c>
      <c r="S548" s="1" t="str">
        <f t="shared" si="17"/>
        <v>RAMIREZ CARRION, JUDITH</v>
      </c>
      <c r="T548" t="s">
        <v>48</v>
      </c>
      <c r="U548" t="s">
        <v>49</v>
      </c>
      <c r="V548" t="s">
        <v>50</v>
      </c>
      <c r="W548" t="s">
        <v>4121</v>
      </c>
      <c r="X548" s="40">
        <v>21119</v>
      </c>
      <c r="Y548" t="s">
        <v>4122</v>
      </c>
      <c r="Z548"/>
      <c r="AA548"/>
      <c r="AB548" t="s">
        <v>39</v>
      </c>
      <c r="AC548" t="s">
        <v>40</v>
      </c>
      <c r="AD548" t="s">
        <v>41</v>
      </c>
      <c r="AE548"/>
    </row>
    <row r="549" spans="1:31" ht="15">
      <c r="A549" s="1" t="str">
        <f t="shared" si="16"/>
        <v>1112113531E3</v>
      </c>
      <c r="B549" t="s">
        <v>28</v>
      </c>
      <c r="C549" t="s">
        <v>29</v>
      </c>
      <c r="D549" t="s">
        <v>30</v>
      </c>
      <c r="E549" t="s">
        <v>31</v>
      </c>
      <c r="F549" t="s">
        <v>1663</v>
      </c>
      <c r="G549" t="s">
        <v>4040</v>
      </c>
      <c r="H549" t="s">
        <v>1774</v>
      </c>
      <c r="I549" t="s">
        <v>4041</v>
      </c>
      <c r="J549" t="s">
        <v>4123</v>
      </c>
      <c r="K549" t="s">
        <v>32</v>
      </c>
      <c r="L549" t="s">
        <v>32</v>
      </c>
      <c r="M549" t="s">
        <v>43</v>
      </c>
      <c r="N549" t="s">
        <v>44</v>
      </c>
      <c r="O549" t="s">
        <v>54</v>
      </c>
      <c r="P549" t="s">
        <v>141</v>
      </c>
      <c r="Q549" t="s">
        <v>412</v>
      </c>
      <c r="R549" t="s">
        <v>4124</v>
      </c>
      <c r="S549" s="1" t="str">
        <f t="shared" si="17"/>
        <v>RAMOS DURAN, ELVA LUZ</v>
      </c>
      <c r="T549" t="s">
        <v>48</v>
      </c>
      <c r="U549" t="s">
        <v>49</v>
      </c>
      <c r="V549" t="s">
        <v>50</v>
      </c>
      <c r="W549" t="s">
        <v>4125</v>
      </c>
      <c r="X549" s="40">
        <v>27918</v>
      </c>
      <c r="Y549" t="s">
        <v>4126</v>
      </c>
      <c r="Z549"/>
      <c r="AA549"/>
      <c r="AB549" t="s">
        <v>39</v>
      </c>
      <c r="AC549" t="s">
        <v>40</v>
      </c>
      <c r="AD549" t="s">
        <v>41</v>
      </c>
      <c r="AE549"/>
    </row>
    <row r="550" spans="1:31" ht="15">
      <c r="A550" s="1" t="str">
        <f t="shared" si="16"/>
        <v>1112113531E4</v>
      </c>
      <c r="B550" t="s">
        <v>28</v>
      </c>
      <c r="C550" t="s">
        <v>29</v>
      </c>
      <c r="D550" t="s">
        <v>30</v>
      </c>
      <c r="E550" t="s">
        <v>31</v>
      </c>
      <c r="F550" t="s">
        <v>1663</v>
      </c>
      <c r="G550" t="s">
        <v>4040</v>
      </c>
      <c r="H550" t="s">
        <v>1774</v>
      </c>
      <c r="I550" t="s">
        <v>4041</v>
      </c>
      <c r="J550" t="s">
        <v>4127</v>
      </c>
      <c r="K550" t="s">
        <v>32</v>
      </c>
      <c r="L550" t="s">
        <v>32</v>
      </c>
      <c r="M550" t="s">
        <v>43</v>
      </c>
      <c r="N550" t="s">
        <v>44</v>
      </c>
      <c r="O550" t="s">
        <v>54</v>
      </c>
      <c r="P550" t="s">
        <v>269</v>
      </c>
      <c r="Q550" t="s">
        <v>229</v>
      </c>
      <c r="R550" t="s">
        <v>4128</v>
      </c>
      <c r="S550" s="1" t="str">
        <f t="shared" si="17"/>
        <v>TAPIA SALAS, GLENY MADELEINE</v>
      </c>
      <c r="T550" t="s">
        <v>48</v>
      </c>
      <c r="U550" t="s">
        <v>49</v>
      </c>
      <c r="V550" t="s">
        <v>50</v>
      </c>
      <c r="W550" t="s">
        <v>4129</v>
      </c>
      <c r="X550" s="40">
        <v>23930</v>
      </c>
      <c r="Y550" t="s">
        <v>4130</v>
      </c>
      <c r="Z550"/>
      <c r="AA550"/>
      <c r="AB550" t="s">
        <v>39</v>
      </c>
      <c r="AC550" t="s">
        <v>40</v>
      </c>
      <c r="AD550" t="s">
        <v>41</v>
      </c>
      <c r="AE550"/>
    </row>
    <row r="551" spans="1:31" ht="15">
      <c r="A551" s="1" t="str">
        <f t="shared" si="16"/>
        <v>1112113531E5</v>
      </c>
      <c r="B551" t="s">
        <v>28</v>
      </c>
      <c r="C551" t="s">
        <v>29</v>
      </c>
      <c r="D551" t="s">
        <v>30</v>
      </c>
      <c r="E551" t="s">
        <v>31</v>
      </c>
      <c r="F551" t="s">
        <v>1663</v>
      </c>
      <c r="G551" t="s">
        <v>4040</v>
      </c>
      <c r="H551" t="s">
        <v>1774</v>
      </c>
      <c r="I551" t="s">
        <v>4041</v>
      </c>
      <c r="J551" t="s">
        <v>4131</v>
      </c>
      <c r="K551" t="s">
        <v>32</v>
      </c>
      <c r="L551" t="s">
        <v>32</v>
      </c>
      <c r="M551" t="s">
        <v>43</v>
      </c>
      <c r="N551" t="s">
        <v>44</v>
      </c>
      <c r="O551" t="s">
        <v>4132</v>
      </c>
      <c r="P551" t="s">
        <v>153</v>
      </c>
      <c r="Q551" t="s">
        <v>61</v>
      </c>
      <c r="R551" t="s">
        <v>4133</v>
      </c>
      <c r="S551" s="1" t="str">
        <f t="shared" si="17"/>
        <v>ORTEGA GALLEGOS, AUGUSTO ADOLFO</v>
      </c>
      <c r="T551" t="s">
        <v>48</v>
      </c>
      <c r="U551" t="s">
        <v>49</v>
      </c>
      <c r="V551" t="s">
        <v>50</v>
      </c>
      <c r="W551" t="s">
        <v>4134</v>
      </c>
      <c r="X551" s="40">
        <v>21792</v>
      </c>
      <c r="Y551" t="s">
        <v>4135</v>
      </c>
      <c r="Z551" s="40">
        <v>42186</v>
      </c>
      <c r="AA551"/>
      <c r="AB551" t="s">
        <v>39</v>
      </c>
      <c r="AC551" t="s">
        <v>40</v>
      </c>
      <c r="AD551" t="s">
        <v>41</v>
      </c>
      <c r="AE551"/>
    </row>
    <row r="552" spans="1:31" ht="15">
      <c r="A552" s="1" t="str">
        <f t="shared" si="16"/>
        <v>1112113531E6</v>
      </c>
      <c r="B552" t="s">
        <v>28</v>
      </c>
      <c r="C552" t="s">
        <v>29</v>
      </c>
      <c r="D552" t="s">
        <v>30</v>
      </c>
      <c r="E552" t="s">
        <v>31</v>
      </c>
      <c r="F552" t="s">
        <v>1663</v>
      </c>
      <c r="G552" t="s">
        <v>4040</v>
      </c>
      <c r="H552" t="s">
        <v>1774</v>
      </c>
      <c r="I552" t="s">
        <v>4041</v>
      </c>
      <c r="J552" t="s">
        <v>4136</v>
      </c>
      <c r="K552" t="s">
        <v>32</v>
      </c>
      <c r="L552" t="s">
        <v>32</v>
      </c>
      <c r="M552" t="s">
        <v>43</v>
      </c>
      <c r="N552" t="s">
        <v>44</v>
      </c>
      <c r="O552" t="s">
        <v>4137</v>
      </c>
      <c r="P552" t="s">
        <v>141</v>
      </c>
      <c r="Q552" t="s">
        <v>107</v>
      </c>
      <c r="R552" t="s">
        <v>4138</v>
      </c>
      <c r="S552" s="1" t="str">
        <f t="shared" si="17"/>
        <v>RAMOS SILVA, MERY ANGELICA</v>
      </c>
      <c r="T552" t="s">
        <v>48</v>
      </c>
      <c r="U552" t="s">
        <v>49</v>
      </c>
      <c r="V552" t="s">
        <v>50</v>
      </c>
      <c r="W552" t="s">
        <v>4139</v>
      </c>
      <c r="X552" s="40">
        <v>23225</v>
      </c>
      <c r="Y552" t="s">
        <v>4140</v>
      </c>
      <c r="Z552"/>
      <c r="AA552"/>
      <c r="AB552" t="s">
        <v>39</v>
      </c>
      <c r="AC552" t="s">
        <v>40</v>
      </c>
      <c r="AD552" t="s">
        <v>41</v>
      </c>
      <c r="AE552"/>
    </row>
    <row r="553" spans="1:31" ht="15">
      <c r="A553" s="1" t="str">
        <f t="shared" si="16"/>
        <v>1112113531E7</v>
      </c>
      <c r="B553" t="s">
        <v>28</v>
      </c>
      <c r="C553" t="s">
        <v>29</v>
      </c>
      <c r="D553" t="s">
        <v>30</v>
      </c>
      <c r="E553" t="s">
        <v>31</v>
      </c>
      <c r="F553" t="s">
        <v>1663</v>
      </c>
      <c r="G553" t="s">
        <v>4040</v>
      </c>
      <c r="H553" t="s">
        <v>1774</v>
      </c>
      <c r="I553" t="s">
        <v>4041</v>
      </c>
      <c r="J553" t="s">
        <v>4141</v>
      </c>
      <c r="K553" t="s">
        <v>32</v>
      </c>
      <c r="L553" t="s">
        <v>32</v>
      </c>
      <c r="M553" t="s">
        <v>43</v>
      </c>
      <c r="N553" t="s">
        <v>44</v>
      </c>
      <c r="O553" t="s">
        <v>4142</v>
      </c>
      <c r="P553" t="s">
        <v>170</v>
      </c>
      <c r="Q553" t="s">
        <v>76</v>
      </c>
      <c r="R553" t="s">
        <v>4143</v>
      </c>
      <c r="S553" s="1" t="str">
        <f t="shared" si="17"/>
        <v>PANCA QUISPE, GREGORIA MAGNA</v>
      </c>
      <c r="T553" t="s">
        <v>48</v>
      </c>
      <c r="U553" t="s">
        <v>49</v>
      </c>
      <c r="V553" t="s">
        <v>50</v>
      </c>
      <c r="W553" t="s">
        <v>4144</v>
      </c>
      <c r="X553" s="40">
        <v>23259</v>
      </c>
      <c r="Y553" t="s">
        <v>4145</v>
      </c>
      <c r="Z553"/>
      <c r="AA553"/>
      <c r="AB553" t="s">
        <v>39</v>
      </c>
      <c r="AC553" t="s">
        <v>40</v>
      </c>
      <c r="AD553" t="s">
        <v>41</v>
      </c>
      <c r="AE553"/>
    </row>
    <row r="554" spans="1:31" ht="15">
      <c r="A554" s="1" t="str">
        <f t="shared" si="16"/>
        <v>1112113531E8</v>
      </c>
      <c r="B554" t="s">
        <v>28</v>
      </c>
      <c r="C554" t="s">
        <v>29</v>
      </c>
      <c r="D554" t="s">
        <v>30</v>
      </c>
      <c r="E554" t="s">
        <v>31</v>
      </c>
      <c r="F554" t="s">
        <v>1663</v>
      </c>
      <c r="G554" t="s">
        <v>4040</v>
      </c>
      <c r="H554" t="s">
        <v>1774</v>
      </c>
      <c r="I554" t="s">
        <v>4041</v>
      </c>
      <c r="J554" t="s">
        <v>4146</v>
      </c>
      <c r="K554" t="s">
        <v>32</v>
      </c>
      <c r="L554" t="s">
        <v>32</v>
      </c>
      <c r="M554" t="s">
        <v>43</v>
      </c>
      <c r="N554" t="s">
        <v>44</v>
      </c>
      <c r="O554" t="s">
        <v>4147</v>
      </c>
      <c r="P554" t="s">
        <v>73</v>
      </c>
      <c r="Q554" t="s">
        <v>119</v>
      </c>
      <c r="R554" t="s">
        <v>749</v>
      </c>
      <c r="S554" s="1" t="str">
        <f t="shared" si="17"/>
        <v>PONCE ZENTENO, PAULINA</v>
      </c>
      <c r="T554" t="s">
        <v>53</v>
      </c>
      <c r="U554" t="s">
        <v>49</v>
      </c>
      <c r="V554" t="s">
        <v>50</v>
      </c>
      <c r="W554" t="s">
        <v>4148</v>
      </c>
      <c r="X554" s="40">
        <v>22438</v>
      </c>
      <c r="Y554" t="s">
        <v>4149</v>
      </c>
      <c r="Z554"/>
      <c r="AA554"/>
      <c r="AB554" t="s">
        <v>39</v>
      </c>
      <c r="AC554" t="s">
        <v>40</v>
      </c>
      <c r="AD554" t="s">
        <v>41</v>
      </c>
      <c r="AE554"/>
    </row>
    <row r="555" spans="1:31" ht="15">
      <c r="A555" s="1" t="str">
        <f t="shared" si="16"/>
        <v>1112113531E9</v>
      </c>
      <c r="B555" t="s">
        <v>28</v>
      </c>
      <c r="C555" t="s">
        <v>29</v>
      </c>
      <c r="D555" t="s">
        <v>30</v>
      </c>
      <c r="E555" t="s">
        <v>31</v>
      </c>
      <c r="F555" t="s">
        <v>1663</v>
      </c>
      <c r="G555" t="s">
        <v>4040</v>
      </c>
      <c r="H555" t="s">
        <v>1774</v>
      </c>
      <c r="I555" t="s">
        <v>4041</v>
      </c>
      <c r="J555" t="s">
        <v>4150</v>
      </c>
      <c r="K555" t="s">
        <v>32</v>
      </c>
      <c r="L555" t="s">
        <v>32</v>
      </c>
      <c r="M555" t="s">
        <v>43</v>
      </c>
      <c r="N555" t="s">
        <v>44</v>
      </c>
      <c r="O555" t="s">
        <v>4151</v>
      </c>
      <c r="P555" t="s">
        <v>76</v>
      </c>
      <c r="Q555" t="s">
        <v>4152</v>
      </c>
      <c r="R555" t="s">
        <v>750</v>
      </c>
      <c r="S555" s="1" t="str">
        <f t="shared" si="17"/>
        <v>QUISPE HUANCO, PORFIRIO</v>
      </c>
      <c r="T555" t="s">
        <v>60</v>
      </c>
      <c r="U555" t="s">
        <v>49</v>
      </c>
      <c r="V555" t="s">
        <v>50</v>
      </c>
      <c r="W555" t="s">
        <v>4153</v>
      </c>
      <c r="X555" s="40">
        <v>26520</v>
      </c>
      <c r="Y555" t="s">
        <v>4154</v>
      </c>
      <c r="Z555" s="40">
        <v>42795</v>
      </c>
      <c r="AA555" s="40">
        <v>43100</v>
      </c>
      <c r="AB555" t="s">
        <v>39</v>
      </c>
      <c r="AC555" t="s">
        <v>40</v>
      </c>
      <c r="AD555" t="s">
        <v>41</v>
      </c>
      <c r="AE555"/>
    </row>
    <row r="556" spans="1:31" ht="15">
      <c r="A556" s="1" t="str">
        <f t="shared" si="16"/>
        <v>1112113541E1</v>
      </c>
      <c r="B556" t="s">
        <v>28</v>
      </c>
      <c r="C556" t="s">
        <v>29</v>
      </c>
      <c r="D556" t="s">
        <v>30</v>
      </c>
      <c r="E556" t="s">
        <v>31</v>
      </c>
      <c r="F556" t="s">
        <v>1663</v>
      </c>
      <c r="G556" t="s">
        <v>4040</v>
      </c>
      <c r="H556" t="s">
        <v>1774</v>
      </c>
      <c r="I556" t="s">
        <v>4041</v>
      </c>
      <c r="J556" t="s">
        <v>4155</v>
      </c>
      <c r="K556" t="s">
        <v>32</v>
      </c>
      <c r="L556" t="s">
        <v>32</v>
      </c>
      <c r="M556" t="s">
        <v>43</v>
      </c>
      <c r="N556" t="s">
        <v>62</v>
      </c>
      <c r="O556" t="s">
        <v>4156</v>
      </c>
      <c r="P556" t="s">
        <v>551</v>
      </c>
      <c r="Q556" t="s">
        <v>568</v>
      </c>
      <c r="R556" t="s">
        <v>499</v>
      </c>
      <c r="S556" s="1" t="str">
        <f t="shared" si="17"/>
        <v>ALCOS CHAIÑA, JOSEFINA</v>
      </c>
      <c r="T556" t="s">
        <v>65</v>
      </c>
      <c r="U556" t="s">
        <v>49</v>
      </c>
      <c r="V556" t="s">
        <v>50</v>
      </c>
      <c r="W556" t="s">
        <v>4157</v>
      </c>
      <c r="X556" s="40">
        <v>26866</v>
      </c>
      <c r="Y556" t="s">
        <v>4158</v>
      </c>
      <c r="Z556" s="40">
        <v>43349</v>
      </c>
      <c r="AA556" s="40">
        <v>43378</v>
      </c>
      <c r="AB556" t="s">
        <v>270</v>
      </c>
      <c r="AC556" t="s">
        <v>67</v>
      </c>
      <c r="AD556" t="s">
        <v>41</v>
      </c>
      <c r="AE556"/>
    </row>
    <row r="557" spans="1:31" ht="15">
      <c r="A557" s="1" t="str">
        <f t="shared" si="16"/>
        <v>1112113541E1</v>
      </c>
      <c r="B557" t="s">
        <v>28</v>
      </c>
      <c r="C557" t="s">
        <v>29</v>
      </c>
      <c r="D557" t="s">
        <v>30</v>
      </c>
      <c r="E557" t="s">
        <v>31</v>
      </c>
      <c r="F557" t="s">
        <v>1663</v>
      </c>
      <c r="G557" t="s">
        <v>4040</v>
      </c>
      <c r="H557" t="s">
        <v>1774</v>
      </c>
      <c r="I557" t="s">
        <v>4041</v>
      </c>
      <c r="J557" t="s">
        <v>4155</v>
      </c>
      <c r="K557" t="s">
        <v>32</v>
      </c>
      <c r="L557" t="s">
        <v>32</v>
      </c>
      <c r="M557" t="s">
        <v>43</v>
      </c>
      <c r="N557" t="s">
        <v>62</v>
      </c>
      <c r="O557" t="s">
        <v>4159</v>
      </c>
      <c r="P557" t="s">
        <v>973</v>
      </c>
      <c r="Q557" t="s">
        <v>102</v>
      </c>
      <c r="R557" t="s">
        <v>4160</v>
      </c>
      <c r="S557" s="1" t="str">
        <f t="shared" si="17"/>
        <v>OCHOCHOQUE MAMANI, AIDE</v>
      </c>
      <c r="T557" t="s">
        <v>65</v>
      </c>
      <c r="U557" t="s">
        <v>49</v>
      </c>
      <c r="V557" t="s">
        <v>1812</v>
      </c>
      <c r="W557" t="s">
        <v>4161</v>
      </c>
      <c r="X557" s="40">
        <v>33127</v>
      </c>
      <c r="Y557" t="s">
        <v>4162</v>
      </c>
      <c r="Z557" s="40">
        <v>43160</v>
      </c>
      <c r="AA557" s="40">
        <v>43465</v>
      </c>
      <c r="AB557" t="s">
        <v>39</v>
      </c>
      <c r="AC557" t="s">
        <v>67</v>
      </c>
      <c r="AD557" t="s">
        <v>41</v>
      </c>
      <c r="AE557"/>
    </row>
    <row r="558" spans="1:31" ht="15">
      <c r="A558" s="1" t="str">
        <f t="shared" si="16"/>
        <v>1112113541E2</v>
      </c>
      <c r="B558" t="s">
        <v>28</v>
      </c>
      <c r="C558" t="s">
        <v>29</v>
      </c>
      <c r="D558" t="s">
        <v>30</v>
      </c>
      <c r="E558" t="s">
        <v>31</v>
      </c>
      <c r="F558" t="s">
        <v>1663</v>
      </c>
      <c r="G558" t="s">
        <v>4040</v>
      </c>
      <c r="H558" t="s">
        <v>1774</v>
      </c>
      <c r="I558" t="s">
        <v>4041</v>
      </c>
      <c r="J558" t="s">
        <v>4163</v>
      </c>
      <c r="K558" t="s">
        <v>32</v>
      </c>
      <c r="L558" t="s">
        <v>32</v>
      </c>
      <c r="M558" t="s">
        <v>43</v>
      </c>
      <c r="N558" t="s">
        <v>44</v>
      </c>
      <c r="O558" t="s">
        <v>3671</v>
      </c>
      <c r="P558" t="s">
        <v>560</v>
      </c>
      <c r="Q558" t="s">
        <v>411</v>
      </c>
      <c r="R558" t="s">
        <v>630</v>
      </c>
      <c r="S558" s="1" t="str">
        <f t="shared" si="17"/>
        <v>RIVERA CALLAPANI, FELIPE</v>
      </c>
      <c r="T558" t="s">
        <v>37</v>
      </c>
      <c r="U558" t="s">
        <v>49</v>
      </c>
      <c r="V558" t="s">
        <v>50</v>
      </c>
      <c r="W558" t="s">
        <v>4164</v>
      </c>
      <c r="X558" s="40">
        <v>21785</v>
      </c>
      <c r="Y558" t="s">
        <v>4165</v>
      </c>
      <c r="Z558" s="40">
        <v>42986</v>
      </c>
      <c r="AA558" s="40">
        <v>43008</v>
      </c>
      <c r="AB558" t="s">
        <v>39</v>
      </c>
      <c r="AC558" t="s">
        <v>40</v>
      </c>
      <c r="AD558" t="s">
        <v>41</v>
      </c>
      <c r="AE558"/>
    </row>
    <row r="559" spans="1:31" ht="15">
      <c r="A559" s="1" t="str">
        <f t="shared" si="16"/>
        <v>1112113541E3</v>
      </c>
      <c r="B559" t="s">
        <v>28</v>
      </c>
      <c r="C559" t="s">
        <v>29</v>
      </c>
      <c r="D559" t="s">
        <v>30</v>
      </c>
      <c r="E559" t="s">
        <v>31</v>
      </c>
      <c r="F559" t="s">
        <v>1663</v>
      </c>
      <c r="G559" t="s">
        <v>4040</v>
      </c>
      <c r="H559" t="s">
        <v>1774</v>
      </c>
      <c r="I559" t="s">
        <v>4041</v>
      </c>
      <c r="J559" t="s">
        <v>4166</v>
      </c>
      <c r="K559" t="s">
        <v>32</v>
      </c>
      <c r="L559" t="s">
        <v>32</v>
      </c>
      <c r="M559" t="s">
        <v>43</v>
      </c>
      <c r="N559" t="s">
        <v>44</v>
      </c>
      <c r="O559" t="s">
        <v>3671</v>
      </c>
      <c r="P559" t="s">
        <v>385</v>
      </c>
      <c r="Q559" t="s">
        <v>269</v>
      </c>
      <c r="R559" t="s">
        <v>4167</v>
      </c>
      <c r="S559" s="1" t="str">
        <f t="shared" si="17"/>
        <v>MELO TAPIA, NELY EUSEBIA</v>
      </c>
      <c r="T559" t="s">
        <v>65</v>
      </c>
      <c r="U559" t="s">
        <v>49</v>
      </c>
      <c r="V559" t="s">
        <v>50</v>
      </c>
      <c r="W559" t="s">
        <v>4168</v>
      </c>
      <c r="X559" s="40">
        <v>27743</v>
      </c>
      <c r="Y559" t="s">
        <v>4169</v>
      </c>
      <c r="Z559"/>
      <c r="AA559"/>
      <c r="AB559" t="s">
        <v>39</v>
      </c>
      <c r="AC559" t="s">
        <v>40</v>
      </c>
      <c r="AD559" t="s">
        <v>41</v>
      </c>
      <c r="AE559"/>
    </row>
    <row r="560" spans="1:31" ht="15">
      <c r="A560" s="1" t="str">
        <f t="shared" si="16"/>
        <v>1112113541E4</v>
      </c>
      <c r="B560" t="s">
        <v>28</v>
      </c>
      <c r="C560" t="s">
        <v>29</v>
      </c>
      <c r="D560" t="s">
        <v>30</v>
      </c>
      <c r="E560" t="s">
        <v>31</v>
      </c>
      <c r="F560" t="s">
        <v>1663</v>
      </c>
      <c r="G560" t="s">
        <v>4040</v>
      </c>
      <c r="H560" t="s">
        <v>1774</v>
      </c>
      <c r="I560" t="s">
        <v>4041</v>
      </c>
      <c r="J560" t="s">
        <v>4170</v>
      </c>
      <c r="K560" t="s">
        <v>32</v>
      </c>
      <c r="L560" t="s">
        <v>32</v>
      </c>
      <c r="M560" t="s">
        <v>43</v>
      </c>
      <c r="N560" t="s">
        <v>44</v>
      </c>
      <c r="O560" t="s">
        <v>4171</v>
      </c>
      <c r="P560" t="s">
        <v>124</v>
      </c>
      <c r="Q560" t="s">
        <v>256</v>
      </c>
      <c r="R560" t="s">
        <v>1978</v>
      </c>
      <c r="S560" s="1" t="str">
        <f t="shared" si="17"/>
        <v>CRUZ ALVAREZ, ANA LUZ</v>
      </c>
      <c r="T560" t="s">
        <v>48</v>
      </c>
      <c r="U560" t="s">
        <v>49</v>
      </c>
      <c r="V560" t="s">
        <v>50</v>
      </c>
      <c r="W560" t="s">
        <v>4172</v>
      </c>
      <c r="X560" s="40">
        <v>25407</v>
      </c>
      <c r="Y560" t="s">
        <v>4173</v>
      </c>
      <c r="Z560"/>
      <c r="AA560"/>
      <c r="AB560" t="s">
        <v>39</v>
      </c>
      <c r="AC560" t="s">
        <v>40</v>
      </c>
      <c r="AD560" t="s">
        <v>41</v>
      </c>
      <c r="AE560"/>
    </row>
    <row r="561" spans="1:31" ht="15">
      <c r="A561" s="1" t="str">
        <f t="shared" si="16"/>
        <v>1112113541E5</v>
      </c>
      <c r="B561" t="s">
        <v>28</v>
      </c>
      <c r="C561" t="s">
        <v>29</v>
      </c>
      <c r="D561" t="s">
        <v>30</v>
      </c>
      <c r="E561" t="s">
        <v>31</v>
      </c>
      <c r="F561" t="s">
        <v>1663</v>
      </c>
      <c r="G561" t="s">
        <v>4040</v>
      </c>
      <c r="H561" t="s">
        <v>1774</v>
      </c>
      <c r="I561" t="s">
        <v>4041</v>
      </c>
      <c r="J561" t="s">
        <v>4174</v>
      </c>
      <c r="K561" t="s">
        <v>32</v>
      </c>
      <c r="L561" t="s">
        <v>32</v>
      </c>
      <c r="M561" t="s">
        <v>43</v>
      </c>
      <c r="N561" t="s">
        <v>44</v>
      </c>
      <c r="O561" t="s">
        <v>4175</v>
      </c>
      <c r="P561" t="s">
        <v>336</v>
      </c>
      <c r="Q561" t="s">
        <v>184</v>
      </c>
      <c r="R561" t="s">
        <v>4176</v>
      </c>
      <c r="S561" s="1" t="str">
        <f t="shared" si="17"/>
        <v>ALEJO CASTRO, LOURDES ANGELICA</v>
      </c>
      <c r="T561" t="s">
        <v>53</v>
      </c>
      <c r="U561" t="s">
        <v>49</v>
      </c>
      <c r="V561" t="s">
        <v>50</v>
      </c>
      <c r="W561" t="s">
        <v>4177</v>
      </c>
      <c r="X561" s="40">
        <v>21713</v>
      </c>
      <c r="Y561" t="s">
        <v>4178</v>
      </c>
      <c r="Z561"/>
      <c r="AA561"/>
      <c r="AB561" t="s">
        <v>39</v>
      </c>
      <c r="AC561" t="s">
        <v>40</v>
      </c>
      <c r="AD561" t="s">
        <v>41</v>
      </c>
      <c r="AE561"/>
    </row>
    <row r="562" spans="1:31" ht="15">
      <c r="A562" s="1" t="str">
        <f t="shared" si="16"/>
        <v>1112113541E7</v>
      </c>
      <c r="B562" t="s">
        <v>28</v>
      </c>
      <c r="C562" t="s">
        <v>29</v>
      </c>
      <c r="D562" t="s">
        <v>30</v>
      </c>
      <c r="E562" t="s">
        <v>31</v>
      </c>
      <c r="F562" t="s">
        <v>1663</v>
      </c>
      <c r="G562" t="s">
        <v>4040</v>
      </c>
      <c r="H562" t="s">
        <v>1774</v>
      </c>
      <c r="I562" t="s">
        <v>4041</v>
      </c>
      <c r="J562" t="s">
        <v>4179</v>
      </c>
      <c r="K562" t="s">
        <v>32</v>
      </c>
      <c r="L562" t="s">
        <v>32</v>
      </c>
      <c r="M562" t="s">
        <v>43</v>
      </c>
      <c r="N562" t="s">
        <v>44</v>
      </c>
      <c r="O562" t="s">
        <v>3382</v>
      </c>
      <c r="P562" t="s">
        <v>241</v>
      </c>
      <c r="Q562" t="s">
        <v>275</v>
      </c>
      <c r="R562" t="s">
        <v>474</v>
      </c>
      <c r="S562" s="1" t="str">
        <f t="shared" si="17"/>
        <v>SANDOVAL LLANOS, BEATRIZ</v>
      </c>
      <c r="T562" t="s">
        <v>48</v>
      </c>
      <c r="U562" t="s">
        <v>49</v>
      </c>
      <c r="V562" t="s">
        <v>50</v>
      </c>
      <c r="W562" t="s">
        <v>4180</v>
      </c>
      <c r="X562" s="40">
        <v>23221</v>
      </c>
      <c r="Y562" t="s">
        <v>4181</v>
      </c>
      <c r="Z562"/>
      <c r="AA562"/>
      <c r="AB562" t="s">
        <v>39</v>
      </c>
      <c r="AC562" t="s">
        <v>40</v>
      </c>
      <c r="AD562" t="s">
        <v>41</v>
      </c>
      <c r="AE562"/>
    </row>
    <row r="563" spans="1:31" ht="15">
      <c r="A563" s="1" t="str">
        <f t="shared" si="16"/>
        <v>1131713312E3</v>
      </c>
      <c r="B563" t="s">
        <v>28</v>
      </c>
      <c r="C563" t="s">
        <v>29</v>
      </c>
      <c r="D563" t="s">
        <v>30</v>
      </c>
      <c r="E563" t="s">
        <v>31</v>
      </c>
      <c r="F563" t="s">
        <v>1663</v>
      </c>
      <c r="G563" t="s">
        <v>4040</v>
      </c>
      <c r="H563" t="s">
        <v>1774</v>
      </c>
      <c r="I563" t="s">
        <v>4041</v>
      </c>
      <c r="J563" t="s">
        <v>4182</v>
      </c>
      <c r="K563" t="s">
        <v>32</v>
      </c>
      <c r="L563" t="s">
        <v>32</v>
      </c>
      <c r="M563" t="s">
        <v>43</v>
      </c>
      <c r="N563" t="s">
        <v>44</v>
      </c>
      <c r="O563" t="s">
        <v>4183</v>
      </c>
      <c r="P563" t="s">
        <v>45</v>
      </c>
      <c r="Q563" t="s">
        <v>86</v>
      </c>
      <c r="R563" t="s">
        <v>4184</v>
      </c>
      <c r="S563" s="1" t="str">
        <f t="shared" si="17"/>
        <v>SERRUTO BELLIDO, ROSA NELIDA</v>
      </c>
      <c r="T563" t="s">
        <v>48</v>
      </c>
      <c r="U563" t="s">
        <v>49</v>
      </c>
      <c r="V563" t="s">
        <v>50</v>
      </c>
      <c r="W563" t="s">
        <v>4185</v>
      </c>
      <c r="X563" s="40">
        <v>19966</v>
      </c>
      <c r="Y563" t="s">
        <v>4186</v>
      </c>
      <c r="Z563"/>
      <c r="AA563"/>
      <c r="AB563" t="s">
        <v>39</v>
      </c>
      <c r="AC563" t="s">
        <v>40</v>
      </c>
      <c r="AD563" t="s">
        <v>41</v>
      </c>
      <c r="AE563"/>
    </row>
    <row r="564" spans="1:31" ht="15">
      <c r="A564" s="1" t="str">
        <f t="shared" si="16"/>
        <v>1132113311E2</v>
      </c>
      <c r="B564" t="s">
        <v>28</v>
      </c>
      <c r="C564" t="s">
        <v>29</v>
      </c>
      <c r="D564" t="s">
        <v>30</v>
      </c>
      <c r="E564" t="s">
        <v>31</v>
      </c>
      <c r="F564" t="s">
        <v>1663</v>
      </c>
      <c r="G564" t="s">
        <v>4040</v>
      </c>
      <c r="H564" t="s">
        <v>1774</v>
      </c>
      <c r="I564" t="s">
        <v>4041</v>
      </c>
      <c r="J564" t="s">
        <v>4187</v>
      </c>
      <c r="K564" t="s">
        <v>32</v>
      </c>
      <c r="L564" t="s">
        <v>32</v>
      </c>
      <c r="M564" t="s">
        <v>1837</v>
      </c>
      <c r="N564" t="s">
        <v>62</v>
      </c>
      <c r="O564" t="s">
        <v>4188</v>
      </c>
      <c r="P564" t="s">
        <v>229</v>
      </c>
      <c r="Q564" t="s">
        <v>229</v>
      </c>
      <c r="R564" t="s">
        <v>106</v>
      </c>
      <c r="S564" s="1" t="str">
        <f t="shared" si="17"/>
        <v>SALAS SALAS, MERY</v>
      </c>
      <c r="T564" t="s">
        <v>65</v>
      </c>
      <c r="U564" t="s">
        <v>49</v>
      </c>
      <c r="V564" t="s">
        <v>149</v>
      </c>
      <c r="W564" t="s">
        <v>4189</v>
      </c>
      <c r="X564" s="40">
        <v>28989</v>
      </c>
      <c r="Y564" t="s">
        <v>4190</v>
      </c>
      <c r="Z564" s="40">
        <v>43196</v>
      </c>
      <c r="AA564" s="40">
        <v>43465</v>
      </c>
      <c r="AB564" t="s">
        <v>39</v>
      </c>
      <c r="AC564" t="s">
        <v>67</v>
      </c>
      <c r="AD564" t="s">
        <v>41</v>
      </c>
      <c r="AE564"/>
    </row>
    <row r="565" spans="1:31" ht="15">
      <c r="A565" s="1" t="str">
        <f t="shared" si="16"/>
        <v>1155613811E7</v>
      </c>
      <c r="B565" t="s">
        <v>28</v>
      </c>
      <c r="C565" t="s">
        <v>29</v>
      </c>
      <c r="D565" t="s">
        <v>30</v>
      </c>
      <c r="E565" t="s">
        <v>31</v>
      </c>
      <c r="F565" t="s">
        <v>1663</v>
      </c>
      <c r="G565" t="s">
        <v>4040</v>
      </c>
      <c r="H565" t="s">
        <v>1774</v>
      </c>
      <c r="I565" t="s">
        <v>4041</v>
      </c>
      <c r="J565" t="s">
        <v>4191</v>
      </c>
      <c r="K565" t="s">
        <v>32</v>
      </c>
      <c r="L565" t="s">
        <v>32</v>
      </c>
      <c r="M565" t="s">
        <v>43</v>
      </c>
      <c r="N565" t="s">
        <v>62</v>
      </c>
      <c r="O565" t="s">
        <v>4192</v>
      </c>
      <c r="P565" t="s">
        <v>4193</v>
      </c>
      <c r="Q565" t="s">
        <v>118</v>
      </c>
      <c r="R565" t="s">
        <v>4194</v>
      </c>
      <c r="S565" s="1" t="str">
        <f t="shared" si="17"/>
        <v>BUSTIOS FLORES, MERY GUADALUPE</v>
      </c>
      <c r="T565" t="s">
        <v>65</v>
      </c>
      <c r="U565" t="s">
        <v>49</v>
      </c>
      <c r="V565" t="s">
        <v>50</v>
      </c>
      <c r="W565" t="s">
        <v>4195</v>
      </c>
      <c r="X565" s="40">
        <v>29301</v>
      </c>
      <c r="Y565" t="s">
        <v>4196</v>
      </c>
      <c r="Z565" s="40">
        <v>43318</v>
      </c>
      <c r="AA565" s="40">
        <v>43404</v>
      </c>
      <c r="AB565" t="s">
        <v>270</v>
      </c>
      <c r="AC565" t="s">
        <v>67</v>
      </c>
      <c r="AD565" t="s">
        <v>41</v>
      </c>
      <c r="AE565"/>
    </row>
    <row r="566" spans="1:31" ht="15">
      <c r="A566" s="1" t="str">
        <f t="shared" si="16"/>
        <v>1155613811E7</v>
      </c>
      <c r="B566" t="s">
        <v>28</v>
      </c>
      <c r="C566" t="s">
        <v>29</v>
      </c>
      <c r="D566" t="s">
        <v>30</v>
      </c>
      <c r="E566" t="s">
        <v>31</v>
      </c>
      <c r="F566" t="s">
        <v>1663</v>
      </c>
      <c r="G566" t="s">
        <v>4040</v>
      </c>
      <c r="H566" t="s">
        <v>1774</v>
      </c>
      <c r="I566" t="s">
        <v>4041</v>
      </c>
      <c r="J566" t="s">
        <v>4191</v>
      </c>
      <c r="K566" t="s">
        <v>32</v>
      </c>
      <c r="L566" t="s">
        <v>32</v>
      </c>
      <c r="M566" t="s">
        <v>43</v>
      </c>
      <c r="N566" t="s">
        <v>44</v>
      </c>
      <c r="O566" t="s">
        <v>4197</v>
      </c>
      <c r="P566" t="s">
        <v>446</v>
      </c>
      <c r="Q566" t="s">
        <v>469</v>
      </c>
      <c r="R566" t="s">
        <v>420</v>
      </c>
      <c r="S566" s="1" t="str">
        <f t="shared" si="17"/>
        <v>ZAVALA BANEGAS, NELLY</v>
      </c>
      <c r="T566" t="s">
        <v>37</v>
      </c>
      <c r="U566" t="s">
        <v>49</v>
      </c>
      <c r="V566" t="s">
        <v>271</v>
      </c>
      <c r="W566" t="s">
        <v>4198</v>
      </c>
      <c r="X566" s="40">
        <v>25627</v>
      </c>
      <c r="Y566" t="s">
        <v>4199</v>
      </c>
      <c r="Z566" s="40">
        <v>43276</v>
      </c>
      <c r="AA566" s="40">
        <v>43404</v>
      </c>
      <c r="AB566" t="s">
        <v>39</v>
      </c>
      <c r="AC566" t="s">
        <v>40</v>
      </c>
      <c r="AD566" t="s">
        <v>41</v>
      </c>
      <c r="AE566"/>
    </row>
    <row r="567" spans="1:31" ht="15">
      <c r="A567" s="1" t="str">
        <f t="shared" si="16"/>
        <v>1173513411E2</v>
      </c>
      <c r="B567" t="s">
        <v>28</v>
      </c>
      <c r="C567" t="s">
        <v>29</v>
      </c>
      <c r="D567" t="s">
        <v>30</v>
      </c>
      <c r="E567" t="s">
        <v>31</v>
      </c>
      <c r="F567" t="s">
        <v>1663</v>
      </c>
      <c r="G567" t="s">
        <v>4040</v>
      </c>
      <c r="H567" t="s">
        <v>1774</v>
      </c>
      <c r="I567" t="s">
        <v>4041</v>
      </c>
      <c r="J567" t="s">
        <v>4200</v>
      </c>
      <c r="K567" t="s">
        <v>32</v>
      </c>
      <c r="L567" t="s">
        <v>32</v>
      </c>
      <c r="M567" t="s">
        <v>43</v>
      </c>
      <c r="N567" t="s">
        <v>44</v>
      </c>
      <c r="O567" t="s">
        <v>4201</v>
      </c>
      <c r="P567" t="s">
        <v>4202</v>
      </c>
      <c r="Q567" t="s">
        <v>4203</v>
      </c>
      <c r="R567" t="s">
        <v>490</v>
      </c>
      <c r="S567" s="1" t="str">
        <f t="shared" si="17"/>
        <v>CATATA HANCCORI, ALEJANDRINA</v>
      </c>
      <c r="T567" t="s">
        <v>60</v>
      </c>
      <c r="U567" t="s">
        <v>49</v>
      </c>
      <c r="V567" t="s">
        <v>50</v>
      </c>
      <c r="W567" t="s">
        <v>4204</v>
      </c>
      <c r="X567" s="40">
        <v>26355</v>
      </c>
      <c r="Y567" t="s">
        <v>4205</v>
      </c>
      <c r="Z567"/>
      <c r="AA567"/>
      <c r="AB567" t="s">
        <v>39</v>
      </c>
      <c r="AC567" t="s">
        <v>40</v>
      </c>
      <c r="AD567" t="s">
        <v>41</v>
      </c>
      <c r="AE567"/>
    </row>
    <row r="568" spans="1:31" ht="15">
      <c r="A568" s="1" t="str">
        <f t="shared" si="16"/>
        <v>1193213511E8</v>
      </c>
      <c r="B568" t="s">
        <v>28</v>
      </c>
      <c r="C568" t="s">
        <v>29</v>
      </c>
      <c r="D568" t="s">
        <v>30</v>
      </c>
      <c r="E568" t="s">
        <v>31</v>
      </c>
      <c r="F568" t="s">
        <v>1663</v>
      </c>
      <c r="G568" t="s">
        <v>4040</v>
      </c>
      <c r="H568" t="s">
        <v>1774</v>
      </c>
      <c r="I568" t="s">
        <v>4041</v>
      </c>
      <c r="J568" t="s">
        <v>4206</v>
      </c>
      <c r="K568" t="s">
        <v>32</v>
      </c>
      <c r="L568" t="s">
        <v>32</v>
      </c>
      <c r="M568" t="s">
        <v>1139</v>
      </c>
      <c r="N568" t="s">
        <v>44</v>
      </c>
      <c r="O568" t="s">
        <v>4207</v>
      </c>
      <c r="P568" t="s">
        <v>158</v>
      </c>
      <c r="Q568" t="s">
        <v>568</v>
      </c>
      <c r="R568" t="s">
        <v>4208</v>
      </c>
      <c r="S568" s="1" t="str">
        <f t="shared" si="17"/>
        <v>ROJAS CHAIÑA, WALTER ORESTES</v>
      </c>
      <c r="T568" t="s">
        <v>48</v>
      </c>
      <c r="U568" t="s">
        <v>49</v>
      </c>
      <c r="V568" t="s">
        <v>50</v>
      </c>
      <c r="W568" t="s">
        <v>4209</v>
      </c>
      <c r="X568" s="40">
        <v>22594</v>
      </c>
      <c r="Y568" t="s">
        <v>4210</v>
      </c>
      <c r="Z568"/>
      <c r="AA568"/>
      <c r="AB568" t="s">
        <v>39</v>
      </c>
      <c r="AC568" t="s">
        <v>40</v>
      </c>
      <c r="AD568" t="s">
        <v>41</v>
      </c>
      <c r="AE568"/>
    </row>
    <row r="569" spans="1:31" ht="15">
      <c r="A569" s="1" t="str">
        <f t="shared" si="16"/>
        <v>1196613712E6</v>
      </c>
      <c r="B569" t="s">
        <v>28</v>
      </c>
      <c r="C569" t="s">
        <v>29</v>
      </c>
      <c r="D569" t="s">
        <v>30</v>
      </c>
      <c r="E569" t="s">
        <v>31</v>
      </c>
      <c r="F569" t="s">
        <v>1663</v>
      </c>
      <c r="G569" t="s">
        <v>4040</v>
      </c>
      <c r="H569" t="s">
        <v>1774</v>
      </c>
      <c r="I569" t="s">
        <v>4041</v>
      </c>
      <c r="J569" t="s">
        <v>4211</v>
      </c>
      <c r="K569" t="s">
        <v>32</v>
      </c>
      <c r="L569" t="s">
        <v>32</v>
      </c>
      <c r="M569" t="s">
        <v>43</v>
      </c>
      <c r="N569" t="s">
        <v>44</v>
      </c>
      <c r="O569" t="s">
        <v>4212</v>
      </c>
      <c r="P569" t="s">
        <v>174</v>
      </c>
      <c r="Q569" t="s">
        <v>257</v>
      </c>
      <c r="R569" t="s">
        <v>4213</v>
      </c>
      <c r="S569" s="1" t="str">
        <f t="shared" si="17"/>
        <v>APAZA NINA, CONCEPCION JOSEFA</v>
      </c>
      <c r="T569" t="s">
        <v>60</v>
      </c>
      <c r="U569" t="s">
        <v>49</v>
      </c>
      <c r="V569" t="s">
        <v>50</v>
      </c>
      <c r="W569" t="s">
        <v>4214</v>
      </c>
      <c r="X569" s="40">
        <v>26913</v>
      </c>
      <c r="Y569" t="s">
        <v>4215</v>
      </c>
      <c r="Z569"/>
      <c r="AA569"/>
      <c r="AB569" t="s">
        <v>39</v>
      </c>
      <c r="AC569" t="s">
        <v>40</v>
      </c>
      <c r="AD569" t="s">
        <v>41</v>
      </c>
      <c r="AE569"/>
    </row>
    <row r="570" spans="1:31" ht="15">
      <c r="A570" s="1" t="str">
        <f t="shared" si="16"/>
        <v>21EV01805204</v>
      </c>
      <c r="B570" t="s">
        <v>28</v>
      </c>
      <c r="C570" t="s">
        <v>29</v>
      </c>
      <c r="D570" t="s">
        <v>30</v>
      </c>
      <c r="E570" t="s">
        <v>31</v>
      </c>
      <c r="F570" t="s">
        <v>1663</v>
      </c>
      <c r="G570" t="s">
        <v>4040</v>
      </c>
      <c r="H570" t="s">
        <v>1774</v>
      </c>
      <c r="I570" t="s">
        <v>4041</v>
      </c>
      <c r="J570" t="s">
        <v>4216</v>
      </c>
      <c r="K570" t="s">
        <v>32</v>
      </c>
      <c r="L570" t="s">
        <v>32</v>
      </c>
      <c r="M570" t="s">
        <v>1139</v>
      </c>
      <c r="N570" t="s">
        <v>62</v>
      </c>
      <c r="O570" t="s">
        <v>1990</v>
      </c>
      <c r="P570" t="s">
        <v>365</v>
      </c>
      <c r="Q570" t="s">
        <v>979</v>
      </c>
      <c r="R570" t="s">
        <v>964</v>
      </c>
      <c r="S570" s="1" t="str">
        <f t="shared" si="17"/>
        <v>BUSTINZA AGRAMONTE, AMPARO</v>
      </c>
      <c r="T570" t="s">
        <v>65</v>
      </c>
      <c r="U570" t="s">
        <v>753</v>
      </c>
      <c r="V570" t="s">
        <v>50</v>
      </c>
      <c r="W570" t="s">
        <v>4217</v>
      </c>
      <c r="X570" s="40">
        <v>30970</v>
      </c>
      <c r="Y570" t="s">
        <v>4218</v>
      </c>
      <c r="Z570" s="40">
        <v>43160</v>
      </c>
      <c r="AA570" s="40">
        <v>43465</v>
      </c>
      <c r="AB570" t="s">
        <v>113</v>
      </c>
      <c r="AC570" t="s">
        <v>67</v>
      </c>
      <c r="AD570" t="s">
        <v>41</v>
      </c>
      <c r="AE570"/>
    </row>
    <row r="571" spans="1:31" ht="15">
      <c r="A571" s="1" t="str">
        <f t="shared" si="16"/>
        <v>1112113511E6</v>
      </c>
      <c r="B571" t="s">
        <v>28</v>
      </c>
      <c r="C571" t="s">
        <v>29</v>
      </c>
      <c r="D571" t="s">
        <v>30</v>
      </c>
      <c r="E571" t="s">
        <v>31</v>
      </c>
      <c r="F571" t="s">
        <v>1663</v>
      </c>
      <c r="G571" t="s">
        <v>4040</v>
      </c>
      <c r="H571" t="s">
        <v>1774</v>
      </c>
      <c r="I571" t="s">
        <v>4041</v>
      </c>
      <c r="J571" t="s">
        <v>4219</v>
      </c>
      <c r="K571" t="s">
        <v>87</v>
      </c>
      <c r="L571" t="s">
        <v>88</v>
      </c>
      <c r="M571" t="s">
        <v>89</v>
      </c>
      <c r="N571" t="s">
        <v>44</v>
      </c>
      <c r="O571" t="s">
        <v>54</v>
      </c>
      <c r="P571" t="s">
        <v>69</v>
      </c>
      <c r="Q571" t="s">
        <v>76</v>
      </c>
      <c r="R571" t="s">
        <v>754</v>
      </c>
      <c r="S571" s="1" t="str">
        <f t="shared" si="17"/>
        <v>CHOQUE QUISPE, DONATO</v>
      </c>
      <c r="T571" t="s">
        <v>137</v>
      </c>
      <c r="U571" t="s">
        <v>38</v>
      </c>
      <c r="V571" t="s">
        <v>50</v>
      </c>
      <c r="W571" t="s">
        <v>4220</v>
      </c>
      <c r="X571" s="40">
        <v>24142</v>
      </c>
      <c r="Y571" t="s">
        <v>4221</v>
      </c>
      <c r="Z571"/>
      <c r="AA571"/>
      <c r="AB571" t="s">
        <v>39</v>
      </c>
      <c r="AC571" t="s">
        <v>92</v>
      </c>
      <c r="AD571" t="s">
        <v>41</v>
      </c>
      <c r="AE571"/>
    </row>
    <row r="572" spans="1:31" ht="15">
      <c r="A572" s="1" t="str">
        <f t="shared" si="16"/>
        <v>1112113511E7</v>
      </c>
      <c r="B572" t="s">
        <v>28</v>
      </c>
      <c r="C572" t="s">
        <v>29</v>
      </c>
      <c r="D572" t="s">
        <v>30</v>
      </c>
      <c r="E572" t="s">
        <v>31</v>
      </c>
      <c r="F572" t="s">
        <v>1663</v>
      </c>
      <c r="G572" t="s">
        <v>4040</v>
      </c>
      <c r="H572" t="s">
        <v>1774</v>
      </c>
      <c r="I572" t="s">
        <v>4041</v>
      </c>
      <c r="J572" t="s">
        <v>4222</v>
      </c>
      <c r="K572" t="s">
        <v>87</v>
      </c>
      <c r="L572" t="s">
        <v>88</v>
      </c>
      <c r="M572" t="s">
        <v>89</v>
      </c>
      <c r="N572" t="s">
        <v>44</v>
      </c>
      <c r="O572" t="s">
        <v>54</v>
      </c>
      <c r="P572" t="s">
        <v>147</v>
      </c>
      <c r="Q572" t="s">
        <v>102</v>
      </c>
      <c r="R572" t="s">
        <v>1148</v>
      </c>
      <c r="S572" s="1" t="str">
        <f t="shared" si="17"/>
        <v>CHURA MAMANI, SALOMON</v>
      </c>
      <c r="T572" t="s">
        <v>137</v>
      </c>
      <c r="U572" t="s">
        <v>38</v>
      </c>
      <c r="V572" t="s">
        <v>50</v>
      </c>
      <c r="W572" t="s">
        <v>4223</v>
      </c>
      <c r="X572" s="40">
        <v>23672</v>
      </c>
      <c r="Y572" t="s">
        <v>4224</v>
      </c>
      <c r="Z572"/>
      <c r="AA572"/>
      <c r="AB572" t="s">
        <v>39</v>
      </c>
      <c r="AC572" t="s">
        <v>92</v>
      </c>
      <c r="AD572" t="s">
        <v>41</v>
      </c>
      <c r="AE572"/>
    </row>
    <row r="573" spans="1:31" ht="15">
      <c r="A573" s="1" t="str">
        <f t="shared" si="16"/>
        <v>1112113521E4</v>
      </c>
      <c r="B573" t="s">
        <v>28</v>
      </c>
      <c r="C573" t="s">
        <v>29</v>
      </c>
      <c r="D573" t="s">
        <v>30</v>
      </c>
      <c r="E573" t="s">
        <v>31</v>
      </c>
      <c r="F573" t="s">
        <v>1663</v>
      </c>
      <c r="G573" t="s">
        <v>4040</v>
      </c>
      <c r="H573" t="s">
        <v>1774</v>
      </c>
      <c r="I573" t="s">
        <v>4041</v>
      </c>
      <c r="J573" t="s">
        <v>4225</v>
      </c>
      <c r="K573" t="s">
        <v>87</v>
      </c>
      <c r="L573" t="s">
        <v>88</v>
      </c>
      <c r="M573" t="s">
        <v>89</v>
      </c>
      <c r="N573" t="s">
        <v>44</v>
      </c>
      <c r="O573" t="s">
        <v>54</v>
      </c>
      <c r="P573" t="s">
        <v>459</v>
      </c>
      <c r="Q573" t="s">
        <v>124</v>
      </c>
      <c r="R573" t="s">
        <v>4226</v>
      </c>
      <c r="S573" s="1" t="str">
        <f t="shared" si="17"/>
        <v>HUALLPA CRUZ, HERACLIO</v>
      </c>
      <c r="T573" t="s">
        <v>96</v>
      </c>
      <c r="U573" t="s">
        <v>38</v>
      </c>
      <c r="V573" t="s">
        <v>50</v>
      </c>
      <c r="W573" t="s">
        <v>4227</v>
      </c>
      <c r="X573" s="40">
        <v>19627</v>
      </c>
      <c r="Y573" t="s">
        <v>4228</v>
      </c>
      <c r="Z573"/>
      <c r="AA573"/>
      <c r="AB573" t="s">
        <v>39</v>
      </c>
      <c r="AC573" t="s">
        <v>92</v>
      </c>
      <c r="AD573" t="s">
        <v>41</v>
      </c>
      <c r="AE573"/>
    </row>
    <row r="574" spans="1:31" ht="15">
      <c r="A574" s="1" t="str">
        <f t="shared" si="16"/>
        <v>1112113521E7</v>
      </c>
      <c r="B574" t="s">
        <v>28</v>
      </c>
      <c r="C574" t="s">
        <v>29</v>
      </c>
      <c r="D574" t="s">
        <v>30</v>
      </c>
      <c r="E574" t="s">
        <v>31</v>
      </c>
      <c r="F574" t="s">
        <v>1663</v>
      </c>
      <c r="G574" t="s">
        <v>4040</v>
      </c>
      <c r="H574" t="s">
        <v>1774</v>
      </c>
      <c r="I574" t="s">
        <v>4041</v>
      </c>
      <c r="J574" t="s">
        <v>4229</v>
      </c>
      <c r="K574" t="s">
        <v>87</v>
      </c>
      <c r="L574" t="s">
        <v>88</v>
      </c>
      <c r="M574" t="s">
        <v>89</v>
      </c>
      <c r="N574" t="s">
        <v>44</v>
      </c>
      <c r="O574" t="s">
        <v>54</v>
      </c>
      <c r="P574" t="s">
        <v>85</v>
      </c>
      <c r="Q574" t="s">
        <v>69</v>
      </c>
      <c r="R574" t="s">
        <v>4230</v>
      </c>
      <c r="S574" s="1" t="str">
        <f t="shared" si="17"/>
        <v>MANZANO CHOQUE, MAXIMO ADOLFO</v>
      </c>
      <c r="T574" t="s">
        <v>96</v>
      </c>
      <c r="U574" t="s">
        <v>38</v>
      </c>
      <c r="V574" t="s">
        <v>50</v>
      </c>
      <c r="W574" t="s">
        <v>4231</v>
      </c>
      <c r="X574" s="40">
        <v>22407</v>
      </c>
      <c r="Y574" t="s">
        <v>4232</v>
      </c>
      <c r="Z574"/>
      <c r="AA574"/>
      <c r="AB574" t="s">
        <v>39</v>
      </c>
      <c r="AC574" t="s">
        <v>92</v>
      </c>
      <c r="AD574" t="s">
        <v>41</v>
      </c>
      <c r="AE574"/>
    </row>
    <row r="575" spans="1:31" ht="15">
      <c r="A575" s="1" t="str">
        <f t="shared" si="16"/>
        <v>1112124411E0</v>
      </c>
      <c r="B575" t="s">
        <v>28</v>
      </c>
      <c r="C575" t="s">
        <v>29</v>
      </c>
      <c r="D575" t="s">
        <v>30</v>
      </c>
      <c r="E575" t="s">
        <v>31</v>
      </c>
      <c r="F575" t="s">
        <v>1663</v>
      </c>
      <c r="G575" t="s">
        <v>4040</v>
      </c>
      <c r="H575" t="s">
        <v>1774</v>
      </c>
      <c r="I575" t="s">
        <v>4041</v>
      </c>
      <c r="J575" t="s">
        <v>4233</v>
      </c>
      <c r="K575" t="s">
        <v>87</v>
      </c>
      <c r="L575" t="s">
        <v>88</v>
      </c>
      <c r="M575" t="s">
        <v>755</v>
      </c>
      <c r="N575" t="s">
        <v>44</v>
      </c>
      <c r="O575" t="s">
        <v>4234</v>
      </c>
      <c r="P575" t="s">
        <v>756</v>
      </c>
      <c r="Q575" t="s">
        <v>118</v>
      </c>
      <c r="R575" t="s">
        <v>4235</v>
      </c>
      <c r="S575" s="1" t="str">
        <f t="shared" si="17"/>
        <v>IGNACIO FLORES, RAYMUNDO</v>
      </c>
      <c r="T575" t="s">
        <v>96</v>
      </c>
      <c r="U575" t="s">
        <v>38</v>
      </c>
      <c r="V575" t="s">
        <v>50</v>
      </c>
      <c r="W575" t="s">
        <v>4236</v>
      </c>
      <c r="X575" s="40">
        <v>18097</v>
      </c>
      <c r="Y575" t="s">
        <v>4237</v>
      </c>
      <c r="Z575"/>
      <c r="AA575"/>
      <c r="AB575" t="s">
        <v>39</v>
      </c>
      <c r="AC575" t="s">
        <v>92</v>
      </c>
      <c r="AD575" t="s">
        <v>41</v>
      </c>
      <c r="AE575"/>
    </row>
    <row r="576" spans="1:31" ht="15">
      <c r="A576" s="1" t="str">
        <f t="shared" si="16"/>
        <v>1136113541E0</v>
      </c>
      <c r="B576" t="s">
        <v>28</v>
      </c>
      <c r="C576" t="s">
        <v>29</v>
      </c>
      <c r="D576" t="s">
        <v>30</v>
      </c>
      <c r="E576" t="s">
        <v>31</v>
      </c>
      <c r="F576" t="s">
        <v>1196</v>
      </c>
      <c r="G576" t="s">
        <v>4238</v>
      </c>
      <c r="H576" t="s">
        <v>1774</v>
      </c>
      <c r="I576" t="s">
        <v>4239</v>
      </c>
      <c r="J576" t="s">
        <v>4240</v>
      </c>
      <c r="K576" t="s">
        <v>32</v>
      </c>
      <c r="L576" t="s">
        <v>33</v>
      </c>
      <c r="M576" t="s">
        <v>602</v>
      </c>
      <c r="N576" t="s">
        <v>35</v>
      </c>
      <c r="O576" t="s">
        <v>4241</v>
      </c>
      <c r="P576" t="s">
        <v>304</v>
      </c>
      <c r="Q576" t="s">
        <v>306</v>
      </c>
      <c r="R576" t="s">
        <v>757</v>
      </c>
      <c r="S576" s="1" t="str">
        <f t="shared" si="17"/>
        <v>MIRANDA GUTIERREZ, ARMANDO</v>
      </c>
      <c r="T576" t="s">
        <v>48</v>
      </c>
      <c r="U576" t="s">
        <v>38</v>
      </c>
      <c r="V576" t="s">
        <v>100</v>
      </c>
      <c r="W576" t="s">
        <v>4242</v>
      </c>
      <c r="X576" s="40">
        <v>21755</v>
      </c>
      <c r="Y576" t="s">
        <v>4243</v>
      </c>
      <c r="Z576" s="40">
        <v>42064</v>
      </c>
      <c r="AA576" s="40">
        <v>43159</v>
      </c>
      <c r="AB576" t="s">
        <v>39</v>
      </c>
      <c r="AC576" t="s">
        <v>40</v>
      </c>
      <c r="AD576" t="s">
        <v>41</v>
      </c>
      <c r="AE576"/>
    </row>
    <row r="577" spans="1:31" ht="15">
      <c r="A577" s="1" t="str">
        <f t="shared" si="16"/>
        <v>1136113541E2</v>
      </c>
      <c r="B577" t="s">
        <v>28</v>
      </c>
      <c r="C577" t="s">
        <v>29</v>
      </c>
      <c r="D577" t="s">
        <v>30</v>
      </c>
      <c r="E577" t="s">
        <v>31</v>
      </c>
      <c r="F577" t="s">
        <v>1196</v>
      </c>
      <c r="G577" t="s">
        <v>4238</v>
      </c>
      <c r="H577" t="s">
        <v>1774</v>
      </c>
      <c r="I577" t="s">
        <v>4239</v>
      </c>
      <c r="J577" t="s">
        <v>4244</v>
      </c>
      <c r="K577" t="s">
        <v>32</v>
      </c>
      <c r="L577" t="s">
        <v>33</v>
      </c>
      <c r="M577" t="s">
        <v>34</v>
      </c>
      <c r="N577" t="s">
        <v>593</v>
      </c>
      <c r="O577" t="s">
        <v>4245</v>
      </c>
      <c r="P577" t="s">
        <v>415</v>
      </c>
      <c r="Q577" t="s">
        <v>218</v>
      </c>
      <c r="R577" t="s">
        <v>2665</v>
      </c>
      <c r="S577" s="1" t="str">
        <f t="shared" si="17"/>
        <v>TOLEDO BARRIGA, ADRIAN FREDY</v>
      </c>
      <c r="T577" t="s">
        <v>37</v>
      </c>
      <c r="U577" t="s">
        <v>38</v>
      </c>
      <c r="V577" t="s">
        <v>50</v>
      </c>
      <c r="W577" t="s">
        <v>2666</v>
      </c>
      <c r="X577" s="40">
        <v>23514</v>
      </c>
      <c r="Y577" t="s">
        <v>2667</v>
      </c>
      <c r="Z577" s="40">
        <v>43384</v>
      </c>
      <c r="AA577" s="40">
        <v>43465</v>
      </c>
      <c r="AB577" t="s">
        <v>39</v>
      </c>
      <c r="AC577" t="s">
        <v>40</v>
      </c>
      <c r="AD577" t="s">
        <v>41</v>
      </c>
      <c r="AE577"/>
    </row>
    <row r="578" spans="1:31" ht="15">
      <c r="A578" s="1" t="str">
        <f t="shared" si="16"/>
        <v>1136113511E0</v>
      </c>
      <c r="B578" t="s">
        <v>28</v>
      </c>
      <c r="C578" t="s">
        <v>29</v>
      </c>
      <c r="D578" t="s">
        <v>30</v>
      </c>
      <c r="E578" t="s">
        <v>31</v>
      </c>
      <c r="F578" t="s">
        <v>1196</v>
      </c>
      <c r="G578" t="s">
        <v>4238</v>
      </c>
      <c r="H578" t="s">
        <v>1774</v>
      </c>
      <c r="I578" t="s">
        <v>4239</v>
      </c>
      <c r="J578" t="s">
        <v>4246</v>
      </c>
      <c r="K578" t="s">
        <v>32</v>
      </c>
      <c r="L578" t="s">
        <v>32</v>
      </c>
      <c r="M578" t="s">
        <v>43</v>
      </c>
      <c r="N578" t="s">
        <v>44</v>
      </c>
      <c r="O578" t="s">
        <v>54</v>
      </c>
      <c r="P578" t="s">
        <v>1135</v>
      </c>
      <c r="Q578" t="s">
        <v>758</v>
      </c>
      <c r="R578" t="s">
        <v>4247</v>
      </c>
      <c r="S578" s="1" t="str">
        <f t="shared" si="17"/>
        <v>DAVILA LARUTA, JUAN ERASMO</v>
      </c>
      <c r="T578" t="s">
        <v>48</v>
      </c>
      <c r="U578" t="s">
        <v>49</v>
      </c>
      <c r="V578" t="s">
        <v>50</v>
      </c>
      <c r="W578" t="s">
        <v>4248</v>
      </c>
      <c r="X578" s="40">
        <v>22245</v>
      </c>
      <c r="Y578" t="s">
        <v>4249</v>
      </c>
      <c r="Z578"/>
      <c r="AA578"/>
      <c r="AB578" t="s">
        <v>39</v>
      </c>
      <c r="AC578" t="s">
        <v>40</v>
      </c>
      <c r="AD578" t="s">
        <v>41</v>
      </c>
      <c r="AE578"/>
    </row>
    <row r="579" spans="1:31" ht="15">
      <c r="A579" s="1" t="str">
        <f t="shared" ref="A579:A642" si="18">J579</f>
        <v>1136113511E2</v>
      </c>
      <c r="B579" t="s">
        <v>28</v>
      </c>
      <c r="C579" t="s">
        <v>29</v>
      </c>
      <c r="D579" t="s">
        <v>30</v>
      </c>
      <c r="E579" t="s">
        <v>31</v>
      </c>
      <c r="F579" t="s">
        <v>1196</v>
      </c>
      <c r="G579" t="s">
        <v>4238</v>
      </c>
      <c r="H579" t="s">
        <v>1774</v>
      </c>
      <c r="I579" t="s">
        <v>4239</v>
      </c>
      <c r="J579" t="s">
        <v>4250</v>
      </c>
      <c r="K579" t="s">
        <v>32</v>
      </c>
      <c r="L579" t="s">
        <v>32</v>
      </c>
      <c r="M579" t="s">
        <v>43</v>
      </c>
      <c r="N579" t="s">
        <v>44</v>
      </c>
      <c r="O579" t="s">
        <v>957</v>
      </c>
      <c r="P579" t="s">
        <v>344</v>
      </c>
      <c r="Q579" t="s">
        <v>419</v>
      </c>
      <c r="R579" t="s">
        <v>4251</v>
      </c>
      <c r="S579" s="1" t="str">
        <f t="shared" si="17"/>
        <v>HUMPIRI CURO, WILER</v>
      </c>
      <c r="T579" t="s">
        <v>60</v>
      </c>
      <c r="U579" t="s">
        <v>49</v>
      </c>
      <c r="V579" t="s">
        <v>50</v>
      </c>
      <c r="W579" t="s">
        <v>4252</v>
      </c>
      <c r="X579" s="40">
        <v>27632</v>
      </c>
      <c r="Y579" t="s">
        <v>4253</v>
      </c>
      <c r="Z579"/>
      <c r="AA579"/>
      <c r="AB579" t="s">
        <v>39</v>
      </c>
      <c r="AC579" t="s">
        <v>40</v>
      </c>
      <c r="AD579" t="s">
        <v>41</v>
      </c>
      <c r="AE579"/>
    </row>
    <row r="580" spans="1:31" ht="15">
      <c r="A580" s="1" t="str">
        <f t="shared" si="18"/>
        <v>1136113511E3</v>
      </c>
      <c r="B580" t="s">
        <v>28</v>
      </c>
      <c r="C580" t="s">
        <v>29</v>
      </c>
      <c r="D580" t="s">
        <v>30</v>
      </c>
      <c r="E580" t="s">
        <v>31</v>
      </c>
      <c r="F580" t="s">
        <v>1196</v>
      </c>
      <c r="G580" t="s">
        <v>4238</v>
      </c>
      <c r="H580" t="s">
        <v>1774</v>
      </c>
      <c r="I580" t="s">
        <v>4239</v>
      </c>
      <c r="J580" t="s">
        <v>4254</v>
      </c>
      <c r="K580" t="s">
        <v>32</v>
      </c>
      <c r="L580" t="s">
        <v>32</v>
      </c>
      <c r="M580" t="s">
        <v>43</v>
      </c>
      <c r="N580" t="s">
        <v>44</v>
      </c>
      <c r="O580" t="s">
        <v>54</v>
      </c>
      <c r="P580" t="s">
        <v>256</v>
      </c>
      <c r="Q580" t="s">
        <v>141</v>
      </c>
      <c r="R580" t="s">
        <v>4255</v>
      </c>
      <c r="S580" s="1" t="str">
        <f t="shared" ref="S580:S643" si="19">CONCATENATE(P580," ",Q580,", ",R580)</f>
        <v>ALVAREZ RAMOS, JERONIMO FRANCISCO</v>
      </c>
      <c r="T580" t="s">
        <v>53</v>
      </c>
      <c r="U580" t="s">
        <v>49</v>
      </c>
      <c r="V580" t="s">
        <v>50</v>
      </c>
      <c r="W580" t="s">
        <v>4256</v>
      </c>
      <c r="X580" s="40">
        <v>22777</v>
      </c>
      <c r="Y580" t="s">
        <v>4257</v>
      </c>
      <c r="Z580"/>
      <c r="AA580"/>
      <c r="AB580" t="s">
        <v>39</v>
      </c>
      <c r="AC580" t="s">
        <v>40</v>
      </c>
      <c r="AD580" t="s">
        <v>41</v>
      </c>
      <c r="AE580"/>
    </row>
    <row r="581" spans="1:31" ht="15">
      <c r="A581" s="1" t="str">
        <f t="shared" si="18"/>
        <v>1136113511E4</v>
      </c>
      <c r="B581" t="s">
        <v>28</v>
      </c>
      <c r="C581" t="s">
        <v>29</v>
      </c>
      <c r="D581" t="s">
        <v>30</v>
      </c>
      <c r="E581" t="s">
        <v>31</v>
      </c>
      <c r="F581" t="s">
        <v>1196</v>
      </c>
      <c r="G581" t="s">
        <v>4238</v>
      </c>
      <c r="H581" t="s">
        <v>1774</v>
      </c>
      <c r="I581" t="s">
        <v>4239</v>
      </c>
      <c r="J581" t="s">
        <v>4258</v>
      </c>
      <c r="K581" t="s">
        <v>32</v>
      </c>
      <c r="L581" t="s">
        <v>32</v>
      </c>
      <c r="M581" t="s">
        <v>43</v>
      </c>
      <c r="N581" t="s">
        <v>44</v>
      </c>
      <c r="O581" t="s">
        <v>4259</v>
      </c>
      <c r="P581" t="s">
        <v>102</v>
      </c>
      <c r="Q581" t="s">
        <v>226</v>
      </c>
      <c r="R581" t="s">
        <v>4260</v>
      </c>
      <c r="S581" s="1" t="str">
        <f t="shared" si="19"/>
        <v>MAMANI MAQUERA, FELICIA AURORA</v>
      </c>
      <c r="T581" t="s">
        <v>48</v>
      </c>
      <c r="U581" t="s">
        <v>49</v>
      </c>
      <c r="V581" t="s">
        <v>50</v>
      </c>
      <c r="W581" t="s">
        <v>4261</v>
      </c>
      <c r="X581" s="40">
        <v>21574</v>
      </c>
      <c r="Y581" t="s">
        <v>4262</v>
      </c>
      <c r="Z581"/>
      <c r="AA581"/>
      <c r="AB581" t="s">
        <v>39</v>
      </c>
      <c r="AC581" t="s">
        <v>40</v>
      </c>
      <c r="AD581" t="s">
        <v>41</v>
      </c>
      <c r="AE581"/>
    </row>
    <row r="582" spans="1:31" ht="15">
      <c r="A582" s="1" t="str">
        <f t="shared" si="18"/>
        <v>1136113511E5</v>
      </c>
      <c r="B582" t="s">
        <v>28</v>
      </c>
      <c r="C582" t="s">
        <v>29</v>
      </c>
      <c r="D582" t="s">
        <v>30</v>
      </c>
      <c r="E582" t="s">
        <v>31</v>
      </c>
      <c r="F582" t="s">
        <v>1196</v>
      </c>
      <c r="G582" t="s">
        <v>4238</v>
      </c>
      <c r="H582" t="s">
        <v>1774</v>
      </c>
      <c r="I582" t="s">
        <v>4239</v>
      </c>
      <c r="J582" t="s">
        <v>4263</v>
      </c>
      <c r="K582" t="s">
        <v>32</v>
      </c>
      <c r="L582" t="s">
        <v>32</v>
      </c>
      <c r="M582" t="s">
        <v>43</v>
      </c>
      <c r="N582" t="s">
        <v>44</v>
      </c>
      <c r="O582" t="s">
        <v>54</v>
      </c>
      <c r="P582" t="s">
        <v>428</v>
      </c>
      <c r="Q582" t="s">
        <v>175</v>
      </c>
      <c r="R582" t="s">
        <v>695</v>
      </c>
      <c r="S582" s="1" t="str">
        <f t="shared" si="19"/>
        <v>CENTENO VALDEZ, REMIGIO</v>
      </c>
      <c r="T582" t="s">
        <v>48</v>
      </c>
      <c r="U582" t="s">
        <v>49</v>
      </c>
      <c r="V582" t="s">
        <v>50</v>
      </c>
      <c r="W582" t="s">
        <v>4264</v>
      </c>
      <c r="X582" s="40">
        <v>22230</v>
      </c>
      <c r="Y582" t="s">
        <v>4265</v>
      </c>
      <c r="Z582"/>
      <c r="AA582"/>
      <c r="AB582" t="s">
        <v>39</v>
      </c>
      <c r="AC582" t="s">
        <v>40</v>
      </c>
      <c r="AD582" t="s">
        <v>41</v>
      </c>
      <c r="AE582"/>
    </row>
    <row r="583" spans="1:31" ht="15">
      <c r="A583" s="1" t="str">
        <f t="shared" si="18"/>
        <v>1136113511E8</v>
      </c>
      <c r="B583" t="s">
        <v>28</v>
      </c>
      <c r="C583" t="s">
        <v>29</v>
      </c>
      <c r="D583" t="s">
        <v>30</v>
      </c>
      <c r="E583" t="s">
        <v>31</v>
      </c>
      <c r="F583" t="s">
        <v>1196</v>
      </c>
      <c r="G583" t="s">
        <v>4238</v>
      </c>
      <c r="H583" t="s">
        <v>1774</v>
      </c>
      <c r="I583" t="s">
        <v>4239</v>
      </c>
      <c r="J583" t="s">
        <v>4266</v>
      </c>
      <c r="K583" t="s">
        <v>32</v>
      </c>
      <c r="L583" t="s">
        <v>32</v>
      </c>
      <c r="M583" t="s">
        <v>43</v>
      </c>
      <c r="N583" t="s">
        <v>44</v>
      </c>
      <c r="O583" t="s">
        <v>54</v>
      </c>
      <c r="P583" t="s">
        <v>69</v>
      </c>
      <c r="Q583" t="s">
        <v>158</v>
      </c>
      <c r="R583" t="s">
        <v>4267</v>
      </c>
      <c r="S583" s="1" t="str">
        <f t="shared" si="19"/>
        <v>CHOQUE ROJAS, HILDA MARGARITA</v>
      </c>
      <c r="T583" t="s">
        <v>48</v>
      </c>
      <c r="U583" t="s">
        <v>49</v>
      </c>
      <c r="V583" t="s">
        <v>50</v>
      </c>
      <c r="W583" t="s">
        <v>4268</v>
      </c>
      <c r="X583" s="40">
        <v>24160</v>
      </c>
      <c r="Y583" t="s">
        <v>4269</v>
      </c>
      <c r="Z583"/>
      <c r="AA583"/>
      <c r="AB583" t="s">
        <v>39</v>
      </c>
      <c r="AC583" t="s">
        <v>40</v>
      </c>
      <c r="AD583" t="s">
        <v>41</v>
      </c>
      <c r="AE583"/>
    </row>
    <row r="584" spans="1:31" ht="15">
      <c r="A584" s="1" t="str">
        <f t="shared" si="18"/>
        <v>1136113521E0</v>
      </c>
      <c r="B584" t="s">
        <v>28</v>
      </c>
      <c r="C584" t="s">
        <v>29</v>
      </c>
      <c r="D584" t="s">
        <v>30</v>
      </c>
      <c r="E584" t="s">
        <v>31</v>
      </c>
      <c r="F584" t="s">
        <v>1196</v>
      </c>
      <c r="G584" t="s">
        <v>4238</v>
      </c>
      <c r="H584" t="s">
        <v>1774</v>
      </c>
      <c r="I584" t="s">
        <v>4239</v>
      </c>
      <c r="J584" t="s">
        <v>4270</v>
      </c>
      <c r="K584" t="s">
        <v>32</v>
      </c>
      <c r="L584" t="s">
        <v>32</v>
      </c>
      <c r="M584" t="s">
        <v>43</v>
      </c>
      <c r="N584" t="s">
        <v>44</v>
      </c>
      <c r="O584" t="s">
        <v>4271</v>
      </c>
      <c r="P584" t="s">
        <v>253</v>
      </c>
      <c r="Q584" t="s">
        <v>76</v>
      </c>
      <c r="R584" t="s">
        <v>4272</v>
      </c>
      <c r="S584" s="1" t="str">
        <f t="shared" si="19"/>
        <v>SOSA QUISPE, BETY</v>
      </c>
      <c r="T584" t="s">
        <v>48</v>
      </c>
      <c r="U584" t="s">
        <v>49</v>
      </c>
      <c r="V584" t="s">
        <v>50</v>
      </c>
      <c r="W584" t="s">
        <v>4273</v>
      </c>
      <c r="X584" s="40">
        <v>24032</v>
      </c>
      <c r="Y584" t="s">
        <v>4274</v>
      </c>
      <c r="Z584"/>
      <c r="AA584"/>
      <c r="AB584" t="s">
        <v>39</v>
      </c>
      <c r="AC584" t="s">
        <v>40</v>
      </c>
      <c r="AD584" t="s">
        <v>41</v>
      </c>
      <c r="AE584"/>
    </row>
    <row r="585" spans="1:31" ht="15">
      <c r="A585" s="1" t="str">
        <f t="shared" si="18"/>
        <v>1136113521E1</v>
      </c>
      <c r="B585" t="s">
        <v>28</v>
      </c>
      <c r="C585" t="s">
        <v>29</v>
      </c>
      <c r="D585" t="s">
        <v>30</v>
      </c>
      <c r="E585" t="s">
        <v>31</v>
      </c>
      <c r="F585" t="s">
        <v>1196</v>
      </c>
      <c r="G585" t="s">
        <v>4238</v>
      </c>
      <c r="H585" t="s">
        <v>1774</v>
      </c>
      <c r="I585" t="s">
        <v>4239</v>
      </c>
      <c r="J585" t="s">
        <v>4275</v>
      </c>
      <c r="K585" t="s">
        <v>32</v>
      </c>
      <c r="L585" t="s">
        <v>32</v>
      </c>
      <c r="M585" t="s">
        <v>43</v>
      </c>
      <c r="N585" t="s">
        <v>44</v>
      </c>
      <c r="O585" t="s">
        <v>54</v>
      </c>
      <c r="P585" t="s">
        <v>118</v>
      </c>
      <c r="Q585" t="s">
        <v>95</v>
      </c>
      <c r="R585" t="s">
        <v>4276</v>
      </c>
      <c r="S585" s="1" t="str">
        <f t="shared" si="19"/>
        <v>FLORES COLQUE, FRANCISCA DORIS</v>
      </c>
      <c r="T585" t="s">
        <v>48</v>
      </c>
      <c r="U585" t="s">
        <v>49</v>
      </c>
      <c r="V585" t="s">
        <v>50</v>
      </c>
      <c r="W585" t="s">
        <v>4277</v>
      </c>
      <c r="X585" s="40">
        <v>21418</v>
      </c>
      <c r="Y585" t="s">
        <v>4278</v>
      </c>
      <c r="Z585"/>
      <c r="AA585"/>
      <c r="AB585" t="s">
        <v>39</v>
      </c>
      <c r="AC585" t="s">
        <v>40</v>
      </c>
      <c r="AD585" t="s">
        <v>41</v>
      </c>
      <c r="AE585"/>
    </row>
    <row r="586" spans="1:31" ht="15">
      <c r="A586" s="1" t="str">
        <f t="shared" si="18"/>
        <v>1136113521E2</v>
      </c>
      <c r="B586" t="s">
        <v>28</v>
      </c>
      <c r="C586" t="s">
        <v>29</v>
      </c>
      <c r="D586" t="s">
        <v>30</v>
      </c>
      <c r="E586" t="s">
        <v>31</v>
      </c>
      <c r="F586" t="s">
        <v>1196</v>
      </c>
      <c r="G586" t="s">
        <v>4238</v>
      </c>
      <c r="H586" t="s">
        <v>1774</v>
      </c>
      <c r="I586" t="s">
        <v>4239</v>
      </c>
      <c r="J586" t="s">
        <v>4279</v>
      </c>
      <c r="K586" t="s">
        <v>32</v>
      </c>
      <c r="L586" t="s">
        <v>32</v>
      </c>
      <c r="M586" t="s">
        <v>43</v>
      </c>
      <c r="N586" t="s">
        <v>44</v>
      </c>
      <c r="O586" t="s">
        <v>54</v>
      </c>
      <c r="P586" t="s">
        <v>129</v>
      </c>
      <c r="Q586" t="s">
        <v>118</v>
      </c>
      <c r="R586" t="s">
        <v>4280</v>
      </c>
      <c r="S586" s="1" t="str">
        <f t="shared" si="19"/>
        <v>GONZALES FLORES, ALFREDO MARCELINO</v>
      </c>
      <c r="T586" t="s">
        <v>48</v>
      </c>
      <c r="U586" t="s">
        <v>49</v>
      </c>
      <c r="V586" t="s">
        <v>50</v>
      </c>
      <c r="W586" t="s">
        <v>4281</v>
      </c>
      <c r="X586" s="40">
        <v>20571</v>
      </c>
      <c r="Y586" t="s">
        <v>4282</v>
      </c>
      <c r="Z586"/>
      <c r="AA586"/>
      <c r="AB586" t="s">
        <v>39</v>
      </c>
      <c r="AC586" t="s">
        <v>40</v>
      </c>
      <c r="AD586" t="s">
        <v>41</v>
      </c>
      <c r="AE586"/>
    </row>
    <row r="587" spans="1:31" ht="15">
      <c r="A587" s="1" t="str">
        <f t="shared" si="18"/>
        <v>1136113521E3</v>
      </c>
      <c r="B587" t="s">
        <v>28</v>
      </c>
      <c r="C587" t="s">
        <v>29</v>
      </c>
      <c r="D587" t="s">
        <v>30</v>
      </c>
      <c r="E587" t="s">
        <v>31</v>
      </c>
      <c r="F587" t="s">
        <v>1196</v>
      </c>
      <c r="G587" t="s">
        <v>4238</v>
      </c>
      <c r="H587" t="s">
        <v>1774</v>
      </c>
      <c r="I587" t="s">
        <v>4239</v>
      </c>
      <c r="J587" t="s">
        <v>4283</v>
      </c>
      <c r="K587" t="s">
        <v>32</v>
      </c>
      <c r="L587" t="s">
        <v>32</v>
      </c>
      <c r="M587" t="s">
        <v>43</v>
      </c>
      <c r="N587" t="s">
        <v>62</v>
      </c>
      <c r="O587" t="s">
        <v>4284</v>
      </c>
      <c r="P587" t="s">
        <v>605</v>
      </c>
      <c r="Q587" t="s">
        <v>976</v>
      </c>
      <c r="R587" t="s">
        <v>3300</v>
      </c>
      <c r="S587" s="1" t="str">
        <f t="shared" si="19"/>
        <v>CAMACHO BORNAS, JESSICA ROSALBA</v>
      </c>
      <c r="T587" t="s">
        <v>65</v>
      </c>
      <c r="U587" t="s">
        <v>49</v>
      </c>
      <c r="V587" t="s">
        <v>50</v>
      </c>
      <c r="W587" t="s">
        <v>3301</v>
      </c>
      <c r="X587" s="40">
        <v>29058</v>
      </c>
      <c r="Y587" t="s">
        <v>3302</v>
      </c>
      <c r="Z587" s="40">
        <v>43339</v>
      </c>
      <c r="AA587" s="40">
        <v>43371</v>
      </c>
      <c r="AB587" t="s">
        <v>270</v>
      </c>
      <c r="AC587" t="s">
        <v>67</v>
      </c>
      <c r="AD587" t="s">
        <v>41</v>
      </c>
      <c r="AE587"/>
    </row>
    <row r="588" spans="1:31" ht="15">
      <c r="A588" s="1" t="str">
        <f t="shared" si="18"/>
        <v>1136113521E3</v>
      </c>
      <c r="B588" t="s">
        <v>28</v>
      </c>
      <c r="C588" t="s">
        <v>29</v>
      </c>
      <c r="D588" t="s">
        <v>30</v>
      </c>
      <c r="E588" t="s">
        <v>31</v>
      </c>
      <c r="F588" t="s">
        <v>1196</v>
      </c>
      <c r="G588" t="s">
        <v>4238</v>
      </c>
      <c r="H588" t="s">
        <v>1774</v>
      </c>
      <c r="I588" t="s">
        <v>4239</v>
      </c>
      <c r="J588" t="s">
        <v>4283</v>
      </c>
      <c r="K588" t="s">
        <v>32</v>
      </c>
      <c r="L588" t="s">
        <v>32</v>
      </c>
      <c r="M588" t="s">
        <v>43</v>
      </c>
      <c r="N588" t="s">
        <v>44</v>
      </c>
      <c r="O588" t="s">
        <v>54</v>
      </c>
      <c r="P588" t="s">
        <v>129</v>
      </c>
      <c r="Q588" t="s">
        <v>76</v>
      </c>
      <c r="R588" t="s">
        <v>4285</v>
      </c>
      <c r="S588" s="1" t="str">
        <f t="shared" si="19"/>
        <v>GONZALES QUISPE, ELVA</v>
      </c>
      <c r="T588" t="s">
        <v>48</v>
      </c>
      <c r="U588" t="s">
        <v>49</v>
      </c>
      <c r="V588" t="s">
        <v>271</v>
      </c>
      <c r="W588" t="s">
        <v>4286</v>
      </c>
      <c r="X588" s="40">
        <v>25475</v>
      </c>
      <c r="Y588" t="s">
        <v>4287</v>
      </c>
      <c r="Z588" s="40">
        <v>43339</v>
      </c>
      <c r="AA588" s="40">
        <v>43371</v>
      </c>
      <c r="AB588" t="s">
        <v>39</v>
      </c>
      <c r="AC588" t="s">
        <v>40</v>
      </c>
      <c r="AD588" t="s">
        <v>41</v>
      </c>
      <c r="AE588"/>
    </row>
    <row r="589" spans="1:31" ht="15">
      <c r="A589" s="1" t="str">
        <f t="shared" si="18"/>
        <v>1136113521E4</v>
      </c>
      <c r="B589" t="s">
        <v>28</v>
      </c>
      <c r="C589" t="s">
        <v>29</v>
      </c>
      <c r="D589" t="s">
        <v>30</v>
      </c>
      <c r="E589" t="s">
        <v>31</v>
      </c>
      <c r="F589" t="s">
        <v>1196</v>
      </c>
      <c r="G589" t="s">
        <v>4238</v>
      </c>
      <c r="H589" t="s">
        <v>1774</v>
      </c>
      <c r="I589" t="s">
        <v>4239</v>
      </c>
      <c r="J589" t="s">
        <v>4288</v>
      </c>
      <c r="K589" t="s">
        <v>32</v>
      </c>
      <c r="L589" t="s">
        <v>32</v>
      </c>
      <c r="M589" t="s">
        <v>43</v>
      </c>
      <c r="N589" t="s">
        <v>44</v>
      </c>
      <c r="O589" t="s">
        <v>54</v>
      </c>
      <c r="P589" t="s">
        <v>281</v>
      </c>
      <c r="Q589" t="s">
        <v>154</v>
      </c>
      <c r="R589" t="s">
        <v>4289</v>
      </c>
      <c r="S589" s="1" t="str">
        <f t="shared" si="19"/>
        <v>HINOJOSA MORALES, JULIO DANIEL</v>
      </c>
      <c r="T589" t="s">
        <v>48</v>
      </c>
      <c r="U589" t="s">
        <v>49</v>
      </c>
      <c r="V589" t="s">
        <v>1812</v>
      </c>
      <c r="W589" t="s">
        <v>4290</v>
      </c>
      <c r="X589" s="40">
        <v>22848</v>
      </c>
      <c r="Y589" t="s">
        <v>4291</v>
      </c>
      <c r="Z589" s="40">
        <v>43374</v>
      </c>
      <c r="AA589" s="40">
        <v>43411</v>
      </c>
      <c r="AB589" t="s">
        <v>39</v>
      </c>
      <c r="AC589" t="s">
        <v>40</v>
      </c>
      <c r="AD589" t="s">
        <v>41</v>
      </c>
      <c r="AE589"/>
    </row>
    <row r="590" spans="1:31" ht="15">
      <c r="A590" s="1" t="str">
        <f t="shared" si="18"/>
        <v>1136113521E4</v>
      </c>
      <c r="B590" t="s">
        <v>28</v>
      </c>
      <c r="C590" t="s">
        <v>29</v>
      </c>
      <c r="D590" t="s">
        <v>30</v>
      </c>
      <c r="E590" t="s">
        <v>31</v>
      </c>
      <c r="F590" t="s">
        <v>1196</v>
      </c>
      <c r="G590" t="s">
        <v>4238</v>
      </c>
      <c r="H590" t="s">
        <v>1774</v>
      </c>
      <c r="I590" t="s">
        <v>4239</v>
      </c>
      <c r="J590" t="s">
        <v>4288</v>
      </c>
      <c r="K590" t="s">
        <v>32</v>
      </c>
      <c r="L590" t="s">
        <v>32</v>
      </c>
      <c r="M590" t="s">
        <v>43</v>
      </c>
      <c r="N590" t="s">
        <v>62</v>
      </c>
      <c r="O590" t="s">
        <v>4292</v>
      </c>
      <c r="P590" t="s">
        <v>141</v>
      </c>
      <c r="Q590" t="s">
        <v>286</v>
      </c>
      <c r="R590" t="s">
        <v>514</v>
      </c>
      <c r="S590" s="1" t="str">
        <f t="shared" si="19"/>
        <v>RAMOS HUAMAN, WILFREDO</v>
      </c>
      <c r="T590" t="s">
        <v>65</v>
      </c>
      <c r="U590" t="s">
        <v>49</v>
      </c>
      <c r="V590" t="s">
        <v>50</v>
      </c>
      <c r="W590" t="s">
        <v>4293</v>
      </c>
      <c r="X590" s="40">
        <v>26129</v>
      </c>
      <c r="Y590" t="s">
        <v>4294</v>
      </c>
      <c r="Z590" s="40">
        <v>43374</v>
      </c>
      <c r="AA590" s="40">
        <v>43411</v>
      </c>
      <c r="AB590" t="s">
        <v>270</v>
      </c>
      <c r="AC590" t="s">
        <v>67</v>
      </c>
      <c r="AD590" t="s">
        <v>41</v>
      </c>
      <c r="AE590"/>
    </row>
    <row r="591" spans="1:31" ht="15">
      <c r="A591" s="1" t="str">
        <f t="shared" si="18"/>
        <v>1136113521E5</v>
      </c>
      <c r="B591" t="s">
        <v>28</v>
      </c>
      <c r="C591" t="s">
        <v>29</v>
      </c>
      <c r="D591" t="s">
        <v>30</v>
      </c>
      <c r="E591" t="s">
        <v>31</v>
      </c>
      <c r="F591" t="s">
        <v>1196</v>
      </c>
      <c r="G591" t="s">
        <v>4238</v>
      </c>
      <c r="H591" t="s">
        <v>1774</v>
      </c>
      <c r="I591" t="s">
        <v>4239</v>
      </c>
      <c r="J591" t="s">
        <v>4295</v>
      </c>
      <c r="K591" t="s">
        <v>32</v>
      </c>
      <c r="L591" t="s">
        <v>32</v>
      </c>
      <c r="M591" t="s">
        <v>43</v>
      </c>
      <c r="N591" t="s">
        <v>44</v>
      </c>
      <c r="O591" t="s">
        <v>4296</v>
      </c>
      <c r="P591" t="s">
        <v>203</v>
      </c>
      <c r="Q591" t="s">
        <v>174</v>
      </c>
      <c r="R591" t="s">
        <v>4297</v>
      </c>
      <c r="S591" s="1" t="str">
        <f t="shared" si="19"/>
        <v>ARCE APAZA, FRIDA EMMA</v>
      </c>
      <c r="T591" t="s">
        <v>53</v>
      </c>
      <c r="U591" t="s">
        <v>49</v>
      </c>
      <c r="V591" t="s">
        <v>50</v>
      </c>
      <c r="W591" t="s">
        <v>4298</v>
      </c>
      <c r="X591" s="40">
        <v>23824</v>
      </c>
      <c r="Y591" t="s">
        <v>4299</v>
      </c>
      <c r="Z591"/>
      <c r="AA591"/>
      <c r="AB591" t="s">
        <v>39</v>
      </c>
      <c r="AC591" t="s">
        <v>40</v>
      </c>
      <c r="AD591" t="s">
        <v>41</v>
      </c>
      <c r="AE591"/>
    </row>
    <row r="592" spans="1:31" ht="15">
      <c r="A592" s="1" t="str">
        <f t="shared" si="18"/>
        <v>1136113521E6</v>
      </c>
      <c r="B592" t="s">
        <v>28</v>
      </c>
      <c r="C592" t="s">
        <v>29</v>
      </c>
      <c r="D592" t="s">
        <v>30</v>
      </c>
      <c r="E592" t="s">
        <v>31</v>
      </c>
      <c r="F592" t="s">
        <v>1196</v>
      </c>
      <c r="G592" t="s">
        <v>4238</v>
      </c>
      <c r="H592" t="s">
        <v>1774</v>
      </c>
      <c r="I592" t="s">
        <v>4239</v>
      </c>
      <c r="J592" t="s">
        <v>4300</v>
      </c>
      <c r="K592" t="s">
        <v>32</v>
      </c>
      <c r="L592" t="s">
        <v>32</v>
      </c>
      <c r="M592" t="s">
        <v>43</v>
      </c>
      <c r="N592" t="s">
        <v>44</v>
      </c>
      <c r="O592" t="s">
        <v>4301</v>
      </c>
      <c r="P592" t="s">
        <v>77</v>
      </c>
      <c r="Q592" t="s">
        <v>393</v>
      </c>
      <c r="R592" t="s">
        <v>4302</v>
      </c>
      <c r="S592" s="1" t="str">
        <f t="shared" si="19"/>
        <v>CONDORI JUSTO, BLAS</v>
      </c>
      <c r="T592" t="s">
        <v>48</v>
      </c>
      <c r="U592" t="s">
        <v>49</v>
      </c>
      <c r="V592" t="s">
        <v>50</v>
      </c>
      <c r="W592" t="s">
        <v>4303</v>
      </c>
      <c r="X592" s="40">
        <v>25167</v>
      </c>
      <c r="Y592" t="s">
        <v>4304</v>
      </c>
      <c r="Z592"/>
      <c r="AA592"/>
      <c r="AB592" t="s">
        <v>39</v>
      </c>
      <c r="AC592" t="s">
        <v>40</v>
      </c>
      <c r="AD592" t="s">
        <v>41</v>
      </c>
      <c r="AE592"/>
    </row>
    <row r="593" spans="1:31" ht="15">
      <c r="A593" s="1" t="str">
        <f t="shared" si="18"/>
        <v>1136113521E7</v>
      </c>
      <c r="B593" t="s">
        <v>28</v>
      </c>
      <c r="C593" t="s">
        <v>29</v>
      </c>
      <c r="D593" t="s">
        <v>30</v>
      </c>
      <c r="E593" t="s">
        <v>31</v>
      </c>
      <c r="F593" t="s">
        <v>1196</v>
      </c>
      <c r="G593" t="s">
        <v>4238</v>
      </c>
      <c r="H593" t="s">
        <v>1774</v>
      </c>
      <c r="I593" t="s">
        <v>4239</v>
      </c>
      <c r="J593" t="s">
        <v>4305</v>
      </c>
      <c r="K593" t="s">
        <v>32</v>
      </c>
      <c r="L593" t="s">
        <v>32</v>
      </c>
      <c r="M593" t="s">
        <v>43</v>
      </c>
      <c r="N593" t="s">
        <v>44</v>
      </c>
      <c r="O593" t="s">
        <v>54</v>
      </c>
      <c r="P593" t="s">
        <v>394</v>
      </c>
      <c r="Q593" t="s">
        <v>681</v>
      </c>
      <c r="R593" t="s">
        <v>759</v>
      </c>
      <c r="S593" s="1" t="str">
        <f t="shared" si="19"/>
        <v>LUNA CHALCO, FRANCISCO</v>
      </c>
      <c r="T593" t="s">
        <v>60</v>
      </c>
      <c r="U593" t="s">
        <v>49</v>
      </c>
      <c r="V593" t="s">
        <v>50</v>
      </c>
      <c r="W593" t="s">
        <v>4306</v>
      </c>
      <c r="X593" s="40">
        <v>24564</v>
      </c>
      <c r="Y593" t="s">
        <v>4307</v>
      </c>
      <c r="Z593"/>
      <c r="AA593"/>
      <c r="AB593" t="s">
        <v>39</v>
      </c>
      <c r="AC593" t="s">
        <v>40</v>
      </c>
      <c r="AD593" t="s">
        <v>41</v>
      </c>
      <c r="AE593"/>
    </row>
    <row r="594" spans="1:31" ht="15">
      <c r="A594" s="1" t="str">
        <f t="shared" si="18"/>
        <v>1136113521E8</v>
      </c>
      <c r="B594" t="s">
        <v>28</v>
      </c>
      <c r="C594" t="s">
        <v>29</v>
      </c>
      <c r="D594" t="s">
        <v>30</v>
      </c>
      <c r="E594" t="s">
        <v>31</v>
      </c>
      <c r="F594" t="s">
        <v>1196</v>
      </c>
      <c r="G594" t="s">
        <v>4238</v>
      </c>
      <c r="H594" t="s">
        <v>1774</v>
      </c>
      <c r="I594" t="s">
        <v>4239</v>
      </c>
      <c r="J594" t="s">
        <v>4308</v>
      </c>
      <c r="K594" t="s">
        <v>32</v>
      </c>
      <c r="L594" t="s">
        <v>32</v>
      </c>
      <c r="M594" t="s">
        <v>43</v>
      </c>
      <c r="N594" t="s">
        <v>44</v>
      </c>
      <c r="O594" t="s">
        <v>54</v>
      </c>
      <c r="P594" t="s">
        <v>102</v>
      </c>
      <c r="Q594" t="s">
        <v>77</v>
      </c>
      <c r="R594" t="s">
        <v>4309</v>
      </c>
      <c r="S594" s="1" t="str">
        <f t="shared" si="19"/>
        <v>MAMANI CONDORI, JOSE MARCIAL</v>
      </c>
      <c r="T594" t="s">
        <v>48</v>
      </c>
      <c r="U594" t="s">
        <v>49</v>
      </c>
      <c r="V594" t="s">
        <v>271</v>
      </c>
      <c r="W594" t="s">
        <v>4310</v>
      </c>
      <c r="X594" s="40">
        <v>22518</v>
      </c>
      <c r="Y594" t="s">
        <v>4311</v>
      </c>
      <c r="Z594" s="40">
        <v>43377</v>
      </c>
      <c r="AA594" s="40">
        <v>43434</v>
      </c>
      <c r="AB594" t="s">
        <v>39</v>
      </c>
      <c r="AC594" t="s">
        <v>40</v>
      </c>
      <c r="AD594" t="s">
        <v>41</v>
      </c>
      <c r="AE594"/>
    </row>
    <row r="595" spans="1:31" ht="15">
      <c r="A595" s="1" t="str">
        <f t="shared" si="18"/>
        <v>1136113521E8</v>
      </c>
      <c r="B595" t="s">
        <v>28</v>
      </c>
      <c r="C595" t="s">
        <v>29</v>
      </c>
      <c r="D595" t="s">
        <v>30</v>
      </c>
      <c r="E595" t="s">
        <v>31</v>
      </c>
      <c r="F595" t="s">
        <v>1196</v>
      </c>
      <c r="G595" t="s">
        <v>4238</v>
      </c>
      <c r="H595" t="s">
        <v>1774</v>
      </c>
      <c r="I595" t="s">
        <v>4239</v>
      </c>
      <c r="J595" t="s">
        <v>4308</v>
      </c>
      <c r="K595" t="s">
        <v>32</v>
      </c>
      <c r="L595" t="s">
        <v>32</v>
      </c>
      <c r="M595" t="s">
        <v>43</v>
      </c>
      <c r="N595" t="s">
        <v>62</v>
      </c>
      <c r="O595" t="s">
        <v>4312</v>
      </c>
      <c r="P595" t="s">
        <v>798</v>
      </c>
      <c r="Q595" t="s">
        <v>102</v>
      </c>
      <c r="R595" t="s">
        <v>621</v>
      </c>
      <c r="S595" s="1" t="str">
        <f t="shared" si="19"/>
        <v>PAYE MAMANI, JESUSA</v>
      </c>
      <c r="T595" t="s">
        <v>65</v>
      </c>
      <c r="U595" t="s">
        <v>49</v>
      </c>
      <c r="V595" t="s">
        <v>50</v>
      </c>
      <c r="W595" t="s">
        <v>4313</v>
      </c>
      <c r="X595" s="40">
        <v>31932</v>
      </c>
      <c r="Y595" t="s">
        <v>4314</v>
      </c>
      <c r="Z595" s="40">
        <v>43377</v>
      </c>
      <c r="AA595" s="40">
        <v>43434</v>
      </c>
      <c r="AB595" t="s">
        <v>270</v>
      </c>
      <c r="AC595" t="s">
        <v>67</v>
      </c>
      <c r="AD595" t="s">
        <v>41</v>
      </c>
      <c r="AE595"/>
    </row>
    <row r="596" spans="1:31" ht="15">
      <c r="A596" s="1" t="str">
        <f t="shared" si="18"/>
        <v>1136113521E9</v>
      </c>
      <c r="B596" t="s">
        <v>28</v>
      </c>
      <c r="C596" t="s">
        <v>29</v>
      </c>
      <c r="D596" t="s">
        <v>30</v>
      </c>
      <c r="E596" t="s">
        <v>31</v>
      </c>
      <c r="F596" t="s">
        <v>1196</v>
      </c>
      <c r="G596" t="s">
        <v>4238</v>
      </c>
      <c r="H596" t="s">
        <v>1774</v>
      </c>
      <c r="I596" t="s">
        <v>4239</v>
      </c>
      <c r="J596" t="s">
        <v>4315</v>
      </c>
      <c r="K596" t="s">
        <v>32</v>
      </c>
      <c r="L596" t="s">
        <v>32</v>
      </c>
      <c r="M596" t="s">
        <v>43</v>
      </c>
      <c r="N596" t="s">
        <v>44</v>
      </c>
      <c r="O596" t="s">
        <v>54</v>
      </c>
      <c r="P596" t="s">
        <v>608</v>
      </c>
      <c r="Q596" t="s">
        <v>61</v>
      </c>
      <c r="R596" t="s">
        <v>4316</v>
      </c>
      <c r="S596" s="1" t="str">
        <f t="shared" si="19"/>
        <v>BERRIOS GALLEGOS, EDITH EDUVIGES</v>
      </c>
      <c r="T596" t="s">
        <v>48</v>
      </c>
      <c r="U596" t="s">
        <v>49</v>
      </c>
      <c r="V596" t="s">
        <v>50</v>
      </c>
      <c r="W596" t="s">
        <v>4317</v>
      </c>
      <c r="X596" s="40">
        <v>23667</v>
      </c>
      <c r="Y596" t="s">
        <v>4318</v>
      </c>
      <c r="Z596"/>
      <c r="AA596"/>
      <c r="AB596" t="s">
        <v>39</v>
      </c>
      <c r="AC596" t="s">
        <v>40</v>
      </c>
      <c r="AD596" t="s">
        <v>41</v>
      </c>
      <c r="AE596"/>
    </row>
    <row r="597" spans="1:31" ht="15">
      <c r="A597" s="1" t="str">
        <f t="shared" si="18"/>
        <v>1136113531E0</v>
      </c>
      <c r="B597" t="s">
        <v>28</v>
      </c>
      <c r="C597" t="s">
        <v>29</v>
      </c>
      <c r="D597" t="s">
        <v>30</v>
      </c>
      <c r="E597" t="s">
        <v>31</v>
      </c>
      <c r="F597" t="s">
        <v>1196</v>
      </c>
      <c r="G597" t="s">
        <v>4238</v>
      </c>
      <c r="H597" t="s">
        <v>1774</v>
      </c>
      <c r="I597" t="s">
        <v>4239</v>
      </c>
      <c r="J597" t="s">
        <v>4319</v>
      </c>
      <c r="K597" t="s">
        <v>32</v>
      </c>
      <c r="L597" t="s">
        <v>32</v>
      </c>
      <c r="M597" t="s">
        <v>1139</v>
      </c>
      <c r="N597" t="s">
        <v>44</v>
      </c>
      <c r="O597" t="s">
        <v>54</v>
      </c>
      <c r="P597" t="s">
        <v>4320</v>
      </c>
      <c r="Q597" t="s">
        <v>76</v>
      </c>
      <c r="R597" t="s">
        <v>4321</v>
      </c>
      <c r="S597" s="1" t="str">
        <f t="shared" si="19"/>
        <v>HUAQUISTO QUISPE, WASHINGTON NATALIO</v>
      </c>
      <c r="T597" t="s">
        <v>53</v>
      </c>
      <c r="U597" t="s">
        <v>49</v>
      </c>
      <c r="V597" t="s">
        <v>50</v>
      </c>
      <c r="W597" t="s">
        <v>4322</v>
      </c>
      <c r="X597" s="40">
        <v>24057</v>
      </c>
      <c r="Y597" t="s">
        <v>4323</v>
      </c>
      <c r="Z597"/>
      <c r="AA597"/>
      <c r="AB597" t="s">
        <v>39</v>
      </c>
      <c r="AC597" t="s">
        <v>40</v>
      </c>
      <c r="AD597" t="s">
        <v>41</v>
      </c>
      <c r="AE597"/>
    </row>
    <row r="598" spans="1:31" ht="15">
      <c r="A598" s="1" t="str">
        <f t="shared" si="18"/>
        <v>1136113531E1</v>
      </c>
      <c r="B598" t="s">
        <v>28</v>
      </c>
      <c r="C598" t="s">
        <v>29</v>
      </c>
      <c r="D598" t="s">
        <v>30</v>
      </c>
      <c r="E598" t="s">
        <v>31</v>
      </c>
      <c r="F598" t="s">
        <v>1196</v>
      </c>
      <c r="G598" t="s">
        <v>4238</v>
      </c>
      <c r="H598" t="s">
        <v>1774</v>
      </c>
      <c r="I598" t="s">
        <v>4239</v>
      </c>
      <c r="J598" t="s">
        <v>4324</v>
      </c>
      <c r="K598" t="s">
        <v>32</v>
      </c>
      <c r="L598" t="s">
        <v>32</v>
      </c>
      <c r="M598" t="s">
        <v>43</v>
      </c>
      <c r="N598" t="s">
        <v>44</v>
      </c>
      <c r="O598" t="s">
        <v>54</v>
      </c>
      <c r="P598" t="s">
        <v>304</v>
      </c>
      <c r="Q598" t="s">
        <v>612</v>
      </c>
      <c r="R598" t="s">
        <v>4325</v>
      </c>
      <c r="S598" s="1" t="str">
        <f t="shared" si="19"/>
        <v>MIRANDA VERA, JAVIER ENRIQUE</v>
      </c>
      <c r="T598" t="s">
        <v>60</v>
      </c>
      <c r="U598" t="s">
        <v>49</v>
      </c>
      <c r="V598" t="s">
        <v>50</v>
      </c>
      <c r="W598" t="s">
        <v>4326</v>
      </c>
      <c r="X598" s="40">
        <v>24316</v>
      </c>
      <c r="Y598" t="s">
        <v>4327</v>
      </c>
      <c r="Z598"/>
      <c r="AA598"/>
      <c r="AB598" t="s">
        <v>39</v>
      </c>
      <c r="AC598" t="s">
        <v>40</v>
      </c>
      <c r="AD598" t="s">
        <v>41</v>
      </c>
      <c r="AE598"/>
    </row>
    <row r="599" spans="1:31" ht="15">
      <c r="A599" s="1" t="str">
        <f t="shared" si="18"/>
        <v>1136113531E2</v>
      </c>
      <c r="B599" t="s">
        <v>28</v>
      </c>
      <c r="C599" t="s">
        <v>29</v>
      </c>
      <c r="D599" t="s">
        <v>30</v>
      </c>
      <c r="E599" t="s">
        <v>31</v>
      </c>
      <c r="F599" t="s">
        <v>1196</v>
      </c>
      <c r="G599" t="s">
        <v>4238</v>
      </c>
      <c r="H599" t="s">
        <v>1774</v>
      </c>
      <c r="I599" t="s">
        <v>4239</v>
      </c>
      <c r="J599" t="s">
        <v>4328</v>
      </c>
      <c r="K599" t="s">
        <v>32</v>
      </c>
      <c r="L599" t="s">
        <v>32</v>
      </c>
      <c r="M599" t="s">
        <v>43</v>
      </c>
      <c r="N599" t="s">
        <v>44</v>
      </c>
      <c r="O599" t="s">
        <v>4329</v>
      </c>
      <c r="P599" t="s">
        <v>760</v>
      </c>
      <c r="Q599" t="s">
        <v>197</v>
      </c>
      <c r="R599" t="s">
        <v>4330</v>
      </c>
      <c r="S599" s="1" t="str">
        <f t="shared" si="19"/>
        <v>MANZANARES CASTILLO, GIOVANNA ELISA</v>
      </c>
      <c r="T599" t="s">
        <v>37</v>
      </c>
      <c r="U599" t="s">
        <v>49</v>
      </c>
      <c r="V599" t="s">
        <v>50</v>
      </c>
      <c r="W599" t="s">
        <v>4331</v>
      </c>
      <c r="X599" s="40">
        <v>26049</v>
      </c>
      <c r="Y599" t="s">
        <v>4332</v>
      </c>
      <c r="Z599"/>
      <c r="AA599"/>
      <c r="AB599" t="s">
        <v>39</v>
      </c>
      <c r="AC599" t="s">
        <v>40</v>
      </c>
      <c r="AD599" t="s">
        <v>41</v>
      </c>
      <c r="AE599"/>
    </row>
    <row r="600" spans="1:31" ht="15">
      <c r="A600" s="1" t="str">
        <f t="shared" si="18"/>
        <v>1136113531E3</v>
      </c>
      <c r="B600" t="s">
        <v>28</v>
      </c>
      <c r="C600" t="s">
        <v>29</v>
      </c>
      <c r="D600" t="s">
        <v>30</v>
      </c>
      <c r="E600" t="s">
        <v>31</v>
      </c>
      <c r="F600" t="s">
        <v>1196</v>
      </c>
      <c r="G600" t="s">
        <v>4238</v>
      </c>
      <c r="H600" t="s">
        <v>1774</v>
      </c>
      <c r="I600" t="s">
        <v>4239</v>
      </c>
      <c r="J600" t="s">
        <v>4333</v>
      </c>
      <c r="K600" t="s">
        <v>32</v>
      </c>
      <c r="L600" t="s">
        <v>32</v>
      </c>
      <c r="M600" t="s">
        <v>43</v>
      </c>
      <c r="N600" t="s">
        <v>62</v>
      </c>
      <c r="O600" t="s">
        <v>4334</v>
      </c>
      <c r="P600" t="s">
        <v>123</v>
      </c>
      <c r="Q600" t="s">
        <v>101</v>
      </c>
      <c r="R600" t="s">
        <v>279</v>
      </c>
      <c r="S600" s="1" t="str">
        <f t="shared" si="19"/>
        <v>VELASQUEZ CHAMBI, CLORINDA</v>
      </c>
      <c r="T600" t="s">
        <v>65</v>
      </c>
      <c r="U600" t="s">
        <v>49</v>
      </c>
      <c r="V600" t="s">
        <v>50</v>
      </c>
      <c r="W600" t="s">
        <v>4335</v>
      </c>
      <c r="X600" s="40">
        <v>31117</v>
      </c>
      <c r="Y600" t="s">
        <v>4336</v>
      </c>
      <c r="Z600" s="40">
        <v>43160</v>
      </c>
      <c r="AA600" s="40">
        <v>43465</v>
      </c>
      <c r="AB600" t="s">
        <v>39</v>
      </c>
      <c r="AC600" t="s">
        <v>67</v>
      </c>
      <c r="AD600" t="s">
        <v>41</v>
      </c>
      <c r="AE600"/>
    </row>
    <row r="601" spans="1:31" ht="15">
      <c r="A601" s="1" t="str">
        <f t="shared" si="18"/>
        <v>1136113531E8</v>
      </c>
      <c r="B601" t="s">
        <v>28</v>
      </c>
      <c r="C601" t="s">
        <v>29</v>
      </c>
      <c r="D601" t="s">
        <v>30</v>
      </c>
      <c r="E601" t="s">
        <v>31</v>
      </c>
      <c r="F601" t="s">
        <v>1196</v>
      </c>
      <c r="G601" t="s">
        <v>4238</v>
      </c>
      <c r="H601" t="s">
        <v>1774</v>
      </c>
      <c r="I601" t="s">
        <v>4239</v>
      </c>
      <c r="J601" t="s">
        <v>4337</v>
      </c>
      <c r="K601" t="s">
        <v>32</v>
      </c>
      <c r="L601" t="s">
        <v>32</v>
      </c>
      <c r="M601" t="s">
        <v>43</v>
      </c>
      <c r="N601" t="s">
        <v>44</v>
      </c>
      <c r="O601" t="s">
        <v>54</v>
      </c>
      <c r="P601" t="s">
        <v>76</v>
      </c>
      <c r="Q601" t="s">
        <v>230</v>
      </c>
      <c r="R601" t="s">
        <v>371</v>
      </c>
      <c r="S601" s="1" t="str">
        <f t="shared" si="19"/>
        <v>QUISPE MAYTA, VICTOR</v>
      </c>
      <c r="T601" t="s">
        <v>48</v>
      </c>
      <c r="U601" t="s">
        <v>49</v>
      </c>
      <c r="V601" t="s">
        <v>50</v>
      </c>
      <c r="W601" t="s">
        <v>4338</v>
      </c>
      <c r="X601" s="40">
        <v>22337</v>
      </c>
      <c r="Y601" t="s">
        <v>4339</v>
      </c>
      <c r="Z601"/>
      <c r="AA601"/>
      <c r="AB601" t="s">
        <v>39</v>
      </c>
      <c r="AC601" t="s">
        <v>40</v>
      </c>
      <c r="AD601" t="s">
        <v>41</v>
      </c>
      <c r="AE601"/>
    </row>
    <row r="602" spans="1:31" ht="15">
      <c r="A602" s="1" t="str">
        <f t="shared" si="18"/>
        <v>1136113531E9</v>
      </c>
      <c r="B602" t="s">
        <v>28</v>
      </c>
      <c r="C602" t="s">
        <v>29</v>
      </c>
      <c r="D602" t="s">
        <v>30</v>
      </c>
      <c r="E602" t="s">
        <v>31</v>
      </c>
      <c r="F602" t="s">
        <v>1196</v>
      </c>
      <c r="G602" t="s">
        <v>4238</v>
      </c>
      <c r="H602" t="s">
        <v>1774</v>
      </c>
      <c r="I602" t="s">
        <v>4239</v>
      </c>
      <c r="J602" t="s">
        <v>4340</v>
      </c>
      <c r="K602" t="s">
        <v>32</v>
      </c>
      <c r="L602" t="s">
        <v>32</v>
      </c>
      <c r="M602" t="s">
        <v>1139</v>
      </c>
      <c r="N602" t="s">
        <v>44</v>
      </c>
      <c r="O602" t="s">
        <v>54</v>
      </c>
      <c r="P602" t="s">
        <v>410</v>
      </c>
      <c r="Q602" t="s">
        <v>284</v>
      </c>
      <c r="R602" t="s">
        <v>4341</v>
      </c>
      <c r="S602" s="1" t="str">
        <f t="shared" si="19"/>
        <v>ROSSEL VARGAS, MARTHA CARMEN</v>
      </c>
      <c r="T602" t="s">
        <v>48</v>
      </c>
      <c r="U602" t="s">
        <v>49</v>
      </c>
      <c r="V602" t="s">
        <v>50</v>
      </c>
      <c r="W602" t="s">
        <v>4342</v>
      </c>
      <c r="X602" s="40">
        <v>23818</v>
      </c>
      <c r="Y602" t="s">
        <v>4343</v>
      </c>
      <c r="Z602"/>
      <c r="AA602"/>
      <c r="AB602" t="s">
        <v>39</v>
      </c>
      <c r="AC602" t="s">
        <v>40</v>
      </c>
      <c r="AD602" t="s">
        <v>41</v>
      </c>
      <c r="AE602"/>
    </row>
    <row r="603" spans="1:31" ht="15">
      <c r="A603" s="1" t="str">
        <f t="shared" si="18"/>
        <v>1136113541E1</v>
      </c>
      <c r="B603" t="s">
        <v>28</v>
      </c>
      <c r="C603" t="s">
        <v>29</v>
      </c>
      <c r="D603" t="s">
        <v>30</v>
      </c>
      <c r="E603" t="s">
        <v>31</v>
      </c>
      <c r="F603" t="s">
        <v>1196</v>
      </c>
      <c r="G603" t="s">
        <v>4238</v>
      </c>
      <c r="H603" t="s">
        <v>1774</v>
      </c>
      <c r="I603" t="s">
        <v>4239</v>
      </c>
      <c r="J603" t="s">
        <v>4344</v>
      </c>
      <c r="K603" t="s">
        <v>32</v>
      </c>
      <c r="L603" t="s">
        <v>32</v>
      </c>
      <c r="M603" t="s">
        <v>43</v>
      </c>
      <c r="N603" t="s">
        <v>44</v>
      </c>
      <c r="O603" t="s">
        <v>4345</v>
      </c>
      <c r="P603" t="s">
        <v>76</v>
      </c>
      <c r="Q603" t="s">
        <v>77</v>
      </c>
      <c r="R603" t="s">
        <v>4346</v>
      </c>
      <c r="S603" s="1" t="str">
        <f t="shared" si="19"/>
        <v>QUISPE CONDORI, LOURDES ROSARIA</v>
      </c>
      <c r="T603" t="s">
        <v>48</v>
      </c>
      <c r="U603" t="s">
        <v>49</v>
      </c>
      <c r="V603" t="s">
        <v>50</v>
      </c>
      <c r="W603" t="s">
        <v>4347</v>
      </c>
      <c r="X603" s="40">
        <v>23422</v>
      </c>
      <c r="Y603" t="s">
        <v>4348</v>
      </c>
      <c r="Z603"/>
      <c r="AA603"/>
      <c r="AB603" t="s">
        <v>39</v>
      </c>
      <c r="AC603" t="s">
        <v>40</v>
      </c>
      <c r="AD603" t="s">
        <v>41</v>
      </c>
      <c r="AE603"/>
    </row>
    <row r="604" spans="1:31" ht="15">
      <c r="A604" s="1" t="str">
        <f t="shared" si="18"/>
        <v>1136113541E3</v>
      </c>
      <c r="B604" t="s">
        <v>28</v>
      </c>
      <c r="C604" t="s">
        <v>29</v>
      </c>
      <c r="D604" t="s">
        <v>30</v>
      </c>
      <c r="E604" t="s">
        <v>31</v>
      </c>
      <c r="F604" t="s">
        <v>1196</v>
      </c>
      <c r="G604" t="s">
        <v>4238</v>
      </c>
      <c r="H604" t="s">
        <v>1774</v>
      </c>
      <c r="I604" t="s">
        <v>4239</v>
      </c>
      <c r="J604" t="s">
        <v>4349</v>
      </c>
      <c r="K604" t="s">
        <v>32</v>
      </c>
      <c r="L604" t="s">
        <v>32</v>
      </c>
      <c r="M604" t="s">
        <v>43</v>
      </c>
      <c r="N604" t="s">
        <v>44</v>
      </c>
      <c r="O604" t="s">
        <v>54</v>
      </c>
      <c r="P604" t="s">
        <v>175</v>
      </c>
      <c r="Q604" t="s">
        <v>306</v>
      </c>
      <c r="R604" t="s">
        <v>195</v>
      </c>
      <c r="S604" s="1" t="str">
        <f t="shared" si="19"/>
        <v>VALDEZ GUTIERREZ, LUZ MARINA</v>
      </c>
      <c r="T604" t="s">
        <v>48</v>
      </c>
      <c r="U604" t="s">
        <v>49</v>
      </c>
      <c r="V604" t="s">
        <v>50</v>
      </c>
      <c r="W604" t="s">
        <v>4350</v>
      </c>
      <c r="X604" s="40">
        <v>22895</v>
      </c>
      <c r="Y604" t="s">
        <v>4351</v>
      </c>
      <c r="Z604"/>
      <c r="AA604"/>
      <c r="AB604" t="s">
        <v>39</v>
      </c>
      <c r="AC604" t="s">
        <v>40</v>
      </c>
      <c r="AD604" t="s">
        <v>41</v>
      </c>
      <c r="AE604"/>
    </row>
    <row r="605" spans="1:31" ht="15">
      <c r="A605" s="1" t="str">
        <f t="shared" si="18"/>
        <v>1136113541E4</v>
      </c>
      <c r="B605" t="s">
        <v>28</v>
      </c>
      <c r="C605" t="s">
        <v>29</v>
      </c>
      <c r="D605" t="s">
        <v>30</v>
      </c>
      <c r="E605" t="s">
        <v>31</v>
      </c>
      <c r="F605" t="s">
        <v>1196</v>
      </c>
      <c r="G605" t="s">
        <v>4238</v>
      </c>
      <c r="H605" t="s">
        <v>1774</v>
      </c>
      <c r="I605" t="s">
        <v>4239</v>
      </c>
      <c r="J605" t="s">
        <v>4352</v>
      </c>
      <c r="K605" t="s">
        <v>32</v>
      </c>
      <c r="L605" t="s">
        <v>32</v>
      </c>
      <c r="M605" t="s">
        <v>43</v>
      </c>
      <c r="N605" t="s">
        <v>44</v>
      </c>
      <c r="O605" t="s">
        <v>4353</v>
      </c>
      <c r="P605" t="s">
        <v>762</v>
      </c>
      <c r="Q605" t="s">
        <v>1142</v>
      </c>
      <c r="R605" t="s">
        <v>4354</v>
      </c>
      <c r="S605" s="1" t="str">
        <f t="shared" si="19"/>
        <v>TOVAR MONTALVO, ELVA CRISTINA</v>
      </c>
      <c r="T605" t="s">
        <v>65</v>
      </c>
      <c r="U605" t="s">
        <v>49</v>
      </c>
      <c r="V605" t="s">
        <v>50</v>
      </c>
      <c r="W605" t="s">
        <v>4355</v>
      </c>
      <c r="X605" s="40">
        <v>23400</v>
      </c>
      <c r="Y605" t="s">
        <v>4356</v>
      </c>
      <c r="Z605"/>
      <c r="AA605"/>
      <c r="AB605" t="s">
        <v>39</v>
      </c>
      <c r="AC605" t="s">
        <v>40</v>
      </c>
      <c r="AD605" t="s">
        <v>41</v>
      </c>
      <c r="AE605"/>
    </row>
    <row r="606" spans="1:31" ht="15">
      <c r="A606" s="1" t="str">
        <f t="shared" si="18"/>
        <v>1136113541E5</v>
      </c>
      <c r="B606" t="s">
        <v>28</v>
      </c>
      <c r="C606" t="s">
        <v>29</v>
      </c>
      <c r="D606" t="s">
        <v>30</v>
      </c>
      <c r="E606" t="s">
        <v>31</v>
      </c>
      <c r="F606" t="s">
        <v>1196</v>
      </c>
      <c r="G606" t="s">
        <v>4238</v>
      </c>
      <c r="H606" t="s">
        <v>1774</v>
      </c>
      <c r="I606" t="s">
        <v>4239</v>
      </c>
      <c r="J606" t="s">
        <v>4357</v>
      </c>
      <c r="K606" t="s">
        <v>32</v>
      </c>
      <c r="L606" t="s">
        <v>32</v>
      </c>
      <c r="M606" t="s">
        <v>43</v>
      </c>
      <c r="N606" t="s">
        <v>62</v>
      </c>
      <c r="O606" t="s">
        <v>4358</v>
      </c>
      <c r="P606" t="s">
        <v>4359</v>
      </c>
      <c r="Q606" t="s">
        <v>701</v>
      </c>
      <c r="R606" t="s">
        <v>106</v>
      </c>
      <c r="S606" s="1" t="str">
        <f t="shared" si="19"/>
        <v>HUARICALLO MARON, MERY</v>
      </c>
      <c r="T606" t="s">
        <v>65</v>
      </c>
      <c r="U606" t="s">
        <v>49</v>
      </c>
      <c r="V606" t="s">
        <v>100</v>
      </c>
      <c r="W606" t="s">
        <v>4360</v>
      </c>
      <c r="X606" s="40">
        <v>33174</v>
      </c>
      <c r="Y606" t="s">
        <v>4361</v>
      </c>
      <c r="Z606" s="40">
        <v>43160</v>
      </c>
      <c r="AA606" s="40">
        <v>43465</v>
      </c>
      <c r="AB606" t="s">
        <v>39</v>
      </c>
      <c r="AC606" t="s">
        <v>67</v>
      </c>
      <c r="AD606" t="s">
        <v>41</v>
      </c>
      <c r="AE606"/>
    </row>
    <row r="607" spans="1:31" ht="15">
      <c r="A607" s="1" t="str">
        <f t="shared" si="18"/>
        <v>1136113541E6</v>
      </c>
      <c r="B607" t="s">
        <v>28</v>
      </c>
      <c r="C607" t="s">
        <v>29</v>
      </c>
      <c r="D607" t="s">
        <v>30</v>
      </c>
      <c r="E607" t="s">
        <v>31</v>
      </c>
      <c r="F607" t="s">
        <v>1196</v>
      </c>
      <c r="G607" t="s">
        <v>4238</v>
      </c>
      <c r="H607" t="s">
        <v>1774</v>
      </c>
      <c r="I607" t="s">
        <v>4239</v>
      </c>
      <c r="J607" t="s">
        <v>4362</v>
      </c>
      <c r="K607" t="s">
        <v>32</v>
      </c>
      <c r="L607" t="s">
        <v>32</v>
      </c>
      <c r="M607" t="s">
        <v>43</v>
      </c>
      <c r="N607" t="s">
        <v>62</v>
      </c>
      <c r="O607" t="s">
        <v>4363</v>
      </c>
      <c r="P607" t="s">
        <v>124</v>
      </c>
      <c r="Q607" t="s">
        <v>118</v>
      </c>
      <c r="R607" t="s">
        <v>4364</v>
      </c>
      <c r="S607" s="1" t="str">
        <f t="shared" si="19"/>
        <v>CRUZ FLORES, JACKELINE KAREN</v>
      </c>
      <c r="T607" t="s">
        <v>65</v>
      </c>
      <c r="U607" t="s">
        <v>49</v>
      </c>
      <c r="V607" t="s">
        <v>66</v>
      </c>
      <c r="W607" t="s">
        <v>4365</v>
      </c>
      <c r="X607" s="40">
        <v>33224</v>
      </c>
      <c r="Y607" t="s">
        <v>4366</v>
      </c>
      <c r="Z607" s="40">
        <v>43160</v>
      </c>
      <c r="AA607" s="40">
        <v>43465</v>
      </c>
      <c r="AB607" t="s">
        <v>39</v>
      </c>
      <c r="AC607" t="s">
        <v>67</v>
      </c>
      <c r="AD607" t="s">
        <v>41</v>
      </c>
      <c r="AE607"/>
    </row>
    <row r="608" spans="1:31" ht="15">
      <c r="A608" s="1" t="str">
        <f t="shared" si="18"/>
        <v>1136113541E7</v>
      </c>
      <c r="B608" t="s">
        <v>28</v>
      </c>
      <c r="C608" t="s">
        <v>29</v>
      </c>
      <c r="D608" t="s">
        <v>30</v>
      </c>
      <c r="E608" t="s">
        <v>31</v>
      </c>
      <c r="F608" t="s">
        <v>1196</v>
      </c>
      <c r="G608" t="s">
        <v>4238</v>
      </c>
      <c r="H608" t="s">
        <v>1774</v>
      </c>
      <c r="I608" t="s">
        <v>4239</v>
      </c>
      <c r="J608" t="s">
        <v>4367</v>
      </c>
      <c r="K608" t="s">
        <v>32</v>
      </c>
      <c r="L608" t="s">
        <v>32</v>
      </c>
      <c r="M608" t="s">
        <v>43</v>
      </c>
      <c r="N608" t="s">
        <v>44</v>
      </c>
      <c r="O608" t="s">
        <v>54</v>
      </c>
      <c r="P608" t="s">
        <v>123</v>
      </c>
      <c r="Q608" t="s">
        <v>466</v>
      </c>
      <c r="R608" t="s">
        <v>4368</v>
      </c>
      <c r="S608" s="1" t="str">
        <f t="shared" si="19"/>
        <v>VELASQUEZ ZAPANA, HIPOLITO</v>
      </c>
      <c r="T608" t="s">
        <v>60</v>
      </c>
      <c r="U608" t="s">
        <v>49</v>
      </c>
      <c r="V608" t="s">
        <v>50</v>
      </c>
      <c r="W608" t="s">
        <v>4369</v>
      </c>
      <c r="X608" s="40">
        <v>23603</v>
      </c>
      <c r="Y608" t="s">
        <v>4370</v>
      </c>
      <c r="Z608"/>
      <c r="AA608"/>
      <c r="AB608" t="s">
        <v>39</v>
      </c>
      <c r="AC608" t="s">
        <v>40</v>
      </c>
      <c r="AD608" t="s">
        <v>41</v>
      </c>
      <c r="AE608"/>
    </row>
    <row r="609" spans="1:31" ht="15">
      <c r="A609" s="1" t="str">
        <f t="shared" si="18"/>
        <v>1136113541E8</v>
      </c>
      <c r="B609" t="s">
        <v>28</v>
      </c>
      <c r="C609" t="s">
        <v>29</v>
      </c>
      <c r="D609" t="s">
        <v>30</v>
      </c>
      <c r="E609" t="s">
        <v>31</v>
      </c>
      <c r="F609" t="s">
        <v>1196</v>
      </c>
      <c r="G609" t="s">
        <v>4238</v>
      </c>
      <c r="H609" t="s">
        <v>1774</v>
      </c>
      <c r="I609" t="s">
        <v>4239</v>
      </c>
      <c r="J609" t="s">
        <v>4371</v>
      </c>
      <c r="K609" t="s">
        <v>32</v>
      </c>
      <c r="L609" t="s">
        <v>32</v>
      </c>
      <c r="M609" t="s">
        <v>43</v>
      </c>
      <c r="N609" t="s">
        <v>44</v>
      </c>
      <c r="O609" t="s">
        <v>4372</v>
      </c>
      <c r="P609" t="s">
        <v>763</v>
      </c>
      <c r="Q609" t="s">
        <v>227</v>
      </c>
      <c r="R609" t="s">
        <v>47</v>
      </c>
      <c r="S609" s="1" t="str">
        <f t="shared" si="19"/>
        <v>MACHICAO CALDERON, MAGDA</v>
      </c>
      <c r="T609" t="s">
        <v>48</v>
      </c>
      <c r="U609" t="s">
        <v>49</v>
      </c>
      <c r="V609" t="s">
        <v>50</v>
      </c>
      <c r="W609" t="s">
        <v>4373</v>
      </c>
      <c r="X609" s="40">
        <v>20500</v>
      </c>
      <c r="Y609" t="s">
        <v>4374</v>
      </c>
      <c r="Z609"/>
      <c r="AA609"/>
      <c r="AB609" t="s">
        <v>39</v>
      </c>
      <c r="AC609" t="s">
        <v>40</v>
      </c>
      <c r="AD609" t="s">
        <v>41</v>
      </c>
      <c r="AE609"/>
    </row>
    <row r="610" spans="1:31" ht="15">
      <c r="A610" s="1" t="str">
        <f t="shared" si="18"/>
        <v>1136113541E9</v>
      </c>
      <c r="B610" t="s">
        <v>28</v>
      </c>
      <c r="C610" t="s">
        <v>29</v>
      </c>
      <c r="D610" t="s">
        <v>30</v>
      </c>
      <c r="E610" t="s">
        <v>31</v>
      </c>
      <c r="F610" t="s">
        <v>1196</v>
      </c>
      <c r="G610" t="s">
        <v>4238</v>
      </c>
      <c r="H610" t="s">
        <v>1774</v>
      </c>
      <c r="I610" t="s">
        <v>4239</v>
      </c>
      <c r="J610" t="s">
        <v>4375</v>
      </c>
      <c r="K610" t="s">
        <v>32</v>
      </c>
      <c r="L610" t="s">
        <v>32</v>
      </c>
      <c r="M610" t="s">
        <v>43</v>
      </c>
      <c r="N610" t="s">
        <v>44</v>
      </c>
      <c r="O610" t="s">
        <v>4376</v>
      </c>
      <c r="P610" t="s">
        <v>698</v>
      </c>
      <c r="Q610" t="s">
        <v>46</v>
      </c>
      <c r="R610" t="s">
        <v>208</v>
      </c>
      <c r="S610" s="1" t="str">
        <f t="shared" si="19"/>
        <v>CCARI CHOQUEHUANCA, EUSEBIA</v>
      </c>
      <c r="T610" t="s">
        <v>48</v>
      </c>
      <c r="U610" t="s">
        <v>49</v>
      </c>
      <c r="V610" t="s">
        <v>50</v>
      </c>
      <c r="W610" t="s">
        <v>4377</v>
      </c>
      <c r="X610" s="40">
        <v>20681</v>
      </c>
      <c r="Y610" t="s">
        <v>4378</v>
      </c>
      <c r="Z610"/>
      <c r="AA610"/>
      <c r="AB610" t="s">
        <v>39</v>
      </c>
      <c r="AC610" t="s">
        <v>40</v>
      </c>
      <c r="AD610" t="s">
        <v>41</v>
      </c>
      <c r="AE610"/>
    </row>
    <row r="611" spans="1:31" ht="15">
      <c r="A611" s="1" t="str">
        <f t="shared" si="18"/>
        <v>21EV01805207</v>
      </c>
      <c r="B611" t="s">
        <v>28</v>
      </c>
      <c r="C611" t="s">
        <v>29</v>
      </c>
      <c r="D611" t="s">
        <v>30</v>
      </c>
      <c r="E611" t="s">
        <v>31</v>
      </c>
      <c r="F611" t="s">
        <v>1196</v>
      </c>
      <c r="G611" t="s">
        <v>4238</v>
      </c>
      <c r="H611" t="s">
        <v>1774</v>
      </c>
      <c r="I611" t="s">
        <v>4239</v>
      </c>
      <c r="J611" t="s">
        <v>4379</v>
      </c>
      <c r="K611" t="s">
        <v>32</v>
      </c>
      <c r="L611" t="s">
        <v>32</v>
      </c>
      <c r="M611" t="s">
        <v>1139</v>
      </c>
      <c r="N611" t="s">
        <v>62</v>
      </c>
      <c r="O611" t="s">
        <v>1990</v>
      </c>
      <c r="P611" t="s">
        <v>246</v>
      </c>
      <c r="Q611" t="s">
        <v>101</v>
      </c>
      <c r="R611" t="s">
        <v>422</v>
      </c>
      <c r="S611" s="1" t="str">
        <f t="shared" si="19"/>
        <v>CUTIPA CHAMBI, NORMA</v>
      </c>
      <c r="T611" t="s">
        <v>65</v>
      </c>
      <c r="U611" t="s">
        <v>677</v>
      </c>
      <c r="V611" t="s">
        <v>50</v>
      </c>
      <c r="W611" t="s">
        <v>4380</v>
      </c>
      <c r="X611" s="40">
        <v>27484</v>
      </c>
      <c r="Y611" t="s">
        <v>4381</v>
      </c>
      <c r="Z611" s="40">
        <v>43160</v>
      </c>
      <c r="AA611" s="40">
        <v>43465</v>
      </c>
      <c r="AB611" t="s">
        <v>113</v>
      </c>
      <c r="AC611" t="s">
        <v>67</v>
      </c>
      <c r="AD611" t="s">
        <v>41</v>
      </c>
      <c r="AE611"/>
    </row>
    <row r="612" spans="1:31" ht="15">
      <c r="A612" s="1" t="str">
        <f t="shared" si="18"/>
        <v>1136113531E6</v>
      </c>
      <c r="B612" t="s">
        <v>28</v>
      </c>
      <c r="C612" t="s">
        <v>29</v>
      </c>
      <c r="D612" t="s">
        <v>30</v>
      </c>
      <c r="E612" t="s">
        <v>31</v>
      </c>
      <c r="F612" t="s">
        <v>1196</v>
      </c>
      <c r="G612" t="s">
        <v>4238</v>
      </c>
      <c r="H612" t="s">
        <v>1774</v>
      </c>
      <c r="I612" t="s">
        <v>4239</v>
      </c>
      <c r="J612" t="s">
        <v>4382</v>
      </c>
      <c r="K612" t="s">
        <v>87</v>
      </c>
      <c r="L612" t="s">
        <v>624</v>
      </c>
      <c r="M612" t="s">
        <v>625</v>
      </c>
      <c r="N612" t="s">
        <v>44</v>
      </c>
      <c r="O612" t="s">
        <v>54</v>
      </c>
      <c r="P612" t="s">
        <v>76</v>
      </c>
      <c r="Q612" t="s">
        <v>169</v>
      </c>
      <c r="R612" t="s">
        <v>4383</v>
      </c>
      <c r="S612" s="1" t="str">
        <f t="shared" si="19"/>
        <v>QUISPE ESCARCENA, ANGEL ADRIANO</v>
      </c>
      <c r="T612" t="s">
        <v>616</v>
      </c>
      <c r="U612" t="s">
        <v>38</v>
      </c>
      <c r="V612" t="s">
        <v>50</v>
      </c>
      <c r="W612" t="s">
        <v>4384</v>
      </c>
      <c r="X612" s="40">
        <v>23436</v>
      </c>
      <c r="Y612" t="s">
        <v>4385</v>
      </c>
      <c r="Z612"/>
      <c r="AA612"/>
      <c r="AB612" t="s">
        <v>39</v>
      </c>
      <c r="AC612" t="s">
        <v>92</v>
      </c>
      <c r="AD612" t="s">
        <v>41</v>
      </c>
      <c r="AE612"/>
    </row>
    <row r="613" spans="1:31" ht="15">
      <c r="A613" s="1" t="str">
        <f t="shared" si="18"/>
        <v>1112113721E1</v>
      </c>
      <c r="B613" t="s">
        <v>28</v>
      </c>
      <c r="C613" t="s">
        <v>29</v>
      </c>
      <c r="D613" t="s">
        <v>30</v>
      </c>
      <c r="E613" t="s">
        <v>31</v>
      </c>
      <c r="F613" t="s">
        <v>1196</v>
      </c>
      <c r="G613" t="s">
        <v>4238</v>
      </c>
      <c r="H613" t="s">
        <v>1774</v>
      </c>
      <c r="I613" t="s">
        <v>4239</v>
      </c>
      <c r="J613" t="s">
        <v>4386</v>
      </c>
      <c r="K613" t="s">
        <v>87</v>
      </c>
      <c r="L613" t="s">
        <v>88</v>
      </c>
      <c r="M613" t="s">
        <v>765</v>
      </c>
      <c r="N613" t="s">
        <v>44</v>
      </c>
      <c r="O613" t="s">
        <v>4387</v>
      </c>
      <c r="P613" t="s">
        <v>140</v>
      </c>
      <c r="Q613" t="s">
        <v>82</v>
      </c>
      <c r="R613" t="s">
        <v>4388</v>
      </c>
      <c r="S613" s="1" t="str">
        <f t="shared" si="19"/>
        <v>LAURA CACERES, JAVIER BACIANO</v>
      </c>
      <c r="T613" t="s">
        <v>616</v>
      </c>
      <c r="U613" t="s">
        <v>38</v>
      </c>
      <c r="V613" t="s">
        <v>50</v>
      </c>
      <c r="W613" t="s">
        <v>4389</v>
      </c>
      <c r="X613" s="40">
        <v>23720</v>
      </c>
      <c r="Y613" t="s">
        <v>4390</v>
      </c>
      <c r="Z613"/>
      <c r="AA613"/>
      <c r="AB613" t="s">
        <v>39</v>
      </c>
      <c r="AC613" t="s">
        <v>92</v>
      </c>
      <c r="AD613" t="s">
        <v>41</v>
      </c>
      <c r="AE613"/>
    </row>
    <row r="614" spans="1:31" ht="15">
      <c r="A614" s="1" t="str">
        <f t="shared" si="18"/>
        <v>1136113511E6</v>
      </c>
      <c r="B614" t="s">
        <v>28</v>
      </c>
      <c r="C614" t="s">
        <v>29</v>
      </c>
      <c r="D614" t="s">
        <v>30</v>
      </c>
      <c r="E614" t="s">
        <v>31</v>
      </c>
      <c r="F614" t="s">
        <v>1196</v>
      </c>
      <c r="G614" t="s">
        <v>4238</v>
      </c>
      <c r="H614" t="s">
        <v>1774</v>
      </c>
      <c r="I614" t="s">
        <v>4239</v>
      </c>
      <c r="J614" t="s">
        <v>4391</v>
      </c>
      <c r="K614" t="s">
        <v>87</v>
      </c>
      <c r="L614" t="s">
        <v>88</v>
      </c>
      <c r="M614" t="s">
        <v>89</v>
      </c>
      <c r="N614" t="s">
        <v>44</v>
      </c>
      <c r="O614" t="s">
        <v>54</v>
      </c>
      <c r="P614" t="s">
        <v>254</v>
      </c>
      <c r="Q614" t="s">
        <v>323</v>
      </c>
      <c r="R614" t="s">
        <v>4392</v>
      </c>
      <c r="S614" s="1" t="str">
        <f t="shared" si="19"/>
        <v>CHAMBILLA ESCOBAR, MAURO MARCIAL</v>
      </c>
      <c r="T614" t="s">
        <v>137</v>
      </c>
      <c r="U614" t="s">
        <v>38</v>
      </c>
      <c r="V614" t="s">
        <v>50</v>
      </c>
      <c r="W614" t="s">
        <v>4393</v>
      </c>
      <c r="X614" s="40">
        <v>22522</v>
      </c>
      <c r="Y614" t="s">
        <v>4394</v>
      </c>
      <c r="Z614"/>
      <c r="AA614"/>
      <c r="AB614" t="s">
        <v>39</v>
      </c>
      <c r="AC614" t="s">
        <v>92</v>
      </c>
      <c r="AD614" t="s">
        <v>41</v>
      </c>
      <c r="AE614"/>
    </row>
    <row r="615" spans="1:31" ht="15">
      <c r="A615" s="1" t="str">
        <f t="shared" si="18"/>
        <v>1136113531E4</v>
      </c>
      <c r="B615" t="s">
        <v>28</v>
      </c>
      <c r="C615" t="s">
        <v>29</v>
      </c>
      <c r="D615" t="s">
        <v>30</v>
      </c>
      <c r="E615" t="s">
        <v>31</v>
      </c>
      <c r="F615" t="s">
        <v>1196</v>
      </c>
      <c r="G615" t="s">
        <v>4238</v>
      </c>
      <c r="H615" t="s">
        <v>1774</v>
      </c>
      <c r="I615" t="s">
        <v>4239</v>
      </c>
      <c r="J615" t="s">
        <v>4395</v>
      </c>
      <c r="K615" t="s">
        <v>87</v>
      </c>
      <c r="L615" t="s">
        <v>88</v>
      </c>
      <c r="M615" t="s">
        <v>89</v>
      </c>
      <c r="N615" t="s">
        <v>44</v>
      </c>
      <c r="O615" t="s">
        <v>54</v>
      </c>
      <c r="P615" t="s">
        <v>78</v>
      </c>
      <c r="Q615" t="s">
        <v>766</v>
      </c>
      <c r="R615" t="s">
        <v>265</v>
      </c>
      <c r="S615" s="1" t="str">
        <f t="shared" si="19"/>
        <v>PINEDA CERPA, CELIA</v>
      </c>
      <c r="T615" t="s">
        <v>91</v>
      </c>
      <c r="U615" t="s">
        <v>38</v>
      </c>
      <c r="V615" t="s">
        <v>50</v>
      </c>
      <c r="W615" t="s">
        <v>4396</v>
      </c>
      <c r="X615" s="40">
        <v>24316</v>
      </c>
      <c r="Y615" t="s">
        <v>4397</v>
      </c>
      <c r="Z615"/>
      <c r="AA615"/>
      <c r="AB615" t="s">
        <v>39</v>
      </c>
      <c r="AC615" t="s">
        <v>92</v>
      </c>
      <c r="AD615" t="s">
        <v>41</v>
      </c>
      <c r="AE615"/>
    </row>
    <row r="616" spans="1:31" ht="15">
      <c r="A616" s="1" t="str">
        <f t="shared" si="18"/>
        <v>1136113531E5</v>
      </c>
      <c r="B616" t="s">
        <v>28</v>
      </c>
      <c r="C616" t="s">
        <v>29</v>
      </c>
      <c r="D616" t="s">
        <v>30</v>
      </c>
      <c r="E616" t="s">
        <v>31</v>
      </c>
      <c r="F616" t="s">
        <v>1196</v>
      </c>
      <c r="G616" t="s">
        <v>4238</v>
      </c>
      <c r="H616" t="s">
        <v>1774</v>
      </c>
      <c r="I616" t="s">
        <v>4239</v>
      </c>
      <c r="J616" t="s">
        <v>4398</v>
      </c>
      <c r="K616" t="s">
        <v>87</v>
      </c>
      <c r="L616" t="s">
        <v>88</v>
      </c>
      <c r="M616" t="s">
        <v>89</v>
      </c>
      <c r="N616" t="s">
        <v>44</v>
      </c>
      <c r="O616" t="s">
        <v>54</v>
      </c>
      <c r="P616" t="s">
        <v>76</v>
      </c>
      <c r="Q616" t="s">
        <v>378</v>
      </c>
      <c r="R616" t="s">
        <v>4399</v>
      </c>
      <c r="S616" s="1" t="str">
        <f t="shared" si="19"/>
        <v>QUISPE ACERO, DIONICIO</v>
      </c>
      <c r="T616" t="s">
        <v>159</v>
      </c>
      <c r="U616" t="s">
        <v>38</v>
      </c>
      <c r="V616" t="s">
        <v>50</v>
      </c>
      <c r="W616" t="s">
        <v>4400</v>
      </c>
      <c r="X616" s="40">
        <v>19077</v>
      </c>
      <c r="Y616" t="s">
        <v>4401</v>
      </c>
      <c r="Z616"/>
      <c r="AA616"/>
      <c r="AB616" t="s">
        <v>39</v>
      </c>
      <c r="AC616" t="s">
        <v>92</v>
      </c>
      <c r="AD616" t="s">
        <v>41</v>
      </c>
      <c r="AE616"/>
    </row>
    <row r="617" spans="1:31" ht="15">
      <c r="A617" s="1" t="str">
        <f t="shared" si="18"/>
        <v>1150113521E1</v>
      </c>
      <c r="B617" t="s">
        <v>28</v>
      </c>
      <c r="C617" t="s">
        <v>29</v>
      </c>
      <c r="D617" t="s">
        <v>30</v>
      </c>
      <c r="E617" t="s">
        <v>31</v>
      </c>
      <c r="F617" t="s">
        <v>1236</v>
      </c>
      <c r="G617" t="s">
        <v>4402</v>
      </c>
      <c r="H617" t="s">
        <v>1774</v>
      </c>
      <c r="I617" t="s">
        <v>4403</v>
      </c>
      <c r="J617" t="s">
        <v>4404</v>
      </c>
      <c r="K617" t="s">
        <v>32</v>
      </c>
      <c r="L617" t="s">
        <v>33</v>
      </c>
      <c r="M617" t="s">
        <v>34</v>
      </c>
      <c r="N617" t="s">
        <v>35</v>
      </c>
      <c r="O617" t="s">
        <v>2020</v>
      </c>
      <c r="P617" t="s">
        <v>291</v>
      </c>
      <c r="Q617" t="s">
        <v>59</v>
      </c>
      <c r="R617" t="s">
        <v>722</v>
      </c>
      <c r="S617" s="1" t="str">
        <f t="shared" si="19"/>
        <v>MENDOZA VILCA, ALFONSO</v>
      </c>
      <c r="T617" t="s">
        <v>60</v>
      </c>
      <c r="U617" t="s">
        <v>38</v>
      </c>
      <c r="V617" t="s">
        <v>2021</v>
      </c>
      <c r="W617" t="s">
        <v>4405</v>
      </c>
      <c r="X617" s="40">
        <v>22672</v>
      </c>
      <c r="Y617" t="s">
        <v>4406</v>
      </c>
      <c r="Z617" s="40">
        <v>43374</v>
      </c>
      <c r="AA617" s="40">
        <v>44834</v>
      </c>
      <c r="AB617" t="s">
        <v>39</v>
      </c>
      <c r="AC617" t="s">
        <v>40</v>
      </c>
      <c r="AD617" t="s">
        <v>41</v>
      </c>
      <c r="AE617"/>
    </row>
    <row r="618" spans="1:31" ht="15">
      <c r="A618" s="1" t="str">
        <f t="shared" si="18"/>
        <v>1150113511E0</v>
      </c>
      <c r="B618" t="s">
        <v>28</v>
      </c>
      <c r="C618" t="s">
        <v>29</v>
      </c>
      <c r="D618" t="s">
        <v>30</v>
      </c>
      <c r="E618" t="s">
        <v>31</v>
      </c>
      <c r="F618" t="s">
        <v>1236</v>
      </c>
      <c r="G618" t="s">
        <v>4402</v>
      </c>
      <c r="H618" t="s">
        <v>1774</v>
      </c>
      <c r="I618" t="s">
        <v>4403</v>
      </c>
      <c r="J618" t="s">
        <v>4407</v>
      </c>
      <c r="K618" t="s">
        <v>32</v>
      </c>
      <c r="L618" t="s">
        <v>32</v>
      </c>
      <c r="M618" t="s">
        <v>43</v>
      </c>
      <c r="N618" t="s">
        <v>44</v>
      </c>
      <c r="O618" t="s">
        <v>54</v>
      </c>
      <c r="P618" t="s">
        <v>102</v>
      </c>
      <c r="Q618" t="s">
        <v>118</v>
      </c>
      <c r="R618" t="s">
        <v>348</v>
      </c>
      <c r="S618" s="1" t="str">
        <f t="shared" si="19"/>
        <v>MAMANI FLORES, MARIA</v>
      </c>
      <c r="T618" t="s">
        <v>48</v>
      </c>
      <c r="U618" t="s">
        <v>49</v>
      </c>
      <c r="V618" t="s">
        <v>50</v>
      </c>
      <c r="W618" t="s">
        <v>4408</v>
      </c>
      <c r="X618" s="40">
        <v>20883</v>
      </c>
      <c r="Y618" t="s">
        <v>4409</v>
      </c>
      <c r="Z618"/>
      <c r="AA618"/>
      <c r="AB618" t="s">
        <v>39</v>
      </c>
      <c r="AC618" t="s">
        <v>40</v>
      </c>
      <c r="AD618" t="s">
        <v>41</v>
      </c>
      <c r="AE618"/>
    </row>
    <row r="619" spans="1:31" ht="15">
      <c r="A619" s="1" t="str">
        <f t="shared" si="18"/>
        <v>1150113511E2</v>
      </c>
      <c r="B619" t="s">
        <v>28</v>
      </c>
      <c r="C619" t="s">
        <v>29</v>
      </c>
      <c r="D619" t="s">
        <v>30</v>
      </c>
      <c r="E619" t="s">
        <v>31</v>
      </c>
      <c r="F619" t="s">
        <v>1236</v>
      </c>
      <c r="G619" t="s">
        <v>4402</v>
      </c>
      <c r="H619" t="s">
        <v>1774</v>
      </c>
      <c r="I619" t="s">
        <v>4403</v>
      </c>
      <c r="J619" t="s">
        <v>4410</v>
      </c>
      <c r="K619" t="s">
        <v>32</v>
      </c>
      <c r="L619" t="s">
        <v>32</v>
      </c>
      <c r="M619" t="s">
        <v>43</v>
      </c>
      <c r="N619" t="s">
        <v>44</v>
      </c>
      <c r="O619" t="s">
        <v>4411</v>
      </c>
      <c r="P619" t="s">
        <v>76</v>
      </c>
      <c r="Q619" t="s">
        <v>367</v>
      </c>
      <c r="R619" t="s">
        <v>4412</v>
      </c>
      <c r="S619" s="1" t="str">
        <f t="shared" si="19"/>
        <v>QUISPE BEJAR, BETTY</v>
      </c>
      <c r="T619" t="s">
        <v>48</v>
      </c>
      <c r="U619" t="s">
        <v>49</v>
      </c>
      <c r="V619" t="s">
        <v>50</v>
      </c>
      <c r="W619" t="s">
        <v>4413</v>
      </c>
      <c r="X619" s="40">
        <v>27202</v>
      </c>
      <c r="Y619" t="s">
        <v>4414</v>
      </c>
      <c r="Z619" s="40">
        <v>42430</v>
      </c>
      <c r="AA619"/>
      <c r="AB619" t="s">
        <v>39</v>
      </c>
      <c r="AC619" t="s">
        <v>40</v>
      </c>
      <c r="AD619" t="s">
        <v>41</v>
      </c>
      <c r="AE619"/>
    </row>
    <row r="620" spans="1:31" ht="15">
      <c r="A620" s="1" t="str">
        <f t="shared" si="18"/>
        <v>1150113511E4</v>
      </c>
      <c r="B620" t="s">
        <v>28</v>
      </c>
      <c r="C620" t="s">
        <v>29</v>
      </c>
      <c r="D620" t="s">
        <v>30</v>
      </c>
      <c r="E620" t="s">
        <v>31</v>
      </c>
      <c r="F620" t="s">
        <v>1236</v>
      </c>
      <c r="G620" t="s">
        <v>4402</v>
      </c>
      <c r="H620" t="s">
        <v>1774</v>
      </c>
      <c r="I620" t="s">
        <v>4403</v>
      </c>
      <c r="J620" t="s">
        <v>4415</v>
      </c>
      <c r="K620" t="s">
        <v>32</v>
      </c>
      <c r="L620" t="s">
        <v>32</v>
      </c>
      <c r="M620" t="s">
        <v>43</v>
      </c>
      <c r="N620" t="s">
        <v>44</v>
      </c>
      <c r="O620" t="s">
        <v>54</v>
      </c>
      <c r="P620" t="s">
        <v>767</v>
      </c>
      <c r="Q620" t="s">
        <v>532</v>
      </c>
      <c r="R620" t="s">
        <v>4416</v>
      </c>
      <c r="S620" s="1" t="str">
        <f t="shared" si="19"/>
        <v>CHANA ARISACA, MAURICIA</v>
      </c>
      <c r="T620" t="s">
        <v>53</v>
      </c>
      <c r="U620" t="s">
        <v>49</v>
      </c>
      <c r="V620" t="s">
        <v>50</v>
      </c>
      <c r="W620" t="s">
        <v>4417</v>
      </c>
      <c r="X620" s="40">
        <v>25613</v>
      </c>
      <c r="Y620" t="s">
        <v>4418</v>
      </c>
      <c r="Z620"/>
      <c r="AA620"/>
      <c r="AB620" t="s">
        <v>39</v>
      </c>
      <c r="AC620" t="s">
        <v>40</v>
      </c>
      <c r="AD620" t="s">
        <v>41</v>
      </c>
      <c r="AE620"/>
    </row>
    <row r="621" spans="1:31" ht="15">
      <c r="A621" s="1" t="str">
        <f t="shared" si="18"/>
        <v>1150113511E6</v>
      </c>
      <c r="B621" t="s">
        <v>28</v>
      </c>
      <c r="C621" t="s">
        <v>29</v>
      </c>
      <c r="D621" t="s">
        <v>30</v>
      </c>
      <c r="E621" t="s">
        <v>31</v>
      </c>
      <c r="F621" t="s">
        <v>1236</v>
      </c>
      <c r="G621" t="s">
        <v>4402</v>
      </c>
      <c r="H621" t="s">
        <v>1774</v>
      </c>
      <c r="I621" t="s">
        <v>4403</v>
      </c>
      <c r="J621" t="s">
        <v>4419</v>
      </c>
      <c r="K621" t="s">
        <v>32</v>
      </c>
      <c r="L621" t="s">
        <v>32</v>
      </c>
      <c r="M621" t="s">
        <v>1139</v>
      </c>
      <c r="N621" t="s">
        <v>44</v>
      </c>
      <c r="O621" t="s">
        <v>54</v>
      </c>
      <c r="P621" t="s">
        <v>488</v>
      </c>
      <c r="Q621" t="s">
        <v>153</v>
      </c>
      <c r="R621" t="s">
        <v>4420</v>
      </c>
      <c r="S621" s="1" t="str">
        <f t="shared" si="19"/>
        <v>FRANCO ORTEGA, GUIDO WILLIAM</v>
      </c>
      <c r="T621" t="s">
        <v>37</v>
      </c>
      <c r="U621" t="s">
        <v>49</v>
      </c>
      <c r="V621" t="s">
        <v>50</v>
      </c>
      <c r="W621" t="s">
        <v>4421</v>
      </c>
      <c r="X621" s="40">
        <v>24036</v>
      </c>
      <c r="Y621" t="s">
        <v>4422</v>
      </c>
      <c r="Z621"/>
      <c r="AA621"/>
      <c r="AB621" t="s">
        <v>39</v>
      </c>
      <c r="AC621" t="s">
        <v>40</v>
      </c>
      <c r="AD621" t="s">
        <v>41</v>
      </c>
      <c r="AE621"/>
    </row>
    <row r="622" spans="1:31" ht="15">
      <c r="A622" s="1" t="str">
        <f t="shared" si="18"/>
        <v>1150113511E7</v>
      </c>
      <c r="B622" t="s">
        <v>28</v>
      </c>
      <c r="C622" t="s">
        <v>29</v>
      </c>
      <c r="D622" t="s">
        <v>30</v>
      </c>
      <c r="E622" t="s">
        <v>31</v>
      </c>
      <c r="F622" t="s">
        <v>1236</v>
      </c>
      <c r="G622" t="s">
        <v>4402</v>
      </c>
      <c r="H622" t="s">
        <v>1774</v>
      </c>
      <c r="I622" t="s">
        <v>4403</v>
      </c>
      <c r="J622" t="s">
        <v>4423</v>
      </c>
      <c r="K622" t="s">
        <v>32</v>
      </c>
      <c r="L622" t="s">
        <v>32</v>
      </c>
      <c r="M622" t="s">
        <v>43</v>
      </c>
      <c r="N622" t="s">
        <v>62</v>
      </c>
      <c r="O622" t="s">
        <v>4424</v>
      </c>
      <c r="P622" t="s">
        <v>118</v>
      </c>
      <c r="Q622" t="s">
        <v>63</v>
      </c>
      <c r="R622" t="s">
        <v>4425</v>
      </c>
      <c r="S622" s="1" t="str">
        <f t="shared" si="19"/>
        <v>FLORES MEDINA, BIGLI DAYAN</v>
      </c>
      <c r="T622" t="s">
        <v>65</v>
      </c>
      <c r="U622" t="s">
        <v>49</v>
      </c>
      <c r="V622" t="s">
        <v>100</v>
      </c>
      <c r="W622" t="s">
        <v>4426</v>
      </c>
      <c r="X622" s="40">
        <v>34276</v>
      </c>
      <c r="Y622" t="s">
        <v>4427</v>
      </c>
      <c r="Z622" s="40">
        <v>43160</v>
      </c>
      <c r="AA622" s="40">
        <v>43465</v>
      </c>
      <c r="AB622" t="s">
        <v>39</v>
      </c>
      <c r="AC622" t="s">
        <v>67</v>
      </c>
      <c r="AD622" t="s">
        <v>41</v>
      </c>
      <c r="AE622"/>
    </row>
    <row r="623" spans="1:31" ht="15">
      <c r="A623" s="1" t="str">
        <f t="shared" si="18"/>
        <v>1150113511E9</v>
      </c>
      <c r="B623" t="s">
        <v>28</v>
      </c>
      <c r="C623" t="s">
        <v>29</v>
      </c>
      <c r="D623" t="s">
        <v>30</v>
      </c>
      <c r="E623" t="s">
        <v>31</v>
      </c>
      <c r="F623" t="s">
        <v>1236</v>
      </c>
      <c r="G623" t="s">
        <v>4402</v>
      </c>
      <c r="H623" t="s">
        <v>1774</v>
      </c>
      <c r="I623" t="s">
        <v>4403</v>
      </c>
      <c r="J623" t="s">
        <v>4428</v>
      </c>
      <c r="K623" t="s">
        <v>32</v>
      </c>
      <c r="L623" t="s">
        <v>32</v>
      </c>
      <c r="M623" t="s">
        <v>43</v>
      </c>
      <c r="N623" t="s">
        <v>44</v>
      </c>
      <c r="O623" t="s">
        <v>54</v>
      </c>
      <c r="P623" t="s">
        <v>102</v>
      </c>
      <c r="Q623" t="s">
        <v>339</v>
      </c>
      <c r="R623" t="s">
        <v>513</v>
      </c>
      <c r="S623" s="1" t="str">
        <f t="shared" si="19"/>
        <v>MAMANI CURASI, NILDA</v>
      </c>
      <c r="T623" t="s">
        <v>48</v>
      </c>
      <c r="U623" t="s">
        <v>49</v>
      </c>
      <c r="V623" t="s">
        <v>1812</v>
      </c>
      <c r="W623" t="s">
        <v>4429</v>
      </c>
      <c r="X623" s="40">
        <v>23798</v>
      </c>
      <c r="Y623" t="s">
        <v>4430</v>
      </c>
      <c r="Z623" s="40">
        <v>43419</v>
      </c>
      <c r="AA623" s="40">
        <v>43448</v>
      </c>
      <c r="AB623" t="s">
        <v>39</v>
      </c>
      <c r="AC623" t="s">
        <v>40</v>
      </c>
      <c r="AD623" t="s">
        <v>41</v>
      </c>
      <c r="AE623"/>
    </row>
    <row r="624" spans="1:31" ht="15">
      <c r="A624" s="1" t="str">
        <f t="shared" si="18"/>
        <v>1150113511E9</v>
      </c>
      <c r="B624" t="s">
        <v>28</v>
      </c>
      <c r="C624" t="s">
        <v>29</v>
      </c>
      <c r="D624" t="s">
        <v>30</v>
      </c>
      <c r="E624" t="s">
        <v>31</v>
      </c>
      <c r="F624" t="s">
        <v>1236</v>
      </c>
      <c r="G624" t="s">
        <v>4402</v>
      </c>
      <c r="H624" t="s">
        <v>1774</v>
      </c>
      <c r="I624" t="s">
        <v>4403</v>
      </c>
      <c r="J624" t="s">
        <v>4428</v>
      </c>
      <c r="K624" t="s">
        <v>32</v>
      </c>
      <c r="L624" t="s">
        <v>32</v>
      </c>
      <c r="M624" t="s">
        <v>43</v>
      </c>
      <c r="N624" t="s">
        <v>62</v>
      </c>
      <c r="O624" t="s">
        <v>4431</v>
      </c>
      <c r="P624" t="s">
        <v>144</v>
      </c>
      <c r="Q624" t="s">
        <v>139</v>
      </c>
      <c r="R624" t="s">
        <v>881</v>
      </c>
      <c r="S624" s="1" t="str">
        <f t="shared" si="19"/>
        <v>PEREZ MACEDO, FREDY</v>
      </c>
      <c r="T624" t="s">
        <v>65</v>
      </c>
      <c r="U624" t="s">
        <v>49</v>
      </c>
      <c r="V624" t="s">
        <v>50</v>
      </c>
      <c r="W624" t="s">
        <v>4432</v>
      </c>
      <c r="X624" s="40">
        <v>28695</v>
      </c>
      <c r="Y624" t="s">
        <v>4433</v>
      </c>
      <c r="Z624" s="40">
        <v>43419</v>
      </c>
      <c r="AA624" s="40">
        <v>43448</v>
      </c>
      <c r="AB624" t="s">
        <v>270</v>
      </c>
      <c r="AC624" t="s">
        <v>67</v>
      </c>
      <c r="AD624" t="s">
        <v>41</v>
      </c>
      <c r="AE624"/>
    </row>
    <row r="625" spans="1:31" ht="15">
      <c r="A625" s="1" t="str">
        <f t="shared" si="18"/>
        <v>1150113521E0</v>
      </c>
      <c r="B625" t="s">
        <v>28</v>
      </c>
      <c r="C625" t="s">
        <v>29</v>
      </c>
      <c r="D625" t="s">
        <v>30</v>
      </c>
      <c r="E625" t="s">
        <v>31</v>
      </c>
      <c r="F625" t="s">
        <v>1236</v>
      </c>
      <c r="G625" t="s">
        <v>4402</v>
      </c>
      <c r="H625" t="s">
        <v>1774</v>
      </c>
      <c r="I625" t="s">
        <v>4403</v>
      </c>
      <c r="J625" t="s">
        <v>4434</v>
      </c>
      <c r="K625" t="s">
        <v>32</v>
      </c>
      <c r="L625" t="s">
        <v>32</v>
      </c>
      <c r="M625" t="s">
        <v>43</v>
      </c>
      <c r="N625" t="s">
        <v>62</v>
      </c>
      <c r="O625" t="s">
        <v>4435</v>
      </c>
      <c r="P625" t="s">
        <v>767</v>
      </c>
      <c r="Q625" t="s">
        <v>546</v>
      </c>
      <c r="R625" t="s">
        <v>4436</v>
      </c>
      <c r="S625" s="1" t="str">
        <f t="shared" si="19"/>
        <v>CHANA CCAMA, YOLANDA ELSA</v>
      </c>
      <c r="T625" t="s">
        <v>65</v>
      </c>
      <c r="U625" t="s">
        <v>49</v>
      </c>
      <c r="V625" t="s">
        <v>50</v>
      </c>
      <c r="W625" t="s">
        <v>4437</v>
      </c>
      <c r="X625" s="40">
        <v>30846</v>
      </c>
      <c r="Y625" t="s">
        <v>4438</v>
      </c>
      <c r="Z625" s="40">
        <v>43390</v>
      </c>
      <c r="AA625" s="40">
        <v>43419</v>
      </c>
      <c r="AB625" t="s">
        <v>270</v>
      </c>
      <c r="AC625" t="s">
        <v>67</v>
      </c>
      <c r="AD625" t="s">
        <v>41</v>
      </c>
      <c r="AE625"/>
    </row>
    <row r="626" spans="1:31" ht="15">
      <c r="A626" s="1" t="str">
        <f t="shared" si="18"/>
        <v>1150113521E0</v>
      </c>
      <c r="B626" t="s">
        <v>28</v>
      </c>
      <c r="C626" t="s">
        <v>29</v>
      </c>
      <c r="D626" t="s">
        <v>30</v>
      </c>
      <c r="E626" t="s">
        <v>31</v>
      </c>
      <c r="F626" t="s">
        <v>1236</v>
      </c>
      <c r="G626" t="s">
        <v>4402</v>
      </c>
      <c r="H626" t="s">
        <v>1774</v>
      </c>
      <c r="I626" t="s">
        <v>4403</v>
      </c>
      <c r="J626" t="s">
        <v>4434</v>
      </c>
      <c r="K626" t="s">
        <v>32</v>
      </c>
      <c r="L626" t="s">
        <v>32</v>
      </c>
      <c r="M626" t="s">
        <v>1837</v>
      </c>
      <c r="N626" t="s">
        <v>44</v>
      </c>
      <c r="O626" t="s">
        <v>4439</v>
      </c>
      <c r="P626" t="s">
        <v>102</v>
      </c>
      <c r="Q626" t="s">
        <v>75</v>
      </c>
      <c r="R626" t="s">
        <v>4440</v>
      </c>
      <c r="S626" s="1" t="str">
        <f t="shared" si="19"/>
        <v>MAMANI HUANCA, MARTHA ZORAYA</v>
      </c>
      <c r="T626" t="s">
        <v>48</v>
      </c>
      <c r="U626" t="s">
        <v>49</v>
      </c>
      <c r="V626" t="s">
        <v>1812</v>
      </c>
      <c r="W626" t="s">
        <v>4441</v>
      </c>
      <c r="X626" s="40">
        <v>24052</v>
      </c>
      <c r="Y626" t="s">
        <v>4442</v>
      </c>
      <c r="Z626" s="40">
        <v>43390</v>
      </c>
      <c r="AA626" s="40">
        <v>43419</v>
      </c>
      <c r="AB626" t="s">
        <v>39</v>
      </c>
      <c r="AC626" t="s">
        <v>40</v>
      </c>
      <c r="AD626" t="s">
        <v>41</v>
      </c>
      <c r="AE626"/>
    </row>
    <row r="627" spans="1:31" ht="15">
      <c r="A627" s="1" t="str">
        <f t="shared" si="18"/>
        <v>1150113521E2</v>
      </c>
      <c r="B627" t="s">
        <v>28</v>
      </c>
      <c r="C627" t="s">
        <v>29</v>
      </c>
      <c r="D627" t="s">
        <v>30</v>
      </c>
      <c r="E627" t="s">
        <v>31</v>
      </c>
      <c r="F627" t="s">
        <v>1236</v>
      </c>
      <c r="G627" t="s">
        <v>4402</v>
      </c>
      <c r="H627" t="s">
        <v>1774</v>
      </c>
      <c r="I627" t="s">
        <v>4403</v>
      </c>
      <c r="J627" t="s">
        <v>4443</v>
      </c>
      <c r="K627" t="s">
        <v>32</v>
      </c>
      <c r="L627" t="s">
        <v>32</v>
      </c>
      <c r="M627" t="s">
        <v>43</v>
      </c>
      <c r="N627" t="s">
        <v>44</v>
      </c>
      <c r="O627" t="s">
        <v>54</v>
      </c>
      <c r="P627" t="s">
        <v>196</v>
      </c>
      <c r="Q627" t="s">
        <v>249</v>
      </c>
      <c r="R627" t="s">
        <v>3402</v>
      </c>
      <c r="S627" s="1" t="str">
        <f t="shared" si="19"/>
        <v>PARI GORDILLO, GUILLERMINA</v>
      </c>
      <c r="T627" t="s">
        <v>48</v>
      </c>
      <c r="U627" t="s">
        <v>49</v>
      </c>
      <c r="V627" t="s">
        <v>50</v>
      </c>
      <c r="W627" t="s">
        <v>4444</v>
      </c>
      <c r="X627" s="40">
        <v>19456</v>
      </c>
      <c r="Y627" t="s">
        <v>4445</v>
      </c>
      <c r="Z627"/>
      <c r="AA627"/>
      <c r="AB627" t="s">
        <v>39</v>
      </c>
      <c r="AC627" t="s">
        <v>40</v>
      </c>
      <c r="AD627" t="s">
        <v>41</v>
      </c>
      <c r="AE627"/>
    </row>
    <row r="628" spans="1:31" ht="15">
      <c r="A628" s="1" t="str">
        <f t="shared" si="18"/>
        <v>1150113521E3</v>
      </c>
      <c r="B628" t="s">
        <v>28</v>
      </c>
      <c r="C628" t="s">
        <v>29</v>
      </c>
      <c r="D628" t="s">
        <v>30</v>
      </c>
      <c r="E628" t="s">
        <v>31</v>
      </c>
      <c r="F628" t="s">
        <v>1236</v>
      </c>
      <c r="G628" t="s">
        <v>4402</v>
      </c>
      <c r="H628" t="s">
        <v>1774</v>
      </c>
      <c r="I628" t="s">
        <v>4403</v>
      </c>
      <c r="J628" t="s">
        <v>4446</v>
      </c>
      <c r="K628" t="s">
        <v>32</v>
      </c>
      <c r="L628" t="s">
        <v>32</v>
      </c>
      <c r="M628" t="s">
        <v>1837</v>
      </c>
      <c r="N628" t="s">
        <v>44</v>
      </c>
      <c r="O628" t="s">
        <v>54</v>
      </c>
      <c r="P628" t="s">
        <v>4447</v>
      </c>
      <c r="Q628" t="s">
        <v>4448</v>
      </c>
      <c r="R628" t="s">
        <v>768</v>
      </c>
      <c r="S628" s="1" t="str">
        <f t="shared" si="19"/>
        <v>PAUCCAR CHANI, HONORATO</v>
      </c>
      <c r="T628" t="s">
        <v>48</v>
      </c>
      <c r="U628" t="s">
        <v>49</v>
      </c>
      <c r="V628" t="s">
        <v>50</v>
      </c>
      <c r="W628" t="s">
        <v>4449</v>
      </c>
      <c r="X628" s="40">
        <v>20444</v>
      </c>
      <c r="Y628" t="s">
        <v>4450</v>
      </c>
      <c r="Z628"/>
      <c r="AA628"/>
      <c r="AB628" t="s">
        <v>39</v>
      </c>
      <c r="AC628" t="s">
        <v>40</v>
      </c>
      <c r="AD628" t="s">
        <v>41</v>
      </c>
      <c r="AE628"/>
    </row>
    <row r="629" spans="1:31" ht="15">
      <c r="A629" s="1" t="str">
        <f t="shared" si="18"/>
        <v>1150113521E4</v>
      </c>
      <c r="B629" t="s">
        <v>28</v>
      </c>
      <c r="C629" t="s">
        <v>29</v>
      </c>
      <c r="D629" t="s">
        <v>30</v>
      </c>
      <c r="E629" t="s">
        <v>31</v>
      </c>
      <c r="F629" t="s">
        <v>1236</v>
      </c>
      <c r="G629" t="s">
        <v>4402</v>
      </c>
      <c r="H629" t="s">
        <v>1774</v>
      </c>
      <c r="I629" t="s">
        <v>4403</v>
      </c>
      <c r="J629" t="s">
        <v>4451</v>
      </c>
      <c r="K629" t="s">
        <v>32</v>
      </c>
      <c r="L629" t="s">
        <v>32</v>
      </c>
      <c r="M629" t="s">
        <v>43</v>
      </c>
      <c r="N629" t="s">
        <v>44</v>
      </c>
      <c r="O629" t="s">
        <v>54</v>
      </c>
      <c r="P629" t="s">
        <v>228</v>
      </c>
      <c r="Q629" t="s">
        <v>769</v>
      </c>
      <c r="R629" t="s">
        <v>4452</v>
      </c>
      <c r="S629" s="1" t="str">
        <f t="shared" si="19"/>
        <v>PUMA HILARI, YENY DARIA</v>
      </c>
      <c r="T629" t="s">
        <v>60</v>
      </c>
      <c r="U629" t="s">
        <v>49</v>
      </c>
      <c r="V629" t="s">
        <v>50</v>
      </c>
      <c r="W629" t="s">
        <v>4453</v>
      </c>
      <c r="X629" s="40">
        <v>28059</v>
      </c>
      <c r="Y629" t="s">
        <v>4454</v>
      </c>
      <c r="Z629"/>
      <c r="AA629"/>
      <c r="AB629" t="s">
        <v>39</v>
      </c>
      <c r="AC629" t="s">
        <v>40</v>
      </c>
      <c r="AD629" t="s">
        <v>41</v>
      </c>
      <c r="AE629"/>
    </row>
    <row r="630" spans="1:31" ht="15">
      <c r="A630" s="1" t="str">
        <f t="shared" si="18"/>
        <v>1150113521E5</v>
      </c>
      <c r="B630" t="s">
        <v>28</v>
      </c>
      <c r="C630" t="s">
        <v>29</v>
      </c>
      <c r="D630" t="s">
        <v>30</v>
      </c>
      <c r="E630" t="s">
        <v>31</v>
      </c>
      <c r="F630" t="s">
        <v>1236</v>
      </c>
      <c r="G630" t="s">
        <v>4402</v>
      </c>
      <c r="H630" t="s">
        <v>1774</v>
      </c>
      <c r="I630" t="s">
        <v>4403</v>
      </c>
      <c r="J630" t="s">
        <v>4455</v>
      </c>
      <c r="K630" t="s">
        <v>32</v>
      </c>
      <c r="L630" t="s">
        <v>32</v>
      </c>
      <c r="M630" t="s">
        <v>43</v>
      </c>
      <c r="N630" t="s">
        <v>44</v>
      </c>
      <c r="O630" t="s">
        <v>4456</v>
      </c>
      <c r="P630" t="s">
        <v>4457</v>
      </c>
      <c r="Q630" t="s">
        <v>519</v>
      </c>
      <c r="R630" t="s">
        <v>4458</v>
      </c>
      <c r="S630" s="1" t="str">
        <f t="shared" si="19"/>
        <v>CALLOMAMANI AROCUTIPA, TOMAS PERCY</v>
      </c>
      <c r="T630" t="s">
        <v>53</v>
      </c>
      <c r="U630" t="s">
        <v>49</v>
      </c>
      <c r="V630" t="s">
        <v>50</v>
      </c>
      <c r="W630" t="s">
        <v>4459</v>
      </c>
      <c r="X630" s="40">
        <v>28679</v>
      </c>
      <c r="Y630" t="s">
        <v>4460</v>
      </c>
      <c r="Z630" s="40">
        <v>42430</v>
      </c>
      <c r="AA630"/>
      <c r="AB630" t="s">
        <v>39</v>
      </c>
      <c r="AC630" t="s">
        <v>40</v>
      </c>
      <c r="AD630" t="s">
        <v>41</v>
      </c>
      <c r="AE630"/>
    </row>
    <row r="631" spans="1:31" ht="15">
      <c r="A631" s="1" t="str">
        <f t="shared" si="18"/>
        <v>1150113521E6</v>
      </c>
      <c r="B631" t="s">
        <v>28</v>
      </c>
      <c r="C631" t="s">
        <v>29</v>
      </c>
      <c r="D631" t="s">
        <v>30</v>
      </c>
      <c r="E631" t="s">
        <v>31</v>
      </c>
      <c r="F631" t="s">
        <v>1236</v>
      </c>
      <c r="G631" t="s">
        <v>4402</v>
      </c>
      <c r="H631" t="s">
        <v>1774</v>
      </c>
      <c r="I631" t="s">
        <v>4403</v>
      </c>
      <c r="J631" t="s">
        <v>4461</v>
      </c>
      <c r="K631" t="s">
        <v>32</v>
      </c>
      <c r="L631" t="s">
        <v>32</v>
      </c>
      <c r="M631" t="s">
        <v>43</v>
      </c>
      <c r="N631" t="s">
        <v>44</v>
      </c>
      <c r="O631" t="s">
        <v>54</v>
      </c>
      <c r="P631" t="s">
        <v>273</v>
      </c>
      <c r="Q631" t="s">
        <v>158</v>
      </c>
      <c r="R631" t="s">
        <v>1886</v>
      </c>
      <c r="S631" s="1" t="str">
        <f t="shared" si="19"/>
        <v>RODRIGUEZ ROJAS, HERMENEGILDA</v>
      </c>
      <c r="T631" t="s">
        <v>48</v>
      </c>
      <c r="U631" t="s">
        <v>49</v>
      </c>
      <c r="V631" t="s">
        <v>50</v>
      </c>
      <c r="W631" t="s">
        <v>4462</v>
      </c>
      <c r="X631" s="40">
        <v>20558</v>
      </c>
      <c r="Y631" t="s">
        <v>4463</v>
      </c>
      <c r="Z631"/>
      <c r="AA631"/>
      <c r="AB631" t="s">
        <v>39</v>
      </c>
      <c r="AC631" t="s">
        <v>40</v>
      </c>
      <c r="AD631" t="s">
        <v>41</v>
      </c>
      <c r="AE631"/>
    </row>
    <row r="632" spans="1:31" ht="15">
      <c r="A632" s="1" t="str">
        <f t="shared" si="18"/>
        <v>1150113521E7</v>
      </c>
      <c r="B632" t="s">
        <v>28</v>
      </c>
      <c r="C632" t="s">
        <v>29</v>
      </c>
      <c r="D632" t="s">
        <v>30</v>
      </c>
      <c r="E632" t="s">
        <v>31</v>
      </c>
      <c r="F632" t="s">
        <v>1236</v>
      </c>
      <c r="G632" t="s">
        <v>4402</v>
      </c>
      <c r="H632" t="s">
        <v>1774</v>
      </c>
      <c r="I632" t="s">
        <v>4403</v>
      </c>
      <c r="J632" t="s">
        <v>4464</v>
      </c>
      <c r="K632" t="s">
        <v>32</v>
      </c>
      <c r="L632" t="s">
        <v>32</v>
      </c>
      <c r="M632" t="s">
        <v>43</v>
      </c>
      <c r="N632" t="s">
        <v>44</v>
      </c>
      <c r="O632" t="s">
        <v>4465</v>
      </c>
      <c r="P632" t="s">
        <v>174</v>
      </c>
      <c r="Q632" t="s">
        <v>134</v>
      </c>
      <c r="R632" t="s">
        <v>188</v>
      </c>
      <c r="S632" s="1" t="str">
        <f t="shared" si="19"/>
        <v>APAZA LLANQUE, LIDIA</v>
      </c>
      <c r="T632" t="s">
        <v>37</v>
      </c>
      <c r="U632" t="s">
        <v>49</v>
      </c>
      <c r="V632" t="s">
        <v>50</v>
      </c>
      <c r="W632" t="s">
        <v>4466</v>
      </c>
      <c r="X632" s="40">
        <v>25471</v>
      </c>
      <c r="Y632" t="s">
        <v>4467</v>
      </c>
      <c r="Z632"/>
      <c r="AA632"/>
      <c r="AB632" t="s">
        <v>39</v>
      </c>
      <c r="AC632" t="s">
        <v>40</v>
      </c>
      <c r="AD632" t="s">
        <v>41</v>
      </c>
      <c r="AE632"/>
    </row>
    <row r="633" spans="1:31" ht="15">
      <c r="A633" s="1" t="str">
        <f t="shared" si="18"/>
        <v>1150113521E8</v>
      </c>
      <c r="B633" t="s">
        <v>28</v>
      </c>
      <c r="C633" t="s">
        <v>29</v>
      </c>
      <c r="D633" t="s">
        <v>30</v>
      </c>
      <c r="E633" t="s">
        <v>31</v>
      </c>
      <c r="F633" t="s">
        <v>1236</v>
      </c>
      <c r="G633" t="s">
        <v>4402</v>
      </c>
      <c r="H633" t="s">
        <v>1774</v>
      </c>
      <c r="I633" t="s">
        <v>4403</v>
      </c>
      <c r="J633" t="s">
        <v>4468</v>
      </c>
      <c r="K633" t="s">
        <v>32</v>
      </c>
      <c r="L633" t="s">
        <v>32</v>
      </c>
      <c r="M633" t="s">
        <v>43</v>
      </c>
      <c r="N633" t="s">
        <v>44</v>
      </c>
      <c r="O633" t="s">
        <v>54</v>
      </c>
      <c r="P633" t="s">
        <v>770</v>
      </c>
      <c r="Q633" t="s">
        <v>76</v>
      </c>
      <c r="R633" t="s">
        <v>527</v>
      </c>
      <c r="S633" s="1" t="str">
        <f t="shared" si="19"/>
        <v>SUPO QUISPE, ELSA</v>
      </c>
      <c r="T633" t="s">
        <v>48</v>
      </c>
      <c r="U633" t="s">
        <v>49</v>
      </c>
      <c r="V633" t="s">
        <v>50</v>
      </c>
      <c r="W633" t="s">
        <v>4469</v>
      </c>
      <c r="X633" s="40">
        <v>23769</v>
      </c>
      <c r="Y633" t="s">
        <v>4470</v>
      </c>
      <c r="Z633"/>
      <c r="AA633"/>
      <c r="AB633" t="s">
        <v>39</v>
      </c>
      <c r="AC633" t="s">
        <v>40</v>
      </c>
      <c r="AD633" t="s">
        <v>41</v>
      </c>
      <c r="AE633"/>
    </row>
    <row r="634" spans="1:31" ht="15">
      <c r="A634" s="1" t="str">
        <f t="shared" si="18"/>
        <v>1150113521E9</v>
      </c>
      <c r="B634" t="s">
        <v>28</v>
      </c>
      <c r="C634" t="s">
        <v>29</v>
      </c>
      <c r="D634" t="s">
        <v>30</v>
      </c>
      <c r="E634" t="s">
        <v>31</v>
      </c>
      <c r="F634" t="s">
        <v>1236</v>
      </c>
      <c r="G634" t="s">
        <v>4402</v>
      </c>
      <c r="H634" t="s">
        <v>1774</v>
      </c>
      <c r="I634" t="s">
        <v>4403</v>
      </c>
      <c r="J634" t="s">
        <v>4471</v>
      </c>
      <c r="K634" t="s">
        <v>32</v>
      </c>
      <c r="L634" t="s">
        <v>32</v>
      </c>
      <c r="M634" t="s">
        <v>43</v>
      </c>
      <c r="N634" t="s">
        <v>44</v>
      </c>
      <c r="O634" t="s">
        <v>54</v>
      </c>
      <c r="P634" t="s">
        <v>4472</v>
      </c>
      <c r="Q634" t="s">
        <v>388</v>
      </c>
      <c r="R634" t="s">
        <v>258</v>
      </c>
      <c r="S634" s="1" t="str">
        <f t="shared" si="19"/>
        <v>ZAVALLA CABRERA, LUCIO</v>
      </c>
      <c r="T634" t="s">
        <v>48</v>
      </c>
      <c r="U634" t="s">
        <v>49</v>
      </c>
      <c r="V634" t="s">
        <v>50</v>
      </c>
      <c r="W634" t="s">
        <v>4473</v>
      </c>
      <c r="X634" s="40">
        <v>23074</v>
      </c>
      <c r="Y634" t="s">
        <v>4474</v>
      </c>
      <c r="Z634"/>
      <c r="AA634"/>
      <c r="AB634" t="s">
        <v>39</v>
      </c>
      <c r="AC634" t="s">
        <v>40</v>
      </c>
      <c r="AD634" t="s">
        <v>41</v>
      </c>
      <c r="AE634"/>
    </row>
    <row r="635" spans="1:31" ht="15">
      <c r="A635" s="1" t="str">
        <f t="shared" si="18"/>
        <v>21EV01805211</v>
      </c>
      <c r="B635" t="s">
        <v>28</v>
      </c>
      <c r="C635" t="s">
        <v>29</v>
      </c>
      <c r="D635" t="s">
        <v>30</v>
      </c>
      <c r="E635" t="s">
        <v>31</v>
      </c>
      <c r="F635" t="s">
        <v>1236</v>
      </c>
      <c r="G635" t="s">
        <v>4402</v>
      </c>
      <c r="H635" t="s">
        <v>1774</v>
      </c>
      <c r="I635" t="s">
        <v>4403</v>
      </c>
      <c r="J635" t="s">
        <v>4475</v>
      </c>
      <c r="K635" t="s">
        <v>32</v>
      </c>
      <c r="L635" t="s">
        <v>32</v>
      </c>
      <c r="M635" t="s">
        <v>1139</v>
      </c>
      <c r="N635" t="s">
        <v>62</v>
      </c>
      <c r="O635" t="s">
        <v>1990</v>
      </c>
      <c r="P635" t="s">
        <v>128</v>
      </c>
      <c r="Q635" t="s">
        <v>314</v>
      </c>
      <c r="R635" t="s">
        <v>3004</v>
      </c>
      <c r="S635" s="1" t="str">
        <f t="shared" si="19"/>
        <v>PINO JARA, EDSON</v>
      </c>
      <c r="T635" t="s">
        <v>65</v>
      </c>
      <c r="U635" t="s">
        <v>282</v>
      </c>
      <c r="V635" t="s">
        <v>50</v>
      </c>
      <c r="W635" t="s">
        <v>3005</v>
      </c>
      <c r="X635" s="40">
        <v>28766</v>
      </c>
      <c r="Y635" t="s">
        <v>3006</v>
      </c>
      <c r="Z635" s="40">
        <v>43160</v>
      </c>
      <c r="AA635" s="40">
        <v>43465</v>
      </c>
      <c r="AB635" t="s">
        <v>113</v>
      </c>
      <c r="AC635" t="s">
        <v>67</v>
      </c>
      <c r="AD635" t="s">
        <v>41</v>
      </c>
      <c r="AE635"/>
    </row>
    <row r="636" spans="1:31" ht="15">
      <c r="A636" s="1" t="str">
        <f t="shared" si="18"/>
        <v>1150113511E3</v>
      </c>
      <c r="B636" t="s">
        <v>28</v>
      </c>
      <c r="C636" t="s">
        <v>29</v>
      </c>
      <c r="D636" t="s">
        <v>30</v>
      </c>
      <c r="E636" t="s">
        <v>31</v>
      </c>
      <c r="F636" t="s">
        <v>1236</v>
      </c>
      <c r="G636" t="s">
        <v>4402</v>
      </c>
      <c r="H636" t="s">
        <v>1774</v>
      </c>
      <c r="I636" t="s">
        <v>4403</v>
      </c>
      <c r="J636" t="s">
        <v>4476</v>
      </c>
      <c r="K636" t="s">
        <v>87</v>
      </c>
      <c r="L636" t="s">
        <v>88</v>
      </c>
      <c r="M636" t="s">
        <v>89</v>
      </c>
      <c r="N636" t="s">
        <v>44</v>
      </c>
      <c r="O636" t="s">
        <v>54</v>
      </c>
      <c r="P636" t="s">
        <v>546</v>
      </c>
      <c r="Q636" t="s">
        <v>2912</v>
      </c>
      <c r="R636" t="s">
        <v>4477</v>
      </c>
      <c r="S636" s="1" t="str">
        <f t="shared" si="19"/>
        <v>CCAMA BACA, EULOGIO ARTURO</v>
      </c>
      <c r="T636" t="s">
        <v>96</v>
      </c>
      <c r="U636" t="s">
        <v>38</v>
      </c>
      <c r="V636" t="s">
        <v>50</v>
      </c>
      <c r="W636" t="s">
        <v>4478</v>
      </c>
      <c r="X636" s="40">
        <v>20159</v>
      </c>
      <c r="Y636" t="s">
        <v>4479</v>
      </c>
      <c r="Z636"/>
      <c r="AA636"/>
      <c r="AB636" t="s">
        <v>39</v>
      </c>
      <c r="AC636" t="s">
        <v>92</v>
      </c>
      <c r="AD636" t="s">
        <v>41</v>
      </c>
      <c r="AE636"/>
    </row>
    <row r="637" spans="1:31" ht="15">
      <c r="A637" s="1" t="str">
        <f t="shared" si="18"/>
        <v>1150113511E5</v>
      </c>
      <c r="B637" t="s">
        <v>28</v>
      </c>
      <c r="C637" t="s">
        <v>29</v>
      </c>
      <c r="D637" t="s">
        <v>30</v>
      </c>
      <c r="E637" t="s">
        <v>31</v>
      </c>
      <c r="F637" t="s">
        <v>1236</v>
      </c>
      <c r="G637" t="s">
        <v>4402</v>
      </c>
      <c r="H637" t="s">
        <v>1774</v>
      </c>
      <c r="I637" t="s">
        <v>4403</v>
      </c>
      <c r="J637" t="s">
        <v>4480</v>
      </c>
      <c r="K637" t="s">
        <v>87</v>
      </c>
      <c r="L637" t="s">
        <v>88</v>
      </c>
      <c r="M637" t="s">
        <v>93</v>
      </c>
      <c r="N637" t="s">
        <v>44</v>
      </c>
      <c r="O637" t="s">
        <v>54</v>
      </c>
      <c r="P637" t="s">
        <v>315</v>
      </c>
      <c r="Q637" t="s">
        <v>771</v>
      </c>
      <c r="R637" t="s">
        <v>4481</v>
      </c>
      <c r="S637" s="1" t="str">
        <f t="shared" si="19"/>
        <v>FERNANDEZ VACA, EUFRASIO PERCY</v>
      </c>
      <c r="T637" t="s">
        <v>616</v>
      </c>
      <c r="U637" t="s">
        <v>38</v>
      </c>
      <c r="V637" t="s">
        <v>50</v>
      </c>
      <c r="W637" t="s">
        <v>4482</v>
      </c>
      <c r="X637" s="40">
        <v>21199</v>
      </c>
      <c r="Y637" t="s">
        <v>4483</v>
      </c>
      <c r="Z637"/>
      <c r="AA637"/>
      <c r="AB637" t="s">
        <v>39</v>
      </c>
      <c r="AC637" t="s">
        <v>92</v>
      </c>
      <c r="AD637" t="s">
        <v>41</v>
      </c>
      <c r="AE637"/>
    </row>
    <row r="638" spans="1:31" ht="15">
      <c r="A638" s="1" t="str">
        <f t="shared" si="18"/>
        <v>1150113511E8</v>
      </c>
      <c r="B638" t="s">
        <v>28</v>
      </c>
      <c r="C638" t="s">
        <v>29</v>
      </c>
      <c r="D638" t="s">
        <v>30</v>
      </c>
      <c r="E638" t="s">
        <v>31</v>
      </c>
      <c r="F638" t="s">
        <v>1236</v>
      </c>
      <c r="G638" t="s">
        <v>4402</v>
      </c>
      <c r="H638" t="s">
        <v>1774</v>
      </c>
      <c r="I638" t="s">
        <v>4403</v>
      </c>
      <c r="J638" t="s">
        <v>4484</v>
      </c>
      <c r="K638" t="s">
        <v>87</v>
      </c>
      <c r="L638" t="s">
        <v>88</v>
      </c>
      <c r="M638" t="s">
        <v>89</v>
      </c>
      <c r="N638" t="s">
        <v>44</v>
      </c>
      <c r="O638" t="s">
        <v>4485</v>
      </c>
      <c r="P638" t="s">
        <v>76</v>
      </c>
      <c r="Q638" t="s">
        <v>283</v>
      </c>
      <c r="R638" t="s">
        <v>4486</v>
      </c>
      <c r="S638" s="1" t="str">
        <f t="shared" si="19"/>
        <v>QUISPE CALISAYA, DINA SUSY</v>
      </c>
      <c r="T638" t="s">
        <v>98</v>
      </c>
      <c r="U638" t="s">
        <v>38</v>
      </c>
      <c r="V638" t="s">
        <v>50</v>
      </c>
      <c r="W638" t="s">
        <v>4487</v>
      </c>
      <c r="X638" s="40">
        <v>27104</v>
      </c>
      <c r="Y638" t="s">
        <v>4488</v>
      </c>
      <c r="Z638"/>
      <c r="AA638"/>
      <c r="AB638" t="s">
        <v>39</v>
      </c>
      <c r="AC638" t="s">
        <v>92</v>
      </c>
      <c r="AD638" t="s">
        <v>41</v>
      </c>
      <c r="AE638"/>
    </row>
    <row r="639" spans="1:31" ht="15">
      <c r="A639" s="1" t="str">
        <f t="shared" si="18"/>
        <v>1193213521E3</v>
      </c>
      <c r="B639" t="s">
        <v>28</v>
      </c>
      <c r="C639" t="s">
        <v>29</v>
      </c>
      <c r="D639" t="s">
        <v>30</v>
      </c>
      <c r="E639" t="s">
        <v>31</v>
      </c>
      <c r="F639" t="s">
        <v>1588</v>
      </c>
      <c r="G639" t="s">
        <v>4489</v>
      </c>
      <c r="H639" t="s">
        <v>1774</v>
      </c>
      <c r="I639" t="s">
        <v>4490</v>
      </c>
      <c r="J639" t="s">
        <v>4491</v>
      </c>
      <c r="K639" t="s">
        <v>32</v>
      </c>
      <c r="L639" t="s">
        <v>33</v>
      </c>
      <c r="M639" t="s">
        <v>34</v>
      </c>
      <c r="N639" t="s">
        <v>593</v>
      </c>
      <c r="O639" t="s">
        <v>4492</v>
      </c>
      <c r="P639" t="s">
        <v>69</v>
      </c>
      <c r="Q639" t="s">
        <v>76</v>
      </c>
      <c r="R639" t="s">
        <v>4493</v>
      </c>
      <c r="S639" s="1" t="str">
        <f t="shared" si="19"/>
        <v>CHOQUE QUISPE, ASCENCIA</v>
      </c>
      <c r="T639" t="s">
        <v>48</v>
      </c>
      <c r="U639" t="s">
        <v>38</v>
      </c>
      <c r="V639" t="s">
        <v>50</v>
      </c>
      <c r="W639" t="s">
        <v>4494</v>
      </c>
      <c r="X639" s="40">
        <v>20963</v>
      </c>
      <c r="Y639" t="s">
        <v>4495</v>
      </c>
      <c r="Z639" s="40">
        <v>43382</v>
      </c>
      <c r="AA639" s="40">
        <v>43465</v>
      </c>
      <c r="AB639" t="s">
        <v>39</v>
      </c>
      <c r="AC639" t="s">
        <v>40</v>
      </c>
      <c r="AD639" t="s">
        <v>41</v>
      </c>
      <c r="AE639"/>
    </row>
    <row r="640" spans="1:31" ht="15">
      <c r="A640" s="1" t="str">
        <f t="shared" si="18"/>
        <v>1193213511E3</v>
      </c>
      <c r="B640" t="s">
        <v>28</v>
      </c>
      <c r="C640" t="s">
        <v>29</v>
      </c>
      <c r="D640" t="s">
        <v>30</v>
      </c>
      <c r="E640" t="s">
        <v>31</v>
      </c>
      <c r="F640" t="s">
        <v>1588</v>
      </c>
      <c r="G640" t="s">
        <v>4489</v>
      </c>
      <c r="H640" t="s">
        <v>1774</v>
      </c>
      <c r="I640" t="s">
        <v>4490</v>
      </c>
      <c r="J640" t="s">
        <v>4496</v>
      </c>
      <c r="K640" t="s">
        <v>32</v>
      </c>
      <c r="L640" t="s">
        <v>32</v>
      </c>
      <c r="M640" t="s">
        <v>43</v>
      </c>
      <c r="N640" t="s">
        <v>44</v>
      </c>
      <c r="O640" t="s">
        <v>4497</v>
      </c>
      <c r="P640" t="s">
        <v>627</v>
      </c>
      <c r="Q640" t="s">
        <v>102</v>
      </c>
      <c r="R640" t="s">
        <v>4498</v>
      </c>
      <c r="S640" s="1" t="str">
        <f t="shared" si="19"/>
        <v>CCUNO MAMANI, MERCEDES NORMA</v>
      </c>
      <c r="T640" t="s">
        <v>48</v>
      </c>
      <c r="U640" t="s">
        <v>49</v>
      </c>
      <c r="V640" t="s">
        <v>50</v>
      </c>
      <c r="W640" t="s">
        <v>4499</v>
      </c>
      <c r="X640" s="40">
        <v>26566</v>
      </c>
      <c r="Y640" t="s">
        <v>4500</v>
      </c>
      <c r="Z640" s="40">
        <v>42795</v>
      </c>
      <c r="AA640"/>
      <c r="AB640" t="s">
        <v>39</v>
      </c>
      <c r="AC640" t="s">
        <v>40</v>
      </c>
      <c r="AD640" t="s">
        <v>41</v>
      </c>
      <c r="AE640"/>
    </row>
    <row r="641" spans="1:31" ht="15">
      <c r="A641" s="1" t="str">
        <f t="shared" si="18"/>
        <v>1193213511E4</v>
      </c>
      <c r="B641" t="s">
        <v>28</v>
      </c>
      <c r="C641" t="s">
        <v>29</v>
      </c>
      <c r="D641" t="s">
        <v>30</v>
      </c>
      <c r="E641" t="s">
        <v>31</v>
      </c>
      <c r="F641" t="s">
        <v>1588</v>
      </c>
      <c r="G641" t="s">
        <v>4489</v>
      </c>
      <c r="H641" t="s">
        <v>1774</v>
      </c>
      <c r="I641" t="s">
        <v>4490</v>
      </c>
      <c r="J641" t="s">
        <v>4501</v>
      </c>
      <c r="K641" t="s">
        <v>32</v>
      </c>
      <c r="L641" t="s">
        <v>32</v>
      </c>
      <c r="M641" t="s">
        <v>43</v>
      </c>
      <c r="N641" t="s">
        <v>62</v>
      </c>
      <c r="O641" t="s">
        <v>4502</v>
      </c>
      <c r="P641" t="s">
        <v>551</v>
      </c>
      <c r="Q641" t="s">
        <v>568</v>
      </c>
      <c r="R641" t="s">
        <v>499</v>
      </c>
      <c r="S641" s="1" t="str">
        <f t="shared" si="19"/>
        <v>ALCOS CHAIÑA, JOSEFINA</v>
      </c>
      <c r="T641" t="s">
        <v>65</v>
      </c>
      <c r="U641" t="s">
        <v>49</v>
      </c>
      <c r="V641" t="s">
        <v>50</v>
      </c>
      <c r="W641" t="s">
        <v>4157</v>
      </c>
      <c r="X641" s="40">
        <v>26866</v>
      </c>
      <c r="Y641" t="s">
        <v>4158</v>
      </c>
      <c r="Z641" s="40">
        <v>43388</v>
      </c>
      <c r="AA641" s="40">
        <v>43465</v>
      </c>
      <c r="AB641" t="s">
        <v>270</v>
      </c>
      <c r="AC641" t="s">
        <v>67</v>
      </c>
      <c r="AD641" t="s">
        <v>41</v>
      </c>
      <c r="AE641"/>
    </row>
    <row r="642" spans="1:31" ht="15">
      <c r="A642" s="1" t="str">
        <f t="shared" si="18"/>
        <v>1193213511E4</v>
      </c>
      <c r="B642" t="s">
        <v>28</v>
      </c>
      <c r="C642" t="s">
        <v>29</v>
      </c>
      <c r="D642" t="s">
        <v>30</v>
      </c>
      <c r="E642" t="s">
        <v>31</v>
      </c>
      <c r="F642" t="s">
        <v>1588</v>
      </c>
      <c r="G642" t="s">
        <v>4489</v>
      </c>
      <c r="H642" t="s">
        <v>1774</v>
      </c>
      <c r="I642" t="s">
        <v>4490</v>
      </c>
      <c r="J642" t="s">
        <v>4501</v>
      </c>
      <c r="K642" t="s">
        <v>32</v>
      </c>
      <c r="L642" t="s">
        <v>32</v>
      </c>
      <c r="M642" t="s">
        <v>43</v>
      </c>
      <c r="N642" t="s">
        <v>44</v>
      </c>
      <c r="O642" t="s">
        <v>54</v>
      </c>
      <c r="P642" t="s">
        <v>69</v>
      </c>
      <c r="Q642" t="s">
        <v>76</v>
      </c>
      <c r="R642" t="s">
        <v>4493</v>
      </c>
      <c r="S642" s="1" t="str">
        <f t="shared" si="19"/>
        <v>CHOQUE QUISPE, ASCENCIA</v>
      </c>
      <c r="T642" t="s">
        <v>48</v>
      </c>
      <c r="U642" t="s">
        <v>49</v>
      </c>
      <c r="V642" t="s">
        <v>705</v>
      </c>
      <c r="W642" t="s">
        <v>4494</v>
      </c>
      <c r="X642" s="40">
        <v>20963</v>
      </c>
      <c r="Y642" t="s">
        <v>4495</v>
      </c>
      <c r="Z642" s="40">
        <v>43382</v>
      </c>
      <c r="AA642" s="40">
        <v>43465</v>
      </c>
      <c r="AB642" t="s">
        <v>39</v>
      </c>
      <c r="AC642" t="s">
        <v>40</v>
      </c>
      <c r="AD642" t="s">
        <v>41</v>
      </c>
      <c r="AE642"/>
    </row>
    <row r="643" spans="1:31" ht="15">
      <c r="A643" s="1" t="str">
        <f t="shared" ref="A643:A706" si="20">J643</f>
        <v>1193213521E0</v>
      </c>
      <c r="B643" t="s">
        <v>28</v>
      </c>
      <c r="C643" t="s">
        <v>29</v>
      </c>
      <c r="D643" t="s">
        <v>30</v>
      </c>
      <c r="E643" t="s">
        <v>31</v>
      </c>
      <c r="F643" t="s">
        <v>1588</v>
      </c>
      <c r="G643" t="s">
        <v>4489</v>
      </c>
      <c r="H643" t="s">
        <v>1774</v>
      </c>
      <c r="I643" t="s">
        <v>4490</v>
      </c>
      <c r="J643" t="s">
        <v>4503</v>
      </c>
      <c r="K643" t="s">
        <v>32</v>
      </c>
      <c r="L643" t="s">
        <v>32</v>
      </c>
      <c r="M643" t="s">
        <v>43</v>
      </c>
      <c r="N643" t="s">
        <v>44</v>
      </c>
      <c r="O643" t="s">
        <v>54</v>
      </c>
      <c r="P643" t="s">
        <v>648</v>
      </c>
      <c r="Q643" t="s">
        <v>4504</v>
      </c>
      <c r="R643" t="s">
        <v>4505</v>
      </c>
      <c r="S643" s="1" t="str">
        <f t="shared" si="19"/>
        <v>LOAIZA PUENTE DE LA VEGA, RUTH ALEJANDRINA</v>
      </c>
      <c r="T643" t="s">
        <v>48</v>
      </c>
      <c r="U643" t="s">
        <v>49</v>
      </c>
      <c r="V643" t="s">
        <v>50</v>
      </c>
      <c r="W643" t="s">
        <v>4506</v>
      </c>
      <c r="X643" s="40">
        <v>20017</v>
      </c>
      <c r="Y643" t="s">
        <v>4507</v>
      </c>
      <c r="Z643"/>
      <c r="AA643"/>
      <c r="AB643" t="s">
        <v>39</v>
      </c>
      <c r="AC643" t="s">
        <v>40</v>
      </c>
      <c r="AD643" t="s">
        <v>41</v>
      </c>
      <c r="AE643"/>
    </row>
    <row r="644" spans="1:31" ht="15">
      <c r="A644" s="1" t="str">
        <f t="shared" si="20"/>
        <v>1193213521E6</v>
      </c>
      <c r="B644" t="s">
        <v>28</v>
      </c>
      <c r="C644" t="s">
        <v>29</v>
      </c>
      <c r="D644" t="s">
        <v>30</v>
      </c>
      <c r="E644" t="s">
        <v>31</v>
      </c>
      <c r="F644" t="s">
        <v>1588</v>
      </c>
      <c r="G644" t="s">
        <v>4489</v>
      </c>
      <c r="H644" t="s">
        <v>1774</v>
      </c>
      <c r="I644" t="s">
        <v>4490</v>
      </c>
      <c r="J644" t="s">
        <v>4508</v>
      </c>
      <c r="K644" t="s">
        <v>32</v>
      </c>
      <c r="L644" t="s">
        <v>32</v>
      </c>
      <c r="M644" t="s">
        <v>43</v>
      </c>
      <c r="N644" t="s">
        <v>44</v>
      </c>
      <c r="O644" t="s">
        <v>54</v>
      </c>
      <c r="P644" t="s">
        <v>234</v>
      </c>
      <c r="Q644" t="s">
        <v>136</v>
      </c>
      <c r="R644" t="s">
        <v>4509</v>
      </c>
      <c r="S644" s="1" t="str">
        <f t="shared" ref="S644:S707" si="21">CONCATENATE(P644," ",Q644,", ",R644)</f>
        <v>PAUCAR FLOREZ, MARIA DORIS</v>
      </c>
      <c r="T644" t="s">
        <v>48</v>
      </c>
      <c r="U644" t="s">
        <v>49</v>
      </c>
      <c r="V644" t="s">
        <v>50</v>
      </c>
      <c r="W644" t="s">
        <v>4510</v>
      </c>
      <c r="X644" s="40">
        <v>21698</v>
      </c>
      <c r="Y644" t="s">
        <v>4511</v>
      </c>
      <c r="Z644"/>
      <c r="AA644"/>
      <c r="AB644" t="s">
        <v>39</v>
      </c>
      <c r="AC644" t="s">
        <v>40</v>
      </c>
      <c r="AD644" t="s">
        <v>41</v>
      </c>
      <c r="AE644"/>
    </row>
    <row r="645" spans="1:31" ht="15">
      <c r="A645" s="1" t="str">
        <f t="shared" si="20"/>
        <v>1193213521E9</v>
      </c>
      <c r="B645" t="s">
        <v>28</v>
      </c>
      <c r="C645" t="s">
        <v>29</v>
      </c>
      <c r="D645" t="s">
        <v>30</v>
      </c>
      <c r="E645" t="s">
        <v>31</v>
      </c>
      <c r="F645" t="s">
        <v>1588</v>
      </c>
      <c r="G645" t="s">
        <v>4489</v>
      </c>
      <c r="H645" t="s">
        <v>1774</v>
      </c>
      <c r="I645" t="s">
        <v>4490</v>
      </c>
      <c r="J645" t="s">
        <v>4512</v>
      </c>
      <c r="K645" t="s">
        <v>32</v>
      </c>
      <c r="L645" t="s">
        <v>32</v>
      </c>
      <c r="M645" t="s">
        <v>43</v>
      </c>
      <c r="N645" t="s">
        <v>44</v>
      </c>
      <c r="O645" t="s">
        <v>54</v>
      </c>
      <c r="P645" t="s">
        <v>226</v>
      </c>
      <c r="Q645" t="s">
        <v>118</v>
      </c>
      <c r="R645" t="s">
        <v>4513</v>
      </c>
      <c r="S645" s="1" t="str">
        <f t="shared" si="21"/>
        <v>MAQUERA FLORES, LUCERIA PASISA</v>
      </c>
      <c r="T645" t="s">
        <v>48</v>
      </c>
      <c r="U645" t="s">
        <v>49</v>
      </c>
      <c r="V645" t="s">
        <v>50</v>
      </c>
      <c r="W645" t="s">
        <v>4514</v>
      </c>
      <c r="X645" s="40">
        <v>22806</v>
      </c>
      <c r="Y645" t="s">
        <v>4515</v>
      </c>
      <c r="Z645"/>
      <c r="AA645"/>
      <c r="AB645" t="s">
        <v>39</v>
      </c>
      <c r="AC645" t="s">
        <v>40</v>
      </c>
      <c r="AD645" t="s">
        <v>41</v>
      </c>
      <c r="AE645"/>
    </row>
    <row r="646" spans="1:31" ht="15">
      <c r="A646" s="1" t="str">
        <f t="shared" si="20"/>
        <v>21EV01805219</v>
      </c>
      <c r="B646" t="s">
        <v>28</v>
      </c>
      <c r="C646" t="s">
        <v>29</v>
      </c>
      <c r="D646" t="s">
        <v>30</v>
      </c>
      <c r="E646" t="s">
        <v>31</v>
      </c>
      <c r="F646" t="s">
        <v>1588</v>
      </c>
      <c r="G646" t="s">
        <v>4489</v>
      </c>
      <c r="H646" t="s">
        <v>1774</v>
      </c>
      <c r="I646" t="s">
        <v>4490</v>
      </c>
      <c r="J646" t="s">
        <v>4516</v>
      </c>
      <c r="K646" t="s">
        <v>32</v>
      </c>
      <c r="L646" t="s">
        <v>32</v>
      </c>
      <c r="M646" t="s">
        <v>1139</v>
      </c>
      <c r="N646" t="s">
        <v>62</v>
      </c>
      <c r="O646" t="s">
        <v>1990</v>
      </c>
      <c r="P646" t="s">
        <v>246</v>
      </c>
      <c r="Q646" t="s">
        <v>101</v>
      </c>
      <c r="R646" t="s">
        <v>422</v>
      </c>
      <c r="S646" s="1" t="str">
        <f t="shared" si="21"/>
        <v>CUTIPA CHAMBI, NORMA</v>
      </c>
      <c r="T646" t="s">
        <v>65</v>
      </c>
      <c r="U646" t="s">
        <v>644</v>
      </c>
      <c r="V646" t="s">
        <v>50</v>
      </c>
      <c r="W646" t="s">
        <v>4380</v>
      </c>
      <c r="X646" s="40">
        <v>27484</v>
      </c>
      <c r="Y646" t="s">
        <v>4381</v>
      </c>
      <c r="Z646" s="40">
        <v>43160</v>
      </c>
      <c r="AA646" s="40">
        <v>43465</v>
      </c>
      <c r="AB646" t="s">
        <v>113</v>
      </c>
      <c r="AC646" t="s">
        <v>67</v>
      </c>
      <c r="AD646" t="s">
        <v>41</v>
      </c>
      <c r="AE646"/>
    </row>
    <row r="647" spans="1:31" ht="15">
      <c r="A647" s="1" t="str">
        <f t="shared" si="20"/>
        <v>1193213531E1</v>
      </c>
      <c r="B647" t="s">
        <v>28</v>
      </c>
      <c r="C647" t="s">
        <v>29</v>
      </c>
      <c r="D647" t="s">
        <v>30</v>
      </c>
      <c r="E647" t="s">
        <v>31</v>
      </c>
      <c r="F647" t="s">
        <v>1588</v>
      </c>
      <c r="G647" t="s">
        <v>4489</v>
      </c>
      <c r="H647" t="s">
        <v>1774</v>
      </c>
      <c r="I647" t="s">
        <v>4490</v>
      </c>
      <c r="J647" t="s">
        <v>4517</v>
      </c>
      <c r="K647" t="s">
        <v>87</v>
      </c>
      <c r="L647" t="s">
        <v>88</v>
      </c>
      <c r="M647" t="s">
        <v>89</v>
      </c>
      <c r="N647" t="s">
        <v>44</v>
      </c>
      <c r="O647" t="s">
        <v>54</v>
      </c>
      <c r="P647" t="s">
        <v>736</v>
      </c>
      <c r="Q647" t="s">
        <v>207</v>
      </c>
      <c r="R647" t="s">
        <v>4518</v>
      </c>
      <c r="S647" s="1" t="str">
        <f t="shared" si="21"/>
        <v>TUMI TICONA, ANDRES ERASMO</v>
      </c>
      <c r="T647" t="s">
        <v>96</v>
      </c>
      <c r="U647" t="s">
        <v>38</v>
      </c>
      <c r="V647" t="s">
        <v>50</v>
      </c>
      <c r="W647" t="s">
        <v>4519</v>
      </c>
      <c r="X647" s="40">
        <v>18227</v>
      </c>
      <c r="Y647" t="s">
        <v>4520</v>
      </c>
      <c r="Z647"/>
      <c r="AA647"/>
      <c r="AB647" t="s">
        <v>39</v>
      </c>
      <c r="AC647" t="s">
        <v>92</v>
      </c>
      <c r="AD647" t="s">
        <v>41</v>
      </c>
      <c r="AE647"/>
    </row>
    <row r="648" spans="1:31" ht="15">
      <c r="A648" s="1" t="str">
        <f t="shared" si="20"/>
        <v>1114213521E7</v>
      </c>
      <c r="B648" t="s">
        <v>28</v>
      </c>
      <c r="C648" t="s">
        <v>29</v>
      </c>
      <c r="D648" t="s">
        <v>30</v>
      </c>
      <c r="E648" t="s">
        <v>31</v>
      </c>
      <c r="F648" t="s">
        <v>1207</v>
      </c>
      <c r="G648" t="s">
        <v>4521</v>
      </c>
      <c r="H648" t="s">
        <v>1774</v>
      </c>
      <c r="I648" t="s">
        <v>4522</v>
      </c>
      <c r="J648" t="s">
        <v>4523</v>
      </c>
      <c r="K648" t="s">
        <v>32</v>
      </c>
      <c r="L648" t="s">
        <v>33</v>
      </c>
      <c r="M648" t="s">
        <v>34</v>
      </c>
      <c r="N648" t="s">
        <v>35</v>
      </c>
      <c r="O648" t="s">
        <v>2020</v>
      </c>
      <c r="P648" t="s">
        <v>76</v>
      </c>
      <c r="Q648" t="s">
        <v>269</v>
      </c>
      <c r="R648" t="s">
        <v>4524</v>
      </c>
      <c r="S648" s="1" t="str">
        <f t="shared" si="21"/>
        <v>QUISPE TAPIA, ALFREDO ELOY</v>
      </c>
      <c r="T648" t="s">
        <v>282</v>
      </c>
      <c r="U648" t="s">
        <v>38</v>
      </c>
      <c r="V648" t="s">
        <v>2021</v>
      </c>
      <c r="W648" t="s">
        <v>4525</v>
      </c>
      <c r="X648" s="40">
        <v>22821</v>
      </c>
      <c r="Y648" t="s">
        <v>4526</v>
      </c>
      <c r="Z648" s="40">
        <v>43374</v>
      </c>
      <c r="AA648" s="40">
        <v>44834</v>
      </c>
      <c r="AB648" t="s">
        <v>39</v>
      </c>
      <c r="AC648" t="s">
        <v>40</v>
      </c>
      <c r="AD648" t="s">
        <v>41</v>
      </c>
      <c r="AE648"/>
    </row>
    <row r="649" spans="1:31" ht="15">
      <c r="A649" s="1" t="str">
        <f t="shared" si="20"/>
        <v>1114213511E3</v>
      </c>
      <c r="B649" t="s">
        <v>28</v>
      </c>
      <c r="C649" t="s">
        <v>29</v>
      </c>
      <c r="D649" t="s">
        <v>30</v>
      </c>
      <c r="E649" t="s">
        <v>31</v>
      </c>
      <c r="F649" t="s">
        <v>1207</v>
      </c>
      <c r="G649" t="s">
        <v>4521</v>
      </c>
      <c r="H649" t="s">
        <v>1774</v>
      </c>
      <c r="I649" t="s">
        <v>4522</v>
      </c>
      <c r="J649" t="s">
        <v>4527</v>
      </c>
      <c r="K649" t="s">
        <v>32</v>
      </c>
      <c r="L649" t="s">
        <v>32</v>
      </c>
      <c r="M649" t="s">
        <v>43</v>
      </c>
      <c r="N649" t="s">
        <v>62</v>
      </c>
      <c r="O649" t="s">
        <v>4528</v>
      </c>
      <c r="P649" t="s">
        <v>124</v>
      </c>
      <c r="Q649" t="s">
        <v>172</v>
      </c>
      <c r="R649" t="s">
        <v>4529</v>
      </c>
      <c r="S649" s="1" t="str">
        <f t="shared" si="21"/>
        <v>CRUZ DELGADO, ROCIO</v>
      </c>
      <c r="T649" t="s">
        <v>65</v>
      </c>
      <c r="U649" t="s">
        <v>49</v>
      </c>
      <c r="V649" t="s">
        <v>100</v>
      </c>
      <c r="W649" t="s">
        <v>4530</v>
      </c>
      <c r="X649" s="40">
        <v>31269</v>
      </c>
      <c r="Y649" t="s">
        <v>4531</v>
      </c>
      <c r="Z649" s="40">
        <v>43160</v>
      </c>
      <c r="AA649" s="40">
        <v>43465</v>
      </c>
      <c r="AB649" t="s">
        <v>39</v>
      </c>
      <c r="AC649" t="s">
        <v>67</v>
      </c>
      <c r="AD649" t="s">
        <v>41</v>
      </c>
      <c r="AE649"/>
    </row>
    <row r="650" spans="1:31" ht="15">
      <c r="A650" s="1" t="str">
        <f t="shared" si="20"/>
        <v>1114213511E4</v>
      </c>
      <c r="B650" t="s">
        <v>28</v>
      </c>
      <c r="C650" t="s">
        <v>29</v>
      </c>
      <c r="D650" t="s">
        <v>30</v>
      </c>
      <c r="E650" t="s">
        <v>31</v>
      </c>
      <c r="F650" t="s">
        <v>1207</v>
      </c>
      <c r="G650" t="s">
        <v>4521</v>
      </c>
      <c r="H650" t="s">
        <v>1774</v>
      </c>
      <c r="I650" t="s">
        <v>4522</v>
      </c>
      <c r="J650" t="s">
        <v>4532</v>
      </c>
      <c r="K650" t="s">
        <v>32</v>
      </c>
      <c r="L650" t="s">
        <v>32</v>
      </c>
      <c r="M650" t="s">
        <v>43</v>
      </c>
      <c r="N650" t="s">
        <v>44</v>
      </c>
      <c r="O650" t="s">
        <v>4533</v>
      </c>
      <c r="P650" t="s">
        <v>359</v>
      </c>
      <c r="Q650" t="s">
        <v>690</v>
      </c>
      <c r="R650" t="s">
        <v>4534</v>
      </c>
      <c r="S650" s="1" t="str">
        <f t="shared" si="21"/>
        <v>NEIRA SARDON, EFRAIN JAIME</v>
      </c>
      <c r="T650" t="s">
        <v>37</v>
      </c>
      <c r="U650" t="s">
        <v>49</v>
      </c>
      <c r="V650" t="s">
        <v>50</v>
      </c>
      <c r="W650" t="s">
        <v>4535</v>
      </c>
      <c r="X650" s="40">
        <v>20104</v>
      </c>
      <c r="Y650" t="s">
        <v>4536</v>
      </c>
      <c r="Z650" s="40">
        <v>41701</v>
      </c>
      <c r="AA650" s="40">
        <v>42004</v>
      </c>
      <c r="AB650" t="s">
        <v>39</v>
      </c>
      <c r="AC650" t="s">
        <v>40</v>
      </c>
      <c r="AD650" t="s">
        <v>41</v>
      </c>
      <c r="AE650"/>
    </row>
    <row r="651" spans="1:31" ht="15">
      <c r="A651" s="1" t="str">
        <f t="shared" si="20"/>
        <v>1114213511E5</v>
      </c>
      <c r="B651" t="s">
        <v>28</v>
      </c>
      <c r="C651" t="s">
        <v>29</v>
      </c>
      <c r="D651" t="s">
        <v>30</v>
      </c>
      <c r="E651" t="s">
        <v>31</v>
      </c>
      <c r="F651" t="s">
        <v>1207</v>
      </c>
      <c r="G651" t="s">
        <v>4521</v>
      </c>
      <c r="H651" t="s">
        <v>1774</v>
      </c>
      <c r="I651" t="s">
        <v>4522</v>
      </c>
      <c r="J651" t="s">
        <v>4537</v>
      </c>
      <c r="K651" t="s">
        <v>32</v>
      </c>
      <c r="L651" t="s">
        <v>32</v>
      </c>
      <c r="M651" t="s">
        <v>43</v>
      </c>
      <c r="N651" t="s">
        <v>44</v>
      </c>
      <c r="O651" t="s">
        <v>54</v>
      </c>
      <c r="P651" t="s">
        <v>262</v>
      </c>
      <c r="Q651" t="s">
        <v>570</v>
      </c>
      <c r="R651" t="s">
        <v>4538</v>
      </c>
      <c r="S651" s="1" t="str">
        <f t="shared" si="21"/>
        <v>FIGUEROA LIPA, ALBERTO CAYETANO</v>
      </c>
      <c r="T651" t="s">
        <v>48</v>
      </c>
      <c r="U651" t="s">
        <v>49</v>
      </c>
      <c r="V651" t="s">
        <v>50</v>
      </c>
      <c r="W651" t="s">
        <v>4539</v>
      </c>
      <c r="X651" s="40">
        <v>23961</v>
      </c>
      <c r="Y651" t="s">
        <v>4540</v>
      </c>
      <c r="Z651"/>
      <c r="AA651"/>
      <c r="AB651" t="s">
        <v>39</v>
      </c>
      <c r="AC651" t="s">
        <v>40</v>
      </c>
      <c r="AD651" t="s">
        <v>41</v>
      </c>
      <c r="AE651"/>
    </row>
    <row r="652" spans="1:31" ht="15">
      <c r="A652" s="1" t="str">
        <f t="shared" si="20"/>
        <v>1114213511E6</v>
      </c>
      <c r="B652" t="s">
        <v>28</v>
      </c>
      <c r="C652" t="s">
        <v>29</v>
      </c>
      <c r="D652" t="s">
        <v>30</v>
      </c>
      <c r="E652" t="s">
        <v>31</v>
      </c>
      <c r="F652" t="s">
        <v>1207</v>
      </c>
      <c r="G652" t="s">
        <v>4521</v>
      </c>
      <c r="H652" t="s">
        <v>1774</v>
      </c>
      <c r="I652" t="s">
        <v>4522</v>
      </c>
      <c r="J652" t="s">
        <v>4541</v>
      </c>
      <c r="K652" t="s">
        <v>32</v>
      </c>
      <c r="L652" t="s">
        <v>32</v>
      </c>
      <c r="M652" t="s">
        <v>1837</v>
      </c>
      <c r="N652" t="s">
        <v>44</v>
      </c>
      <c r="O652" t="s">
        <v>54</v>
      </c>
      <c r="P652" t="s">
        <v>740</v>
      </c>
      <c r="Q652" t="s">
        <v>698</v>
      </c>
      <c r="R652" t="s">
        <v>4542</v>
      </c>
      <c r="S652" s="1" t="str">
        <f t="shared" si="21"/>
        <v>JOVE CCARI, GREGORIO ABRAHAN</v>
      </c>
      <c r="T652" t="s">
        <v>48</v>
      </c>
      <c r="U652" t="s">
        <v>49</v>
      </c>
      <c r="V652" t="s">
        <v>50</v>
      </c>
      <c r="W652" t="s">
        <v>4543</v>
      </c>
      <c r="X652" s="40">
        <v>21621</v>
      </c>
      <c r="Y652" t="s">
        <v>4544</v>
      </c>
      <c r="Z652"/>
      <c r="AA652"/>
      <c r="AB652" t="s">
        <v>39</v>
      </c>
      <c r="AC652" t="s">
        <v>40</v>
      </c>
      <c r="AD652" t="s">
        <v>41</v>
      </c>
      <c r="AE652"/>
    </row>
    <row r="653" spans="1:31" ht="15">
      <c r="A653" s="1" t="str">
        <f t="shared" si="20"/>
        <v>1114213511E7</v>
      </c>
      <c r="B653" t="s">
        <v>28</v>
      </c>
      <c r="C653" t="s">
        <v>29</v>
      </c>
      <c r="D653" t="s">
        <v>30</v>
      </c>
      <c r="E653" t="s">
        <v>31</v>
      </c>
      <c r="F653" t="s">
        <v>1207</v>
      </c>
      <c r="G653" t="s">
        <v>4521</v>
      </c>
      <c r="H653" t="s">
        <v>1774</v>
      </c>
      <c r="I653" t="s">
        <v>4522</v>
      </c>
      <c r="J653" t="s">
        <v>4545</v>
      </c>
      <c r="K653" t="s">
        <v>32</v>
      </c>
      <c r="L653" t="s">
        <v>32</v>
      </c>
      <c r="M653" t="s">
        <v>43</v>
      </c>
      <c r="N653" t="s">
        <v>44</v>
      </c>
      <c r="O653" t="s">
        <v>4546</v>
      </c>
      <c r="P653" t="s">
        <v>196</v>
      </c>
      <c r="Q653" t="s">
        <v>124</v>
      </c>
      <c r="R653" t="s">
        <v>775</v>
      </c>
      <c r="S653" s="1" t="str">
        <f t="shared" si="21"/>
        <v>PARI CRUZ, ANTONIA VICTORIA</v>
      </c>
      <c r="T653" t="s">
        <v>48</v>
      </c>
      <c r="U653" t="s">
        <v>49</v>
      </c>
      <c r="V653" t="s">
        <v>50</v>
      </c>
      <c r="W653" t="s">
        <v>4547</v>
      </c>
      <c r="X653" s="40">
        <v>24596</v>
      </c>
      <c r="Y653" t="s">
        <v>4548</v>
      </c>
      <c r="Z653"/>
      <c r="AA653"/>
      <c r="AB653" t="s">
        <v>39</v>
      </c>
      <c r="AC653" t="s">
        <v>40</v>
      </c>
      <c r="AD653" t="s">
        <v>41</v>
      </c>
      <c r="AE653"/>
    </row>
    <row r="654" spans="1:31" ht="15">
      <c r="A654" s="1" t="str">
        <f t="shared" si="20"/>
        <v>1114213511E8</v>
      </c>
      <c r="B654" t="s">
        <v>28</v>
      </c>
      <c r="C654" t="s">
        <v>29</v>
      </c>
      <c r="D654" t="s">
        <v>30</v>
      </c>
      <c r="E654" t="s">
        <v>31</v>
      </c>
      <c r="F654" t="s">
        <v>1207</v>
      </c>
      <c r="G654" t="s">
        <v>4521</v>
      </c>
      <c r="H654" t="s">
        <v>1774</v>
      </c>
      <c r="I654" t="s">
        <v>4522</v>
      </c>
      <c r="J654" t="s">
        <v>4549</v>
      </c>
      <c r="K654" t="s">
        <v>32</v>
      </c>
      <c r="L654" t="s">
        <v>32</v>
      </c>
      <c r="M654" t="s">
        <v>43</v>
      </c>
      <c r="N654" t="s">
        <v>44</v>
      </c>
      <c r="O654" t="s">
        <v>4550</v>
      </c>
      <c r="P654" t="s">
        <v>141</v>
      </c>
      <c r="Q654" t="s">
        <v>4551</v>
      </c>
      <c r="R654" t="s">
        <v>4552</v>
      </c>
      <c r="S654" s="1" t="str">
        <f t="shared" si="21"/>
        <v>RAMOS SAMATA, REINALDO RAUL</v>
      </c>
      <c r="T654" t="s">
        <v>48</v>
      </c>
      <c r="U654" t="s">
        <v>49</v>
      </c>
      <c r="V654" t="s">
        <v>50</v>
      </c>
      <c r="W654" t="s">
        <v>4553</v>
      </c>
      <c r="X654" s="40">
        <v>21747</v>
      </c>
      <c r="Y654" t="s">
        <v>4554</v>
      </c>
      <c r="Z654" s="40">
        <v>42467</v>
      </c>
      <c r="AA654"/>
      <c r="AB654" t="s">
        <v>39</v>
      </c>
      <c r="AC654" t="s">
        <v>40</v>
      </c>
      <c r="AD654" t="s">
        <v>41</v>
      </c>
      <c r="AE654"/>
    </row>
    <row r="655" spans="1:31" ht="15">
      <c r="A655" s="1" t="str">
        <f t="shared" si="20"/>
        <v>1114213511E9</v>
      </c>
      <c r="B655" t="s">
        <v>28</v>
      </c>
      <c r="C655" t="s">
        <v>29</v>
      </c>
      <c r="D655" t="s">
        <v>30</v>
      </c>
      <c r="E655" t="s">
        <v>31</v>
      </c>
      <c r="F655" t="s">
        <v>1207</v>
      </c>
      <c r="G655" t="s">
        <v>4521</v>
      </c>
      <c r="H655" t="s">
        <v>1774</v>
      </c>
      <c r="I655" t="s">
        <v>4522</v>
      </c>
      <c r="J655" t="s">
        <v>4555</v>
      </c>
      <c r="K655" t="s">
        <v>32</v>
      </c>
      <c r="L655" t="s">
        <v>32</v>
      </c>
      <c r="M655" t="s">
        <v>43</v>
      </c>
      <c r="N655" t="s">
        <v>62</v>
      </c>
      <c r="O655" t="s">
        <v>4556</v>
      </c>
      <c r="P655" t="s">
        <v>94</v>
      </c>
      <c r="Q655" t="s">
        <v>76</v>
      </c>
      <c r="R655" t="s">
        <v>4557</v>
      </c>
      <c r="S655" s="1" t="str">
        <f t="shared" si="21"/>
        <v>CHARAJA QUISPE, PATRICIA SOLEDAD</v>
      </c>
      <c r="T655" t="s">
        <v>65</v>
      </c>
      <c r="U655" t="s">
        <v>49</v>
      </c>
      <c r="V655" t="s">
        <v>50</v>
      </c>
      <c r="W655" t="s">
        <v>4558</v>
      </c>
      <c r="X655" s="40">
        <v>32420</v>
      </c>
      <c r="Y655" t="s">
        <v>4559</v>
      </c>
      <c r="Z655" s="40">
        <v>43160</v>
      </c>
      <c r="AA655" s="40">
        <v>43465</v>
      </c>
      <c r="AB655" t="s">
        <v>39</v>
      </c>
      <c r="AC655" t="s">
        <v>67</v>
      </c>
      <c r="AD655" t="s">
        <v>41</v>
      </c>
      <c r="AE655"/>
    </row>
    <row r="656" spans="1:31" ht="15">
      <c r="A656" s="1" t="str">
        <f t="shared" si="20"/>
        <v>1114213521E3</v>
      </c>
      <c r="B656" t="s">
        <v>28</v>
      </c>
      <c r="C656" t="s">
        <v>29</v>
      </c>
      <c r="D656" t="s">
        <v>30</v>
      </c>
      <c r="E656" t="s">
        <v>31</v>
      </c>
      <c r="F656" t="s">
        <v>1207</v>
      </c>
      <c r="G656" t="s">
        <v>4521</v>
      </c>
      <c r="H656" t="s">
        <v>1774</v>
      </c>
      <c r="I656" t="s">
        <v>4522</v>
      </c>
      <c r="J656" t="s">
        <v>4560</v>
      </c>
      <c r="K656" t="s">
        <v>32</v>
      </c>
      <c r="L656" t="s">
        <v>32</v>
      </c>
      <c r="M656" t="s">
        <v>43</v>
      </c>
      <c r="N656" t="s">
        <v>44</v>
      </c>
      <c r="O656" t="s">
        <v>4561</v>
      </c>
      <c r="P656" t="s">
        <v>4562</v>
      </c>
      <c r="Q656" t="s">
        <v>61</v>
      </c>
      <c r="R656" t="s">
        <v>3755</v>
      </c>
      <c r="S656" s="1" t="str">
        <f t="shared" si="21"/>
        <v>REMOND GALLEGOS, MARIA ESTHER</v>
      </c>
      <c r="T656" t="s">
        <v>60</v>
      </c>
      <c r="U656" t="s">
        <v>49</v>
      </c>
      <c r="V656" t="s">
        <v>50</v>
      </c>
      <c r="W656" t="s">
        <v>4563</v>
      </c>
      <c r="X656" s="40">
        <v>25219</v>
      </c>
      <c r="Y656" t="s">
        <v>4564</v>
      </c>
      <c r="Z656"/>
      <c r="AA656"/>
      <c r="AB656" t="s">
        <v>39</v>
      </c>
      <c r="AC656" t="s">
        <v>40</v>
      </c>
      <c r="AD656" t="s">
        <v>41</v>
      </c>
      <c r="AE656"/>
    </row>
    <row r="657" spans="1:31" ht="15">
      <c r="A657" s="1" t="str">
        <f t="shared" si="20"/>
        <v>1114213521E4</v>
      </c>
      <c r="B657" t="s">
        <v>28</v>
      </c>
      <c r="C657" t="s">
        <v>29</v>
      </c>
      <c r="D657" t="s">
        <v>30</v>
      </c>
      <c r="E657" t="s">
        <v>31</v>
      </c>
      <c r="F657" t="s">
        <v>1207</v>
      </c>
      <c r="G657" t="s">
        <v>4521</v>
      </c>
      <c r="H657" t="s">
        <v>1774</v>
      </c>
      <c r="I657" t="s">
        <v>4522</v>
      </c>
      <c r="J657" t="s">
        <v>4565</v>
      </c>
      <c r="K657" t="s">
        <v>32</v>
      </c>
      <c r="L657" t="s">
        <v>32</v>
      </c>
      <c r="M657" t="s">
        <v>1139</v>
      </c>
      <c r="N657" t="s">
        <v>44</v>
      </c>
      <c r="O657" t="s">
        <v>54</v>
      </c>
      <c r="P657" t="s">
        <v>158</v>
      </c>
      <c r="Q657" t="s">
        <v>568</v>
      </c>
      <c r="R657" t="s">
        <v>4566</v>
      </c>
      <c r="S657" s="1" t="str">
        <f t="shared" si="21"/>
        <v>ROJAS CHAIÑA, HELAR AMADO</v>
      </c>
      <c r="T657" t="s">
        <v>48</v>
      </c>
      <c r="U657" t="s">
        <v>49</v>
      </c>
      <c r="V657" t="s">
        <v>50</v>
      </c>
      <c r="W657" t="s">
        <v>4567</v>
      </c>
      <c r="X657" s="40">
        <v>22049</v>
      </c>
      <c r="Y657" t="s">
        <v>4568</v>
      </c>
      <c r="Z657"/>
      <c r="AA657"/>
      <c r="AB657" t="s">
        <v>39</v>
      </c>
      <c r="AC657" t="s">
        <v>40</v>
      </c>
      <c r="AD657" t="s">
        <v>41</v>
      </c>
      <c r="AE657"/>
    </row>
    <row r="658" spans="1:31" ht="15">
      <c r="A658" s="1" t="str">
        <f t="shared" si="20"/>
        <v>1114213521E5</v>
      </c>
      <c r="B658" t="s">
        <v>28</v>
      </c>
      <c r="C658" t="s">
        <v>29</v>
      </c>
      <c r="D658" t="s">
        <v>30</v>
      </c>
      <c r="E658" t="s">
        <v>31</v>
      </c>
      <c r="F658" t="s">
        <v>1207</v>
      </c>
      <c r="G658" t="s">
        <v>4521</v>
      </c>
      <c r="H658" t="s">
        <v>1774</v>
      </c>
      <c r="I658" t="s">
        <v>4522</v>
      </c>
      <c r="J658" t="s">
        <v>4569</v>
      </c>
      <c r="K658" t="s">
        <v>32</v>
      </c>
      <c r="L658" t="s">
        <v>32</v>
      </c>
      <c r="M658" t="s">
        <v>43</v>
      </c>
      <c r="N658" t="s">
        <v>44</v>
      </c>
      <c r="O658" t="s">
        <v>54</v>
      </c>
      <c r="P658" t="s">
        <v>406</v>
      </c>
      <c r="Q658" t="s">
        <v>153</v>
      </c>
      <c r="R658" t="s">
        <v>4570</v>
      </c>
      <c r="S658" s="1" t="str">
        <f t="shared" si="21"/>
        <v>VELEZ ORTEGA, MARGARITA SOLEDAD</v>
      </c>
      <c r="T658" t="s">
        <v>53</v>
      </c>
      <c r="U658" t="s">
        <v>49</v>
      </c>
      <c r="V658" t="s">
        <v>50</v>
      </c>
      <c r="W658" t="s">
        <v>4571</v>
      </c>
      <c r="X658" s="40">
        <v>23506</v>
      </c>
      <c r="Y658" t="s">
        <v>4572</v>
      </c>
      <c r="Z658"/>
      <c r="AA658"/>
      <c r="AB658" t="s">
        <v>39</v>
      </c>
      <c r="AC658" t="s">
        <v>40</v>
      </c>
      <c r="AD658" t="s">
        <v>41</v>
      </c>
      <c r="AE658"/>
    </row>
    <row r="659" spans="1:31" ht="15">
      <c r="A659" s="1" t="str">
        <f t="shared" si="20"/>
        <v>1114213521E6</v>
      </c>
      <c r="B659" t="s">
        <v>28</v>
      </c>
      <c r="C659" t="s">
        <v>29</v>
      </c>
      <c r="D659" t="s">
        <v>30</v>
      </c>
      <c r="E659" t="s">
        <v>31</v>
      </c>
      <c r="F659" t="s">
        <v>1207</v>
      </c>
      <c r="G659" t="s">
        <v>4521</v>
      </c>
      <c r="H659" t="s">
        <v>1774</v>
      </c>
      <c r="I659" t="s">
        <v>4522</v>
      </c>
      <c r="J659" t="s">
        <v>4573</v>
      </c>
      <c r="K659" t="s">
        <v>32</v>
      </c>
      <c r="L659" t="s">
        <v>32</v>
      </c>
      <c r="M659" t="s">
        <v>43</v>
      </c>
      <c r="N659" t="s">
        <v>44</v>
      </c>
      <c r="O659" t="s">
        <v>54</v>
      </c>
      <c r="P659" t="s">
        <v>4574</v>
      </c>
      <c r="Q659" t="s">
        <v>77</v>
      </c>
      <c r="R659" t="s">
        <v>4575</v>
      </c>
      <c r="S659" s="1" t="str">
        <f t="shared" si="21"/>
        <v>VIDANGOS CONDORI, JUANA BAUTISTA</v>
      </c>
      <c r="T659" t="s">
        <v>48</v>
      </c>
      <c r="U659" t="s">
        <v>49</v>
      </c>
      <c r="V659" t="s">
        <v>50</v>
      </c>
      <c r="W659" t="s">
        <v>4576</v>
      </c>
      <c r="X659" s="40">
        <v>23917</v>
      </c>
      <c r="Y659" t="s">
        <v>4577</v>
      </c>
      <c r="Z659"/>
      <c r="AA659"/>
      <c r="AB659" t="s">
        <v>39</v>
      </c>
      <c r="AC659" t="s">
        <v>40</v>
      </c>
      <c r="AD659" t="s">
        <v>41</v>
      </c>
      <c r="AE659"/>
    </row>
    <row r="660" spans="1:31" ht="15">
      <c r="A660" s="1" t="str">
        <f t="shared" si="20"/>
        <v>1114213521E8</v>
      </c>
      <c r="B660" t="s">
        <v>28</v>
      </c>
      <c r="C660" t="s">
        <v>29</v>
      </c>
      <c r="D660" t="s">
        <v>30</v>
      </c>
      <c r="E660" t="s">
        <v>31</v>
      </c>
      <c r="F660" t="s">
        <v>1207</v>
      </c>
      <c r="G660" t="s">
        <v>4521</v>
      </c>
      <c r="H660" t="s">
        <v>1774</v>
      </c>
      <c r="I660" t="s">
        <v>4522</v>
      </c>
      <c r="J660" t="s">
        <v>4578</v>
      </c>
      <c r="K660" t="s">
        <v>32</v>
      </c>
      <c r="L660" t="s">
        <v>32</v>
      </c>
      <c r="M660" t="s">
        <v>43</v>
      </c>
      <c r="N660" t="s">
        <v>44</v>
      </c>
      <c r="O660" t="s">
        <v>4579</v>
      </c>
      <c r="P660" t="s">
        <v>312</v>
      </c>
      <c r="Q660" t="s">
        <v>544</v>
      </c>
      <c r="R660" t="s">
        <v>309</v>
      </c>
      <c r="S660" s="1" t="str">
        <f t="shared" si="21"/>
        <v>BRAVO ARAPA, MARINA</v>
      </c>
      <c r="T660" t="s">
        <v>60</v>
      </c>
      <c r="U660" t="s">
        <v>49</v>
      </c>
      <c r="V660" t="s">
        <v>50</v>
      </c>
      <c r="W660" t="s">
        <v>4580</v>
      </c>
      <c r="X660" s="40">
        <v>23373</v>
      </c>
      <c r="Y660" t="s">
        <v>4581</v>
      </c>
      <c r="Z660"/>
      <c r="AA660"/>
      <c r="AB660" t="s">
        <v>39</v>
      </c>
      <c r="AC660" t="s">
        <v>40</v>
      </c>
      <c r="AD660" t="s">
        <v>41</v>
      </c>
      <c r="AE660"/>
    </row>
    <row r="661" spans="1:31" ht="15">
      <c r="A661" s="1" t="str">
        <f t="shared" si="20"/>
        <v>1114213521E9</v>
      </c>
      <c r="B661" t="s">
        <v>28</v>
      </c>
      <c r="C661" t="s">
        <v>29</v>
      </c>
      <c r="D661" t="s">
        <v>30</v>
      </c>
      <c r="E661" t="s">
        <v>31</v>
      </c>
      <c r="F661" t="s">
        <v>1207</v>
      </c>
      <c r="G661" t="s">
        <v>4521</v>
      </c>
      <c r="H661" t="s">
        <v>1774</v>
      </c>
      <c r="I661" t="s">
        <v>4522</v>
      </c>
      <c r="J661" t="s">
        <v>4582</v>
      </c>
      <c r="K661" t="s">
        <v>32</v>
      </c>
      <c r="L661" t="s">
        <v>32</v>
      </c>
      <c r="M661" t="s">
        <v>43</v>
      </c>
      <c r="N661" t="s">
        <v>44</v>
      </c>
      <c r="O661" t="s">
        <v>3671</v>
      </c>
      <c r="P661" t="s">
        <v>166</v>
      </c>
      <c r="Q661" t="s">
        <v>126</v>
      </c>
      <c r="R661" t="s">
        <v>4583</v>
      </c>
      <c r="S661" s="1" t="str">
        <f t="shared" si="21"/>
        <v>CHURATA COILA, JULIA RITA</v>
      </c>
      <c r="T661" t="s">
        <v>60</v>
      </c>
      <c r="U661" t="s">
        <v>49</v>
      </c>
      <c r="V661" t="s">
        <v>50</v>
      </c>
      <c r="W661" t="s">
        <v>4584</v>
      </c>
      <c r="X661" s="40">
        <v>24145</v>
      </c>
      <c r="Y661" t="s">
        <v>4585</v>
      </c>
      <c r="Z661"/>
      <c r="AA661"/>
      <c r="AB661" t="s">
        <v>39</v>
      </c>
      <c r="AC661" t="s">
        <v>40</v>
      </c>
      <c r="AD661" t="s">
        <v>41</v>
      </c>
      <c r="AE661"/>
    </row>
    <row r="662" spans="1:31" ht="15">
      <c r="A662" s="1" t="str">
        <f t="shared" si="20"/>
        <v>21EV01805213</v>
      </c>
      <c r="B662" t="s">
        <v>28</v>
      </c>
      <c r="C662" t="s">
        <v>29</v>
      </c>
      <c r="D662" t="s">
        <v>30</v>
      </c>
      <c r="E662" t="s">
        <v>31</v>
      </c>
      <c r="F662" t="s">
        <v>1207</v>
      </c>
      <c r="G662" t="s">
        <v>4521</v>
      </c>
      <c r="H662" t="s">
        <v>1774</v>
      </c>
      <c r="I662" t="s">
        <v>4522</v>
      </c>
      <c r="J662" t="s">
        <v>4586</v>
      </c>
      <c r="K662" t="s">
        <v>32</v>
      </c>
      <c r="L662" t="s">
        <v>32</v>
      </c>
      <c r="M662" t="s">
        <v>1139</v>
      </c>
      <c r="N662" t="s">
        <v>62</v>
      </c>
      <c r="O662" t="s">
        <v>1990</v>
      </c>
      <c r="P662" t="s">
        <v>706</v>
      </c>
      <c r="Q662" t="s">
        <v>102</v>
      </c>
      <c r="R662" t="s">
        <v>959</v>
      </c>
      <c r="S662" s="1" t="str">
        <f t="shared" si="21"/>
        <v>VILCAPAZA MAMANI, ROBERTO CARLOS</v>
      </c>
      <c r="T662" t="s">
        <v>65</v>
      </c>
      <c r="U662" t="s">
        <v>282</v>
      </c>
      <c r="V662" t="s">
        <v>50</v>
      </c>
      <c r="W662" t="s">
        <v>4587</v>
      </c>
      <c r="X662" s="40">
        <v>29073</v>
      </c>
      <c r="Y662" t="s">
        <v>4588</v>
      </c>
      <c r="Z662" s="40">
        <v>43160</v>
      </c>
      <c r="AA662" s="40">
        <v>43465</v>
      </c>
      <c r="AB662" t="s">
        <v>113</v>
      </c>
      <c r="AC662" t="s">
        <v>67</v>
      </c>
      <c r="AD662" t="s">
        <v>41</v>
      </c>
      <c r="AE662"/>
    </row>
    <row r="663" spans="1:31" ht="15">
      <c r="A663" s="1" t="str">
        <f t="shared" si="20"/>
        <v>1114213511E0</v>
      </c>
      <c r="B663" t="s">
        <v>28</v>
      </c>
      <c r="C663" t="s">
        <v>29</v>
      </c>
      <c r="D663" t="s">
        <v>30</v>
      </c>
      <c r="E663" t="s">
        <v>31</v>
      </c>
      <c r="F663" t="s">
        <v>1207</v>
      </c>
      <c r="G663" t="s">
        <v>4521</v>
      </c>
      <c r="H663" t="s">
        <v>1774</v>
      </c>
      <c r="I663" t="s">
        <v>4522</v>
      </c>
      <c r="J663" t="s">
        <v>4589</v>
      </c>
      <c r="K663" t="s">
        <v>87</v>
      </c>
      <c r="L663" t="s">
        <v>88</v>
      </c>
      <c r="M663" t="s">
        <v>89</v>
      </c>
      <c r="N663" t="s">
        <v>44</v>
      </c>
      <c r="O663" t="s">
        <v>54</v>
      </c>
      <c r="P663" t="s">
        <v>291</v>
      </c>
      <c r="Q663" t="s">
        <v>291</v>
      </c>
      <c r="R663" t="s">
        <v>4590</v>
      </c>
      <c r="S663" s="1" t="str">
        <f t="shared" si="21"/>
        <v>MENDOZA MENDOZA, SOLEDAD LUCRECIA</v>
      </c>
      <c r="T663" t="s">
        <v>159</v>
      </c>
      <c r="U663" t="s">
        <v>38</v>
      </c>
      <c r="V663" t="s">
        <v>50</v>
      </c>
      <c r="W663" t="s">
        <v>4591</v>
      </c>
      <c r="X663" s="40">
        <v>21723</v>
      </c>
      <c r="Y663" t="s">
        <v>4592</v>
      </c>
      <c r="Z663"/>
      <c r="AA663"/>
      <c r="AB663" t="s">
        <v>39</v>
      </c>
      <c r="AC663" t="s">
        <v>92</v>
      </c>
      <c r="AD663" t="s">
        <v>41</v>
      </c>
      <c r="AE663"/>
    </row>
    <row r="664" spans="1:31" ht="15">
      <c r="A664" s="1" t="str">
        <f t="shared" si="20"/>
        <v>1114213511E2</v>
      </c>
      <c r="B664" t="s">
        <v>28</v>
      </c>
      <c r="C664" t="s">
        <v>29</v>
      </c>
      <c r="D664" t="s">
        <v>30</v>
      </c>
      <c r="E664" t="s">
        <v>31</v>
      </c>
      <c r="F664" t="s">
        <v>1207</v>
      </c>
      <c r="G664" t="s">
        <v>4521</v>
      </c>
      <c r="H664" t="s">
        <v>1774</v>
      </c>
      <c r="I664" t="s">
        <v>4522</v>
      </c>
      <c r="J664" t="s">
        <v>4593</v>
      </c>
      <c r="K664" t="s">
        <v>87</v>
      </c>
      <c r="L664" t="s">
        <v>88</v>
      </c>
      <c r="M664" t="s">
        <v>89</v>
      </c>
      <c r="N664" t="s">
        <v>44</v>
      </c>
      <c r="O664" t="s">
        <v>4594</v>
      </c>
      <c r="P664" t="s">
        <v>564</v>
      </c>
      <c r="Q664" t="s">
        <v>59</v>
      </c>
      <c r="R664" t="s">
        <v>4595</v>
      </c>
      <c r="S664" s="1" t="str">
        <f t="shared" si="21"/>
        <v>ANDRADE VILCA, JOSE RUFO</v>
      </c>
      <c r="T664" t="s">
        <v>98</v>
      </c>
      <c r="U664" t="s">
        <v>38</v>
      </c>
      <c r="V664" t="s">
        <v>50</v>
      </c>
      <c r="W664" t="s">
        <v>4596</v>
      </c>
      <c r="X664" s="40">
        <v>22885</v>
      </c>
      <c r="Y664" t="s">
        <v>4597</v>
      </c>
      <c r="Z664" s="40">
        <v>43101</v>
      </c>
      <c r="AA664" s="40">
        <v>43465</v>
      </c>
      <c r="AB664" t="s">
        <v>39</v>
      </c>
      <c r="AC664" t="s">
        <v>92</v>
      </c>
      <c r="AD664" t="s">
        <v>41</v>
      </c>
      <c r="AE664"/>
    </row>
    <row r="665" spans="1:31" ht="15">
      <c r="A665" s="1" t="str">
        <f t="shared" si="20"/>
        <v>1111313511E5</v>
      </c>
      <c r="B665" t="s">
        <v>28</v>
      </c>
      <c r="C665" t="s">
        <v>29</v>
      </c>
      <c r="D665" t="s">
        <v>30</v>
      </c>
      <c r="E665" t="s">
        <v>351</v>
      </c>
      <c r="F665" t="s">
        <v>1238</v>
      </c>
      <c r="G665" t="s">
        <v>4598</v>
      </c>
      <c r="H665" t="s">
        <v>1774</v>
      </c>
      <c r="I665" t="s">
        <v>4599</v>
      </c>
      <c r="J665" t="s">
        <v>4600</v>
      </c>
      <c r="K665" t="s">
        <v>32</v>
      </c>
      <c r="L665" t="s">
        <v>33</v>
      </c>
      <c r="M665" t="s">
        <v>602</v>
      </c>
      <c r="N665" t="s">
        <v>35</v>
      </c>
      <c r="O665" t="s">
        <v>4601</v>
      </c>
      <c r="P665" t="s">
        <v>751</v>
      </c>
      <c r="Q665" t="s">
        <v>568</v>
      </c>
      <c r="R665" t="s">
        <v>776</v>
      </c>
      <c r="S665" s="1" t="str">
        <f t="shared" si="21"/>
        <v>JALLO CHAIÑA, JUAN CARLOS</v>
      </c>
      <c r="T665" t="s">
        <v>60</v>
      </c>
      <c r="U665" t="s">
        <v>38</v>
      </c>
      <c r="V665" t="s">
        <v>100</v>
      </c>
      <c r="W665" t="s">
        <v>4602</v>
      </c>
      <c r="X665" s="40">
        <v>26975</v>
      </c>
      <c r="Y665" t="s">
        <v>4603</v>
      </c>
      <c r="Z665" s="40">
        <v>42064</v>
      </c>
      <c r="AA665" s="40">
        <v>43159</v>
      </c>
      <c r="AB665" t="s">
        <v>39</v>
      </c>
      <c r="AC665" t="s">
        <v>40</v>
      </c>
      <c r="AD665" t="s">
        <v>41</v>
      </c>
      <c r="AE665"/>
    </row>
    <row r="666" spans="1:31" ht="15">
      <c r="A666" s="1" t="str">
        <f t="shared" si="20"/>
        <v>1111313521E2</v>
      </c>
      <c r="B666" t="s">
        <v>28</v>
      </c>
      <c r="C666" t="s">
        <v>29</v>
      </c>
      <c r="D666" t="s">
        <v>30</v>
      </c>
      <c r="E666" t="s">
        <v>351</v>
      </c>
      <c r="F666" t="s">
        <v>1238</v>
      </c>
      <c r="G666" t="s">
        <v>4598</v>
      </c>
      <c r="H666" t="s">
        <v>1774</v>
      </c>
      <c r="I666" t="s">
        <v>4599</v>
      </c>
      <c r="J666" t="s">
        <v>4604</v>
      </c>
      <c r="K666" t="s">
        <v>32</v>
      </c>
      <c r="L666" t="s">
        <v>33</v>
      </c>
      <c r="M666" t="s">
        <v>34</v>
      </c>
      <c r="N666" t="s">
        <v>593</v>
      </c>
      <c r="O666" t="s">
        <v>4605</v>
      </c>
      <c r="P666" t="s">
        <v>76</v>
      </c>
      <c r="Q666" t="s">
        <v>205</v>
      </c>
      <c r="R666" t="s">
        <v>355</v>
      </c>
      <c r="S666" s="1" t="str">
        <f t="shared" si="21"/>
        <v>QUISPE CALIZAYA, JOSE ANTONIO</v>
      </c>
      <c r="T666" t="s">
        <v>60</v>
      </c>
      <c r="U666" t="s">
        <v>38</v>
      </c>
      <c r="V666" t="s">
        <v>50</v>
      </c>
      <c r="W666" t="s">
        <v>4606</v>
      </c>
      <c r="X666" s="40">
        <v>26358</v>
      </c>
      <c r="Y666" t="s">
        <v>4607</v>
      </c>
      <c r="Z666" s="40">
        <v>43377</v>
      </c>
      <c r="AA666" s="40">
        <v>43465</v>
      </c>
      <c r="AB666" t="s">
        <v>39</v>
      </c>
      <c r="AC666" t="s">
        <v>67</v>
      </c>
      <c r="AD666" t="s">
        <v>41</v>
      </c>
      <c r="AE666"/>
    </row>
    <row r="667" spans="1:31" ht="15">
      <c r="A667" s="1" t="str">
        <f t="shared" si="20"/>
        <v>1111313511E0</v>
      </c>
      <c r="B667" t="s">
        <v>28</v>
      </c>
      <c r="C667" t="s">
        <v>29</v>
      </c>
      <c r="D667" t="s">
        <v>30</v>
      </c>
      <c r="E667" t="s">
        <v>351</v>
      </c>
      <c r="F667" t="s">
        <v>1238</v>
      </c>
      <c r="G667" t="s">
        <v>4598</v>
      </c>
      <c r="H667" t="s">
        <v>1774</v>
      </c>
      <c r="I667" t="s">
        <v>4599</v>
      </c>
      <c r="J667" t="s">
        <v>4608</v>
      </c>
      <c r="K667" t="s">
        <v>32</v>
      </c>
      <c r="L667" t="s">
        <v>32</v>
      </c>
      <c r="M667" t="s">
        <v>43</v>
      </c>
      <c r="N667" t="s">
        <v>44</v>
      </c>
      <c r="O667" t="s">
        <v>54</v>
      </c>
      <c r="P667" t="s">
        <v>435</v>
      </c>
      <c r="Q667" t="s">
        <v>436</v>
      </c>
      <c r="R667" t="s">
        <v>4609</v>
      </c>
      <c r="S667" s="1" t="str">
        <f t="shared" si="21"/>
        <v>HOLGUIN ORDOÑO, ROY</v>
      </c>
      <c r="T667" t="s">
        <v>60</v>
      </c>
      <c r="U667" t="s">
        <v>49</v>
      </c>
      <c r="V667" t="s">
        <v>50</v>
      </c>
      <c r="W667" t="s">
        <v>4610</v>
      </c>
      <c r="X667" s="40">
        <v>25323</v>
      </c>
      <c r="Y667" t="s">
        <v>4611</v>
      </c>
      <c r="Z667"/>
      <c r="AA667"/>
      <c r="AB667" t="s">
        <v>39</v>
      </c>
      <c r="AC667" t="s">
        <v>40</v>
      </c>
      <c r="AD667" t="s">
        <v>41</v>
      </c>
      <c r="AE667"/>
    </row>
    <row r="668" spans="1:31" ht="15">
      <c r="A668" s="1" t="str">
        <f t="shared" si="20"/>
        <v>1111313511E2</v>
      </c>
      <c r="B668" t="s">
        <v>28</v>
      </c>
      <c r="C668" t="s">
        <v>29</v>
      </c>
      <c r="D668" t="s">
        <v>30</v>
      </c>
      <c r="E668" t="s">
        <v>351</v>
      </c>
      <c r="F668" t="s">
        <v>1238</v>
      </c>
      <c r="G668" t="s">
        <v>4598</v>
      </c>
      <c r="H668" t="s">
        <v>1774</v>
      </c>
      <c r="I668" t="s">
        <v>4599</v>
      </c>
      <c r="J668" t="s">
        <v>4612</v>
      </c>
      <c r="K668" t="s">
        <v>32</v>
      </c>
      <c r="L668" t="s">
        <v>32</v>
      </c>
      <c r="M668" t="s">
        <v>1139</v>
      </c>
      <c r="N668" t="s">
        <v>44</v>
      </c>
      <c r="O668" t="s">
        <v>54</v>
      </c>
      <c r="P668" t="s">
        <v>266</v>
      </c>
      <c r="Q668" t="s">
        <v>228</v>
      </c>
      <c r="R668" t="s">
        <v>777</v>
      </c>
      <c r="S668" s="1" t="str">
        <f t="shared" si="21"/>
        <v>AGUILAR PUMA, VALENTIN</v>
      </c>
      <c r="T668" t="s">
        <v>48</v>
      </c>
      <c r="U668" t="s">
        <v>49</v>
      </c>
      <c r="V668" t="s">
        <v>50</v>
      </c>
      <c r="W668" t="s">
        <v>4613</v>
      </c>
      <c r="X668" s="40">
        <v>24092</v>
      </c>
      <c r="Y668" t="s">
        <v>4614</v>
      </c>
      <c r="Z668"/>
      <c r="AA668"/>
      <c r="AB668" t="s">
        <v>39</v>
      </c>
      <c r="AC668" t="s">
        <v>40</v>
      </c>
      <c r="AD668" t="s">
        <v>41</v>
      </c>
      <c r="AE668"/>
    </row>
    <row r="669" spans="1:31" ht="15">
      <c r="A669" s="1" t="str">
        <f t="shared" si="20"/>
        <v>1111313511E3</v>
      </c>
      <c r="B669" t="s">
        <v>28</v>
      </c>
      <c r="C669" t="s">
        <v>29</v>
      </c>
      <c r="D669" t="s">
        <v>30</v>
      </c>
      <c r="E669" t="s">
        <v>351</v>
      </c>
      <c r="F669" t="s">
        <v>1238</v>
      </c>
      <c r="G669" t="s">
        <v>4598</v>
      </c>
      <c r="H669" t="s">
        <v>1774</v>
      </c>
      <c r="I669" t="s">
        <v>4599</v>
      </c>
      <c r="J669" t="s">
        <v>4615</v>
      </c>
      <c r="K669" t="s">
        <v>32</v>
      </c>
      <c r="L669" t="s">
        <v>32</v>
      </c>
      <c r="M669" t="s">
        <v>43</v>
      </c>
      <c r="N669" t="s">
        <v>44</v>
      </c>
      <c r="O669" t="s">
        <v>4616</v>
      </c>
      <c r="P669" t="s">
        <v>4574</v>
      </c>
      <c r="Q669" t="s">
        <v>128</v>
      </c>
      <c r="R669" t="s">
        <v>4617</v>
      </c>
      <c r="S669" s="1" t="str">
        <f t="shared" si="21"/>
        <v>VIDANGOS PINO, FERNAN ELEUTERIO</v>
      </c>
      <c r="T669" t="s">
        <v>48</v>
      </c>
      <c r="U669" t="s">
        <v>49</v>
      </c>
      <c r="V669" t="s">
        <v>50</v>
      </c>
      <c r="W669" t="s">
        <v>4618</v>
      </c>
      <c r="X669" s="40">
        <v>23161</v>
      </c>
      <c r="Y669" t="s">
        <v>4619</v>
      </c>
      <c r="Z669"/>
      <c r="AA669"/>
      <c r="AB669" t="s">
        <v>39</v>
      </c>
      <c r="AC669" t="s">
        <v>40</v>
      </c>
      <c r="AD669" t="s">
        <v>41</v>
      </c>
      <c r="AE669"/>
    </row>
    <row r="670" spans="1:31" ht="15">
      <c r="A670" s="1" t="str">
        <f t="shared" si="20"/>
        <v>1111313511E4</v>
      </c>
      <c r="B670" t="s">
        <v>28</v>
      </c>
      <c r="C670" t="s">
        <v>29</v>
      </c>
      <c r="D670" t="s">
        <v>30</v>
      </c>
      <c r="E670" t="s">
        <v>351</v>
      </c>
      <c r="F670" t="s">
        <v>1238</v>
      </c>
      <c r="G670" t="s">
        <v>4598</v>
      </c>
      <c r="H670" t="s">
        <v>1774</v>
      </c>
      <c r="I670" t="s">
        <v>4599</v>
      </c>
      <c r="J670" t="s">
        <v>4620</v>
      </c>
      <c r="K670" t="s">
        <v>32</v>
      </c>
      <c r="L670" t="s">
        <v>32</v>
      </c>
      <c r="M670" t="s">
        <v>43</v>
      </c>
      <c r="N670" t="s">
        <v>44</v>
      </c>
      <c r="O670" t="s">
        <v>4621</v>
      </c>
      <c r="P670" t="s">
        <v>302</v>
      </c>
      <c r="Q670" t="s">
        <v>226</v>
      </c>
      <c r="R670" t="s">
        <v>245</v>
      </c>
      <c r="S670" s="1" t="str">
        <f t="shared" si="21"/>
        <v>ATENCIO MAQUERA, PEDRO</v>
      </c>
      <c r="T670" t="s">
        <v>65</v>
      </c>
      <c r="U670" t="s">
        <v>49</v>
      </c>
      <c r="V670" t="s">
        <v>50</v>
      </c>
      <c r="W670" t="s">
        <v>4622</v>
      </c>
      <c r="X670" s="40">
        <v>24034</v>
      </c>
      <c r="Y670" t="s">
        <v>4623</v>
      </c>
      <c r="Z670" s="40">
        <v>42795</v>
      </c>
      <c r="AA670"/>
      <c r="AB670" t="s">
        <v>39</v>
      </c>
      <c r="AC670" t="s">
        <v>40</v>
      </c>
      <c r="AD670" t="s">
        <v>41</v>
      </c>
      <c r="AE670"/>
    </row>
    <row r="671" spans="1:31" ht="15">
      <c r="A671" s="1" t="str">
        <f t="shared" si="20"/>
        <v>1111313511E6</v>
      </c>
      <c r="B671" t="s">
        <v>28</v>
      </c>
      <c r="C671" t="s">
        <v>29</v>
      </c>
      <c r="D671" t="s">
        <v>30</v>
      </c>
      <c r="E671" t="s">
        <v>351</v>
      </c>
      <c r="F671" t="s">
        <v>1238</v>
      </c>
      <c r="G671" t="s">
        <v>4598</v>
      </c>
      <c r="H671" t="s">
        <v>1774</v>
      </c>
      <c r="I671" t="s">
        <v>4599</v>
      </c>
      <c r="J671" t="s">
        <v>4624</v>
      </c>
      <c r="K671" t="s">
        <v>32</v>
      </c>
      <c r="L671" t="s">
        <v>32</v>
      </c>
      <c r="M671" t="s">
        <v>43</v>
      </c>
      <c r="N671" t="s">
        <v>44</v>
      </c>
      <c r="O671" t="s">
        <v>4625</v>
      </c>
      <c r="P671" t="s">
        <v>370</v>
      </c>
      <c r="Q671" t="s">
        <v>141</v>
      </c>
      <c r="R671" t="s">
        <v>611</v>
      </c>
      <c r="S671" s="1" t="str">
        <f t="shared" si="21"/>
        <v>ESPINOZA RAMOS, FLORENTINO</v>
      </c>
      <c r="T671" t="s">
        <v>60</v>
      </c>
      <c r="U671" t="s">
        <v>49</v>
      </c>
      <c r="V671" t="s">
        <v>50</v>
      </c>
      <c r="W671" t="s">
        <v>4626</v>
      </c>
      <c r="X671" s="40">
        <v>21258</v>
      </c>
      <c r="Y671" t="s">
        <v>4627</v>
      </c>
      <c r="Z671" s="40">
        <v>43160</v>
      </c>
      <c r="AA671" s="40">
        <v>43465</v>
      </c>
      <c r="AB671" t="s">
        <v>39</v>
      </c>
      <c r="AC671" t="s">
        <v>40</v>
      </c>
      <c r="AD671" t="s">
        <v>41</v>
      </c>
      <c r="AE671"/>
    </row>
    <row r="672" spans="1:31" ht="15">
      <c r="A672" s="1" t="str">
        <f t="shared" si="20"/>
        <v>1111313511E8</v>
      </c>
      <c r="B672" t="s">
        <v>28</v>
      </c>
      <c r="C672" t="s">
        <v>29</v>
      </c>
      <c r="D672" t="s">
        <v>30</v>
      </c>
      <c r="E672" t="s">
        <v>351</v>
      </c>
      <c r="F672" t="s">
        <v>1238</v>
      </c>
      <c r="G672" t="s">
        <v>4598</v>
      </c>
      <c r="H672" t="s">
        <v>1774</v>
      </c>
      <c r="I672" t="s">
        <v>4599</v>
      </c>
      <c r="J672" t="s">
        <v>4628</v>
      </c>
      <c r="K672" t="s">
        <v>32</v>
      </c>
      <c r="L672" t="s">
        <v>32</v>
      </c>
      <c r="M672" t="s">
        <v>1139</v>
      </c>
      <c r="N672" t="s">
        <v>44</v>
      </c>
      <c r="O672" t="s">
        <v>54</v>
      </c>
      <c r="P672" t="s">
        <v>197</v>
      </c>
      <c r="Q672" t="s">
        <v>77</v>
      </c>
      <c r="R672" t="s">
        <v>778</v>
      </c>
      <c r="S672" s="1" t="str">
        <f t="shared" si="21"/>
        <v>CASTILLO CONDORI, MARCO ANTONIO</v>
      </c>
      <c r="T672" t="s">
        <v>48</v>
      </c>
      <c r="U672" t="s">
        <v>49</v>
      </c>
      <c r="V672" t="s">
        <v>50</v>
      </c>
      <c r="W672" t="s">
        <v>4629</v>
      </c>
      <c r="X672" s="40">
        <v>24603</v>
      </c>
      <c r="Y672" t="s">
        <v>4630</v>
      </c>
      <c r="Z672"/>
      <c r="AA672"/>
      <c r="AB672" t="s">
        <v>39</v>
      </c>
      <c r="AC672" t="s">
        <v>40</v>
      </c>
      <c r="AD672" t="s">
        <v>41</v>
      </c>
      <c r="AE672"/>
    </row>
    <row r="673" spans="1:31" ht="15">
      <c r="A673" s="1" t="str">
        <f t="shared" si="20"/>
        <v>1111313511E9</v>
      </c>
      <c r="B673" t="s">
        <v>28</v>
      </c>
      <c r="C673" t="s">
        <v>29</v>
      </c>
      <c r="D673" t="s">
        <v>30</v>
      </c>
      <c r="E673" t="s">
        <v>351</v>
      </c>
      <c r="F673" t="s">
        <v>1238</v>
      </c>
      <c r="G673" t="s">
        <v>4598</v>
      </c>
      <c r="H673" t="s">
        <v>1774</v>
      </c>
      <c r="I673" t="s">
        <v>4599</v>
      </c>
      <c r="J673" t="s">
        <v>4631</v>
      </c>
      <c r="K673" t="s">
        <v>32</v>
      </c>
      <c r="L673" t="s">
        <v>32</v>
      </c>
      <c r="M673" t="s">
        <v>43</v>
      </c>
      <c r="N673" t="s">
        <v>44</v>
      </c>
      <c r="O673" t="s">
        <v>54</v>
      </c>
      <c r="P673" t="s">
        <v>4632</v>
      </c>
      <c r="Q673" t="s">
        <v>76</v>
      </c>
      <c r="R673" t="s">
        <v>4633</v>
      </c>
      <c r="S673" s="1" t="str">
        <f t="shared" si="21"/>
        <v>CENTON QUISPE, SALOME</v>
      </c>
      <c r="T673" t="s">
        <v>48</v>
      </c>
      <c r="U673" t="s">
        <v>49</v>
      </c>
      <c r="V673" t="s">
        <v>50</v>
      </c>
      <c r="W673" t="s">
        <v>4634</v>
      </c>
      <c r="X673" s="40">
        <v>22888</v>
      </c>
      <c r="Y673" t="s">
        <v>4635</v>
      </c>
      <c r="Z673"/>
      <c r="AA673"/>
      <c r="AB673" t="s">
        <v>39</v>
      </c>
      <c r="AC673" t="s">
        <v>40</v>
      </c>
      <c r="AD673" t="s">
        <v>41</v>
      </c>
      <c r="AE673"/>
    </row>
    <row r="674" spans="1:31" ht="15">
      <c r="A674" s="1" t="str">
        <f t="shared" si="20"/>
        <v>1111313521E0</v>
      </c>
      <c r="B674" t="s">
        <v>28</v>
      </c>
      <c r="C674" t="s">
        <v>29</v>
      </c>
      <c r="D674" t="s">
        <v>30</v>
      </c>
      <c r="E674" t="s">
        <v>351</v>
      </c>
      <c r="F674" t="s">
        <v>1238</v>
      </c>
      <c r="G674" t="s">
        <v>4598</v>
      </c>
      <c r="H674" t="s">
        <v>1774</v>
      </c>
      <c r="I674" t="s">
        <v>4599</v>
      </c>
      <c r="J674" t="s">
        <v>4636</v>
      </c>
      <c r="K674" t="s">
        <v>32</v>
      </c>
      <c r="L674" t="s">
        <v>32</v>
      </c>
      <c r="M674" t="s">
        <v>43</v>
      </c>
      <c r="N674" t="s">
        <v>44</v>
      </c>
      <c r="O674" t="s">
        <v>54</v>
      </c>
      <c r="P674" t="s">
        <v>76</v>
      </c>
      <c r="Q674" t="s">
        <v>180</v>
      </c>
      <c r="R674" t="s">
        <v>4637</v>
      </c>
      <c r="S674" s="1" t="str">
        <f t="shared" si="21"/>
        <v>QUISPE CANAZA, BARTOLOME ROMAN</v>
      </c>
      <c r="T674" t="s">
        <v>48</v>
      </c>
      <c r="U674" t="s">
        <v>49</v>
      </c>
      <c r="V674" t="s">
        <v>50</v>
      </c>
      <c r="W674" t="s">
        <v>4638</v>
      </c>
      <c r="X674" s="40">
        <v>23299</v>
      </c>
      <c r="Y674" t="s">
        <v>4639</v>
      </c>
      <c r="Z674"/>
      <c r="AA674"/>
      <c r="AB674" t="s">
        <v>39</v>
      </c>
      <c r="AC674" t="s">
        <v>40</v>
      </c>
      <c r="AD674" t="s">
        <v>41</v>
      </c>
      <c r="AE674"/>
    </row>
    <row r="675" spans="1:31" ht="15">
      <c r="A675" s="1" t="str">
        <f t="shared" si="20"/>
        <v>1111313521E1</v>
      </c>
      <c r="B675" t="s">
        <v>28</v>
      </c>
      <c r="C675" t="s">
        <v>29</v>
      </c>
      <c r="D675" t="s">
        <v>30</v>
      </c>
      <c r="E675" t="s">
        <v>351</v>
      </c>
      <c r="F675" t="s">
        <v>1238</v>
      </c>
      <c r="G675" t="s">
        <v>4598</v>
      </c>
      <c r="H675" t="s">
        <v>1774</v>
      </c>
      <c r="I675" t="s">
        <v>4599</v>
      </c>
      <c r="J675" t="s">
        <v>4640</v>
      </c>
      <c r="K675" t="s">
        <v>32</v>
      </c>
      <c r="L675" t="s">
        <v>32</v>
      </c>
      <c r="M675" t="s">
        <v>43</v>
      </c>
      <c r="N675" t="s">
        <v>44</v>
      </c>
      <c r="O675" t="s">
        <v>54</v>
      </c>
      <c r="P675" t="s">
        <v>756</v>
      </c>
      <c r="Q675" t="s">
        <v>153</v>
      </c>
      <c r="R675" t="s">
        <v>4641</v>
      </c>
      <c r="S675" s="1" t="str">
        <f t="shared" si="21"/>
        <v>IGNACIO ORTEGA, SENON WILFREDO</v>
      </c>
      <c r="T675" t="s">
        <v>48</v>
      </c>
      <c r="U675" t="s">
        <v>49</v>
      </c>
      <c r="V675" t="s">
        <v>50</v>
      </c>
      <c r="W675" t="s">
        <v>4642</v>
      </c>
      <c r="X675" s="40">
        <v>21979</v>
      </c>
      <c r="Y675" t="s">
        <v>4643</v>
      </c>
      <c r="Z675"/>
      <c r="AA675"/>
      <c r="AB675" t="s">
        <v>39</v>
      </c>
      <c r="AC675" t="s">
        <v>40</v>
      </c>
      <c r="AD675" t="s">
        <v>41</v>
      </c>
      <c r="AE675"/>
    </row>
    <row r="676" spans="1:31" ht="15">
      <c r="A676" s="1" t="str">
        <f t="shared" si="20"/>
        <v>1111313521E3</v>
      </c>
      <c r="B676" t="s">
        <v>28</v>
      </c>
      <c r="C676" t="s">
        <v>29</v>
      </c>
      <c r="D676" t="s">
        <v>30</v>
      </c>
      <c r="E676" t="s">
        <v>351</v>
      </c>
      <c r="F676" t="s">
        <v>1238</v>
      </c>
      <c r="G676" t="s">
        <v>4598</v>
      </c>
      <c r="H676" t="s">
        <v>1774</v>
      </c>
      <c r="I676" t="s">
        <v>4599</v>
      </c>
      <c r="J676" t="s">
        <v>4644</v>
      </c>
      <c r="K676" t="s">
        <v>32</v>
      </c>
      <c r="L676" t="s">
        <v>32</v>
      </c>
      <c r="M676" t="s">
        <v>43</v>
      </c>
      <c r="N676" t="s">
        <v>44</v>
      </c>
      <c r="O676" t="s">
        <v>4645</v>
      </c>
      <c r="P676" t="s">
        <v>779</v>
      </c>
      <c r="Q676" t="s">
        <v>275</v>
      </c>
      <c r="R676" t="s">
        <v>150</v>
      </c>
      <c r="S676" s="1" t="str">
        <f t="shared" si="21"/>
        <v>QUINTO LLANOS, GUADALUPE</v>
      </c>
      <c r="T676" t="s">
        <v>48</v>
      </c>
      <c r="U676" t="s">
        <v>49</v>
      </c>
      <c r="V676" t="s">
        <v>50</v>
      </c>
      <c r="W676" t="s">
        <v>4646</v>
      </c>
      <c r="X676" s="40">
        <v>28278</v>
      </c>
      <c r="Y676" t="s">
        <v>4647</v>
      </c>
      <c r="Z676" s="40">
        <v>42795</v>
      </c>
      <c r="AA676"/>
      <c r="AB676" t="s">
        <v>39</v>
      </c>
      <c r="AC676" t="s">
        <v>40</v>
      </c>
      <c r="AD676" t="s">
        <v>41</v>
      </c>
      <c r="AE676"/>
    </row>
    <row r="677" spans="1:31" ht="15">
      <c r="A677" s="1" t="str">
        <f t="shared" si="20"/>
        <v>1111313521E4</v>
      </c>
      <c r="B677" t="s">
        <v>28</v>
      </c>
      <c r="C677" t="s">
        <v>29</v>
      </c>
      <c r="D677" t="s">
        <v>30</v>
      </c>
      <c r="E677" t="s">
        <v>351</v>
      </c>
      <c r="F677" t="s">
        <v>1238</v>
      </c>
      <c r="G677" t="s">
        <v>4598</v>
      </c>
      <c r="H677" t="s">
        <v>1774</v>
      </c>
      <c r="I677" t="s">
        <v>4599</v>
      </c>
      <c r="J677" t="s">
        <v>4648</v>
      </c>
      <c r="K677" t="s">
        <v>32</v>
      </c>
      <c r="L677" t="s">
        <v>32</v>
      </c>
      <c r="M677" t="s">
        <v>43</v>
      </c>
      <c r="N677" t="s">
        <v>62</v>
      </c>
      <c r="O677" t="s">
        <v>4649</v>
      </c>
      <c r="P677" t="s">
        <v>97</v>
      </c>
      <c r="Q677" t="s">
        <v>4650</v>
      </c>
      <c r="R677" t="s">
        <v>4651</v>
      </c>
      <c r="S677" s="1" t="str">
        <f t="shared" si="21"/>
        <v>SOTOMAYOR HUANQUI, CARMEN ZORAIDA</v>
      </c>
      <c r="T677" t="s">
        <v>65</v>
      </c>
      <c r="U677" t="s">
        <v>49</v>
      </c>
      <c r="V677" t="s">
        <v>149</v>
      </c>
      <c r="W677" t="s">
        <v>4652</v>
      </c>
      <c r="X677" s="40">
        <v>30512</v>
      </c>
      <c r="Y677" t="s">
        <v>4653</v>
      </c>
      <c r="Z677" s="40">
        <v>43160</v>
      </c>
      <c r="AA677" s="40">
        <v>43465</v>
      </c>
      <c r="AB677" t="s">
        <v>39</v>
      </c>
      <c r="AC677" t="s">
        <v>67</v>
      </c>
      <c r="AD677" t="s">
        <v>41</v>
      </c>
      <c r="AE677"/>
    </row>
    <row r="678" spans="1:31" ht="15">
      <c r="A678" s="1" t="str">
        <f t="shared" si="20"/>
        <v>1111313521E5</v>
      </c>
      <c r="B678" t="s">
        <v>28</v>
      </c>
      <c r="C678" t="s">
        <v>29</v>
      </c>
      <c r="D678" t="s">
        <v>30</v>
      </c>
      <c r="E678" t="s">
        <v>351</v>
      </c>
      <c r="F678" t="s">
        <v>1238</v>
      </c>
      <c r="G678" t="s">
        <v>4598</v>
      </c>
      <c r="H678" t="s">
        <v>1774</v>
      </c>
      <c r="I678" t="s">
        <v>4599</v>
      </c>
      <c r="J678" t="s">
        <v>4654</v>
      </c>
      <c r="K678" t="s">
        <v>32</v>
      </c>
      <c r="L678" t="s">
        <v>32</v>
      </c>
      <c r="M678" t="s">
        <v>43</v>
      </c>
      <c r="N678" t="s">
        <v>44</v>
      </c>
      <c r="O678" t="s">
        <v>54</v>
      </c>
      <c r="P678" t="s">
        <v>299</v>
      </c>
      <c r="Q678" t="s">
        <v>649</v>
      </c>
      <c r="R678" t="s">
        <v>4655</v>
      </c>
      <c r="S678" s="1" t="str">
        <f t="shared" si="21"/>
        <v>MENESES CARIAPAZA, MARITZA CAROLINA</v>
      </c>
      <c r="T678" t="s">
        <v>60</v>
      </c>
      <c r="U678" t="s">
        <v>49</v>
      </c>
      <c r="V678" t="s">
        <v>50</v>
      </c>
      <c r="W678" t="s">
        <v>4656</v>
      </c>
      <c r="X678" s="40">
        <v>24415</v>
      </c>
      <c r="Y678" t="s">
        <v>4657</v>
      </c>
      <c r="Z678" s="40">
        <v>42795</v>
      </c>
      <c r="AA678" s="40">
        <v>43100</v>
      </c>
      <c r="AB678" t="s">
        <v>39</v>
      </c>
      <c r="AC678" t="s">
        <v>40</v>
      </c>
      <c r="AD678" t="s">
        <v>41</v>
      </c>
      <c r="AE678"/>
    </row>
    <row r="679" spans="1:31" ht="15">
      <c r="A679" s="1" t="str">
        <f t="shared" si="20"/>
        <v>1111313521E6</v>
      </c>
      <c r="B679" t="s">
        <v>28</v>
      </c>
      <c r="C679" t="s">
        <v>29</v>
      </c>
      <c r="D679" t="s">
        <v>30</v>
      </c>
      <c r="E679" t="s">
        <v>351</v>
      </c>
      <c r="F679" t="s">
        <v>1238</v>
      </c>
      <c r="G679" t="s">
        <v>4598</v>
      </c>
      <c r="H679" t="s">
        <v>1774</v>
      </c>
      <c r="I679" t="s">
        <v>4599</v>
      </c>
      <c r="J679" t="s">
        <v>4658</v>
      </c>
      <c r="K679" t="s">
        <v>32</v>
      </c>
      <c r="L679" t="s">
        <v>32</v>
      </c>
      <c r="M679" t="s">
        <v>43</v>
      </c>
      <c r="N679" t="s">
        <v>44</v>
      </c>
      <c r="O679" t="s">
        <v>54</v>
      </c>
      <c r="P679" t="s">
        <v>304</v>
      </c>
      <c r="Q679" t="s">
        <v>59</v>
      </c>
      <c r="R679" t="s">
        <v>4659</v>
      </c>
      <c r="S679" s="1" t="str">
        <f t="shared" si="21"/>
        <v>MIRANDA VILCA, FABIAN</v>
      </c>
      <c r="T679" t="s">
        <v>48</v>
      </c>
      <c r="U679" t="s">
        <v>49</v>
      </c>
      <c r="V679" t="s">
        <v>50</v>
      </c>
      <c r="W679" t="s">
        <v>4660</v>
      </c>
      <c r="X679" s="40">
        <v>20475</v>
      </c>
      <c r="Y679" t="s">
        <v>4661</v>
      </c>
      <c r="Z679"/>
      <c r="AA679"/>
      <c r="AB679" t="s">
        <v>39</v>
      </c>
      <c r="AC679" t="s">
        <v>40</v>
      </c>
      <c r="AD679" t="s">
        <v>41</v>
      </c>
      <c r="AE679"/>
    </row>
    <row r="680" spans="1:31" ht="15">
      <c r="A680" s="1" t="str">
        <f t="shared" si="20"/>
        <v>1111313521E8</v>
      </c>
      <c r="B680" t="s">
        <v>28</v>
      </c>
      <c r="C680" t="s">
        <v>29</v>
      </c>
      <c r="D680" t="s">
        <v>30</v>
      </c>
      <c r="E680" t="s">
        <v>351</v>
      </c>
      <c r="F680" t="s">
        <v>1238</v>
      </c>
      <c r="G680" t="s">
        <v>4598</v>
      </c>
      <c r="H680" t="s">
        <v>1774</v>
      </c>
      <c r="I680" t="s">
        <v>4599</v>
      </c>
      <c r="J680" t="s">
        <v>4662</v>
      </c>
      <c r="K680" t="s">
        <v>32</v>
      </c>
      <c r="L680" t="s">
        <v>32</v>
      </c>
      <c r="M680" t="s">
        <v>43</v>
      </c>
      <c r="N680" t="s">
        <v>62</v>
      </c>
      <c r="O680" t="s">
        <v>4663</v>
      </c>
      <c r="P680" t="s">
        <v>146</v>
      </c>
      <c r="Q680" t="s">
        <v>102</v>
      </c>
      <c r="R680" t="s">
        <v>4664</v>
      </c>
      <c r="S680" s="1" t="str">
        <f t="shared" si="21"/>
        <v>GOMEZ MAMANI, ELIDA</v>
      </c>
      <c r="T680" t="s">
        <v>65</v>
      </c>
      <c r="U680" t="s">
        <v>49</v>
      </c>
      <c r="V680" t="s">
        <v>149</v>
      </c>
      <c r="W680" t="s">
        <v>4665</v>
      </c>
      <c r="X680" s="40">
        <v>32446</v>
      </c>
      <c r="Y680" t="s">
        <v>4666</v>
      </c>
      <c r="Z680" s="40">
        <v>43160</v>
      </c>
      <c r="AA680" s="40">
        <v>43465</v>
      </c>
      <c r="AB680" t="s">
        <v>39</v>
      </c>
      <c r="AC680" t="s">
        <v>67</v>
      </c>
      <c r="AD680" t="s">
        <v>41</v>
      </c>
      <c r="AE680"/>
    </row>
    <row r="681" spans="1:31" ht="15">
      <c r="A681" s="1" t="str">
        <f t="shared" si="20"/>
        <v>1111313521E9</v>
      </c>
      <c r="B681" t="s">
        <v>28</v>
      </c>
      <c r="C681" t="s">
        <v>29</v>
      </c>
      <c r="D681" t="s">
        <v>30</v>
      </c>
      <c r="E681" t="s">
        <v>351</v>
      </c>
      <c r="F681" t="s">
        <v>1238</v>
      </c>
      <c r="G681" t="s">
        <v>4598</v>
      </c>
      <c r="H681" t="s">
        <v>1774</v>
      </c>
      <c r="I681" t="s">
        <v>4599</v>
      </c>
      <c r="J681" t="s">
        <v>4667</v>
      </c>
      <c r="K681" t="s">
        <v>32</v>
      </c>
      <c r="L681" t="s">
        <v>32</v>
      </c>
      <c r="M681" t="s">
        <v>43</v>
      </c>
      <c r="N681" t="s">
        <v>62</v>
      </c>
      <c r="O681" t="s">
        <v>4668</v>
      </c>
      <c r="P681" t="s">
        <v>185</v>
      </c>
      <c r="Q681" t="s">
        <v>227</v>
      </c>
      <c r="R681" t="s">
        <v>4669</v>
      </c>
      <c r="S681" s="1" t="str">
        <f t="shared" si="21"/>
        <v>CANO CALDERON, MELIZZA ANTONIETA</v>
      </c>
      <c r="T681" t="s">
        <v>65</v>
      </c>
      <c r="U681" t="s">
        <v>49</v>
      </c>
      <c r="V681" t="s">
        <v>50</v>
      </c>
      <c r="W681" t="s">
        <v>4670</v>
      </c>
      <c r="X681" s="40">
        <v>33206</v>
      </c>
      <c r="Y681" t="s">
        <v>4671</v>
      </c>
      <c r="Z681" s="40">
        <v>43378</v>
      </c>
      <c r="AA681" s="40">
        <v>43465</v>
      </c>
      <c r="AB681" t="s">
        <v>270</v>
      </c>
      <c r="AC681" t="s">
        <v>67</v>
      </c>
      <c r="AD681" t="s">
        <v>41</v>
      </c>
      <c r="AE681"/>
    </row>
    <row r="682" spans="1:31" ht="15">
      <c r="A682" s="1" t="str">
        <f t="shared" si="20"/>
        <v>1111313521E9</v>
      </c>
      <c r="B682" t="s">
        <v>28</v>
      </c>
      <c r="C682" t="s">
        <v>29</v>
      </c>
      <c r="D682" t="s">
        <v>30</v>
      </c>
      <c r="E682" t="s">
        <v>351</v>
      </c>
      <c r="F682" t="s">
        <v>1238</v>
      </c>
      <c r="G682" t="s">
        <v>4598</v>
      </c>
      <c r="H682" t="s">
        <v>1774</v>
      </c>
      <c r="I682" t="s">
        <v>4599</v>
      </c>
      <c r="J682" t="s">
        <v>4667</v>
      </c>
      <c r="K682" t="s">
        <v>32</v>
      </c>
      <c r="L682" t="s">
        <v>32</v>
      </c>
      <c r="M682" t="s">
        <v>1837</v>
      </c>
      <c r="N682" t="s">
        <v>44</v>
      </c>
      <c r="O682" t="s">
        <v>4672</v>
      </c>
      <c r="P682" t="s">
        <v>76</v>
      </c>
      <c r="Q682" t="s">
        <v>205</v>
      </c>
      <c r="R682" t="s">
        <v>355</v>
      </c>
      <c r="S682" s="1" t="str">
        <f t="shared" si="21"/>
        <v>QUISPE CALIZAYA, JOSE ANTONIO</v>
      </c>
      <c r="T682" t="s">
        <v>60</v>
      </c>
      <c r="U682" t="s">
        <v>49</v>
      </c>
      <c r="V682" t="s">
        <v>705</v>
      </c>
      <c r="W682" t="s">
        <v>4606</v>
      </c>
      <c r="X682" s="40">
        <v>26358</v>
      </c>
      <c r="Y682" t="s">
        <v>4607</v>
      </c>
      <c r="Z682" s="40">
        <v>43377</v>
      </c>
      <c r="AA682" s="40">
        <v>43465</v>
      </c>
      <c r="AB682" t="s">
        <v>39</v>
      </c>
      <c r="AC682" t="s">
        <v>40</v>
      </c>
      <c r="AD682" t="s">
        <v>41</v>
      </c>
      <c r="AE682"/>
    </row>
    <row r="683" spans="1:31" ht="15">
      <c r="A683" s="1" t="str">
        <f t="shared" si="20"/>
        <v>1111313531E1</v>
      </c>
      <c r="B683" t="s">
        <v>28</v>
      </c>
      <c r="C683" t="s">
        <v>29</v>
      </c>
      <c r="D683" t="s">
        <v>30</v>
      </c>
      <c r="E683" t="s">
        <v>351</v>
      </c>
      <c r="F683" t="s">
        <v>1238</v>
      </c>
      <c r="G683" t="s">
        <v>4598</v>
      </c>
      <c r="H683" t="s">
        <v>1774</v>
      </c>
      <c r="I683" t="s">
        <v>4599</v>
      </c>
      <c r="J683" t="s">
        <v>4673</v>
      </c>
      <c r="K683" t="s">
        <v>32</v>
      </c>
      <c r="L683" t="s">
        <v>32</v>
      </c>
      <c r="M683" t="s">
        <v>43</v>
      </c>
      <c r="N683" t="s">
        <v>44</v>
      </c>
      <c r="O683" t="s">
        <v>4674</v>
      </c>
      <c r="P683" t="s">
        <v>1902</v>
      </c>
      <c r="Q683" t="s">
        <v>105</v>
      </c>
      <c r="R683" t="s">
        <v>4675</v>
      </c>
      <c r="S683" s="1" t="str">
        <f t="shared" si="21"/>
        <v>COACALLA RUELAS, AMPARO KATYOSKA</v>
      </c>
      <c r="T683" t="s">
        <v>48</v>
      </c>
      <c r="U683" t="s">
        <v>49</v>
      </c>
      <c r="V683" t="s">
        <v>50</v>
      </c>
      <c r="W683" t="s">
        <v>4676</v>
      </c>
      <c r="X683" s="40">
        <v>27848</v>
      </c>
      <c r="Y683" t="s">
        <v>4677</v>
      </c>
      <c r="Z683"/>
      <c r="AA683"/>
      <c r="AB683" t="s">
        <v>39</v>
      </c>
      <c r="AC683" t="s">
        <v>40</v>
      </c>
      <c r="AD683" t="s">
        <v>41</v>
      </c>
      <c r="AE683"/>
    </row>
    <row r="684" spans="1:31" ht="15">
      <c r="A684" s="1" t="str">
        <f t="shared" si="20"/>
        <v>1111313531E2</v>
      </c>
      <c r="B684" t="s">
        <v>28</v>
      </c>
      <c r="C684" t="s">
        <v>29</v>
      </c>
      <c r="D684" t="s">
        <v>30</v>
      </c>
      <c r="E684" t="s">
        <v>351</v>
      </c>
      <c r="F684" t="s">
        <v>1238</v>
      </c>
      <c r="G684" t="s">
        <v>4598</v>
      </c>
      <c r="H684" t="s">
        <v>1774</v>
      </c>
      <c r="I684" t="s">
        <v>4599</v>
      </c>
      <c r="J684" t="s">
        <v>4678</v>
      </c>
      <c r="K684" t="s">
        <v>32</v>
      </c>
      <c r="L684" t="s">
        <v>32</v>
      </c>
      <c r="M684" t="s">
        <v>1837</v>
      </c>
      <c r="N684" t="s">
        <v>44</v>
      </c>
      <c r="O684" t="s">
        <v>4679</v>
      </c>
      <c r="P684" t="s">
        <v>533</v>
      </c>
      <c r="Q684" t="s">
        <v>124</v>
      </c>
      <c r="R684" t="s">
        <v>417</v>
      </c>
      <c r="S684" s="1" t="str">
        <f t="shared" si="21"/>
        <v>SAYRITUPA CRUZ, ADELA</v>
      </c>
      <c r="T684" t="s">
        <v>48</v>
      </c>
      <c r="U684" t="s">
        <v>49</v>
      </c>
      <c r="V684" t="s">
        <v>50</v>
      </c>
      <c r="W684" t="s">
        <v>4680</v>
      </c>
      <c r="X684" s="40">
        <v>22231</v>
      </c>
      <c r="Y684" t="s">
        <v>4681</v>
      </c>
      <c r="Z684"/>
      <c r="AA684"/>
      <c r="AB684" t="s">
        <v>39</v>
      </c>
      <c r="AC684" t="s">
        <v>40</v>
      </c>
      <c r="AD684" t="s">
        <v>41</v>
      </c>
      <c r="AE684"/>
    </row>
    <row r="685" spans="1:31" ht="15">
      <c r="A685" s="1" t="str">
        <f t="shared" si="20"/>
        <v>1111313531E3</v>
      </c>
      <c r="B685" t="s">
        <v>28</v>
      </c>
      <c r="C685" t="s">
        <v>29</v>
      </c>
      <c r="D685" t="s">
        <v>30</v>
      </c>
      <c r="E685" t="s">
        <v>351</v>
      </c>
      <c r="F685" t="s">
        <v>1238</v>
      </c>
      <c r="G685" t="s">
        <v>4598</v>
      </c>
      <c r="H685" t="s">
        <v>1774</v>
      </c>
      <c r="I685" t="s">
        <v>4599</v>
      </c>
      <c r="J685" t="s">
        <v>4682</v>
      </c>
      <c r="K685" t="s">
        <v>32</v>
      </c>
      <c r="L685" t="s">
        <v>32</v>
      </c>
      <c r="M685" t="s">
        <v>43</v>
      </c>
      <c r="N685" t="s">
        <v>44</v>
      </c>
      <c r="O685" t="s">
        <v>54</v>
      </c>
      <c r="P685" t="s">
        <v>690</v>
      </c>
      <c r="Q685" t="s">
        <v>424</v>
      </c>
      <c r="R685" t="s">
        <v>781</v>
      </c>
      <c r="S685" s="1" t="str">
        <f t="shared" si="21"/>
        <v>SARDON CONTRERAS, DINA</v>
      </c>
      <c r="T685" t="s">
        <v>60</v>
      </c>
      <c r="U685" t="s">
        <v>49</v>
      </c>
      <c r="V685" t="s">
        <v>50</v>
      </c>
      <c r="W685" t="s">
        <v>4683</v>
      </c>
      <c r="X685" s="40">
        <v>25270</v>
      </c>
      <c r="Y685" t="s">
        <v>4684</v>
      </c>
      <c r="Z685"/>
      <c r="AA685"/>
      <c r="AB685" t="s">
        <v>39</v>
      </c>
      <c r="AC685" t="s">
        <v>40</v>
      </c>
      <c r="AD685" t="s">
        <v>41</v>
      </c>
      <c r="AE685"/>
    </row>
    <row r="686" spans="1:31" ht="15">
      <c r="A686" s="1" t="str">
        <f t="shared" si="20"/>
        <v>1111313531E4</v>
      </c>
      <c r="B686" t="s">
        <v>28</v>
      </c>
      <c r="C686" t="s">
        <v>29</v>
      </c>
      <c r="D686" t="s">
        <v>30</v>
      </c>
      <c r="E686" t="s">
        <v>351</v>
      </c>
      <c r="F686" t="s">
        <v>1238</v>
      </c>
      <c r="G686" t="s">
        <v>4598</v>
      </c>
      <c r="H686" t="s">
        <v>1774</v>
      </c>
      <c r="I686" t="s">
        <v>4599</v>
      </c>
      <c r="J686" t="s">
        <v>4685</v>
      </c>
      <c r="K686" t="s">
        <v>32</v>
      </c>
      <c r="L686" t="s">
        <v>32</v>
      </c>
      <c r="M686" t="s">
        <v>43</v>
      </c>
      <c r="N686" t="s">
        <v>44</v>
      </c>
      <c r="O686" t="s">
        <v>54</v>
      </c>
      <c r="P686" t="s">
        <v>175</v>
      </c>
      <c r="Q686" t="s">
        <v>269</v>
      </c>
      <c r="R686" t="s">
        <v>4686</v>
      </c>
      <c r="S686" s="1" t="str">
        <f t="shared" si="21"/>
        <v>VALDEZ TAPIA, CELIA MARINA</v>
      </c>
      <c r="T686" t="s">
        <v>48</v>
      </c>
      <c r="U686" t="s">
        <v>49</v>
      </c>
      <c r="V686" t="s">
        <v>50</v>
      </c>
      <c r="W686" t="s">
        <v>4687</v>
      </c>
      <c r="X686" s="40">
        <v>23875</v>
      </c>
      <c r="Y686" t="s">
        <v>4688</v>
      </c>
      <c r="Z686"/>
      <c r="AA686"/>
      <c r="AB686" t="s">
        <v>39</v>
      </c>
      <c r="AC686" t="s">
        <v>40</v>
      </c>
      <c r="AD686" t="s">
        <v>41</v>
      </c>
      <c r="AE686"/>
    </row>
    <row r="687" spans="1:31" ht="15">
      <c r="A687" s="1" t="str">
        <f t="shared" si="20"/>
        <v>1111313531E5</v>
      </c>
      <c r="B687" t="s">
        <v>28</v>
      </c>
      <c r="C687" t="s">
        <v>29</v>
      </c>
      <c r="D687" t="s">
        <v>30</v>
      </c>
      <c r="E687" t="s">
        <v>351</v>
      </c>
      <c r="F687" t="s">
        <v>1238</v>
      </c>
      <c r="G687" t="s">
        <v>4598</v>
      </c>
      <c r="H687" t="s">
        <v>1774</v>
      </c>
      <c r="I687" t="s">
        <v>4599</v>
      </c>
      <c r="J687" t="s">
        <v>4689</v>
      </c>
      <c r="K687" t="s">
        <v>32</v>
      </c>
      <c r="L687" t="s">
        <v>32</v>
      </c>
      <c r="M687" t="s">
        <v>43</v>
      </c>
      <c r="N687" t="s">
        <v>44</v>
      </c>
      <c r="O687" t="s">
        <v>54</v>
      </c>
      <c r="P687" t="s">
        <v>405</v>
      </c>
      <c r="Q687" t="s">
        <v>4690</v>
      </c>
      <c r="R687" t="s">
        <v>782</v>
      </c>
      <c r="S687" s="1" t="str">
        <f t="shared" si="21"/>
        <v>VALDIVIA YABAR, VICTOR RAUL</v>
      </c>
      <c r="T687" t="s">
        <v>48</v>
      </c>
      <c r="U687" t="s">
        <v>49</v>
      </c>
      <c r="V687" t="s">
        <v>50</v>
      </c>
      <c r="W687" t="s">
        <v>4691</v>
      </c>
      <c r="X687" s="40">
        <v>19716</v>
      </c>
      <c r="Y687" t="s">
        <v>4692</v>
      </c>
      <c r="Z687"/>
      <c r="AA687"/>
      <c r="AB687" t="s">
        <v>39</v>
      </c>
      <c r="AC687" t="s">
        <v>40</v>
      </c>
      <c r="AD687" t="s">
        <v>41</v>
      </c>
      <c r="AE687"/>
    </row>
    <row r="688" spans="1:31" ht="15">
      <c r="A688" s="1" t="str">
        <f t="shared" si="20"/>
        <v>1111313531E7</v>
      </c>
      <c r="B688" t="s">
        <v>28</v>
      </c>
      <c r="C688" t="s">
        <v>29</v>
      </c>
      <c r="D688" t="s">
        <v>30</v>
      </c>
      <c r="E688" t="s">
        <v>351</v>
      </c>
      <c r="F688" t="s">
        <v>1238</v>
      </c>
      <c r="G688" t="s">
        <v>4598</v>
      </c>
      <c r="H688" t="s">
        <v>1774</v>
      </c>
      <c r="I688" t="s">
        <v>4599</v>
      </c>
      <c r="J688" t="s">
        <v>4693</v>
      </c>
      <c r="K688" t="s">
        <v>32</v>
      </c>
      <c r="L688" t="s">
        <v>32</v>
      </c>
      <c r="M688" t="s">
        <v>43</v>
      </c>
      <c r="N688" t="s">
        <v>44</v>
      </c>
      <c r="O688" t="s">
        <v>4694</v>
      </c>
      <c r="P688" t="s">
        <v>109</v>
      </c>
      <c r="Q688" t="s">
        <v>76</v>
      </c>
      <c r="R688" t="s">
        <v>4695</v>
      </c>
      <c r="S688" s="1" t="str">
        <f t="shared" si="21"/>
        <v>PAREDES QUISPE, EVA SOLEDAD</v>
      </c>
      <c r="T688" t="s">
        <v>48</v>
      </c>
      <c r="U688" t="s">
        <v>49</v>
      </c>
      <c r="V688" t="s">
        <v>1812</v>
      </c>
      <c r="W688" t="s">
        <v>4696</v>
      </c>
      <c r="X688" s="40">
        <v>22143</v>
      </c>
      <c r="Y688" t="s">
        <v>4697</v>
      </c>
      <c r="Z688" s="40">
        <v>43413</v>
      </c>
      <c r="AA688" s="40">
        <v>43442</v>
      </c>
      <c r="AB688" t="s">
        <v>39</v>
      </c>
      <c r="AC688" t="s">
        <v>40</v>
      </c>
      <c r="AD688" t="s">
        <v>41</v>
      </c>
      <c r="AE688"/>
    </row>
    <row r="689" spans="1:31" ht="15">
      <c r="A689" s="1" t="str">
        <f t="shared" si="20"/>
        <v>1111313531E7</v>
      </c>
      <c r="B689" t="s">
        <v>28</v>
      </c>
      <c r="C689" t="s">
        <v>29</v>
      </c>
      <c r="D689" t="s">
        <v>30</v>
      </c>
      <c r="E689" t="s">
        <v>351</v>
      </c>
      <c r="F689" t="s">
        <v>1238</v>
      </c>
      <c r="G689" t="s">
        <v>4598</v>
      </c>
      <c r="H689" t="s">
        <v>1774</v>
      </c>
      <c r="I689" t="s">
        <v>4599</v>
      </c>
      <c r="J689" t="s">
        <v>4693</v>
      </c>
      <c r="K689" t="s">
        <v>32</v>
      </c>
      <c r="L689" t="s">
        <v>32</v>
      </c>
      <c r="M689" t="s">
        <v>43</v>
      </c>
      <c r="N689" t="s">
        <v>62</v>
      </c>
      <c r="O689" t="s">
        <v>4698</v>
      </c>
      <c r="P689" t="s">
        <v>59</v>
      </c>
      <c r="Q689" t="s">
        <v>174</v>
      </c>
      <c r="R689" t="s">
        <v>4699</v>
      </c>
      <c r="S689" s="1" t="str">
        <f t="shared" si="21"/>
        <v>VILCA APAZA, LUCILA DANY</v>
      </c>
      <c r="T689" t="s">
        <v>65</v>
      </c>
      <c r="U689" t="s">
        <v>49</v>
      </c>
      <c r="V689" t="s">
        <v>50</v>
      </c>
      <c r="W689" t="s">
        <v>4700</v>
      </c>
      <c r="X689" s="40">
        <v>26899</v>
      </c>
      <c r="Y689" t="s">
        <v>4701</v>
      </c>
      <c r="Z689" s="40">
        <v>43413</v>
      </c>
      <c r="AA689" s="40">
        <v>43442</v>
      </c>
      <c r="AB689" t="s">
        <v>270</v>
      </c>
      <c r="AC689" t="s">
        <v>67</v>
      </c>
      <c r="AD689" t="s">
        <v>41</v>
      </c>
      <c r="AE689"/>
    </row>
    <row r="690" spans="1:31" ht="15">
      <c r="A690" s="1" t="str">
        <f t="shared" si="20"/>
        <v>1111313531E8</v>
      </c>
      <c r="B690" t="s">
        <v>28</v>
      </c>
      <c r="C690" t="s">
        <v>29</v>
      </c>
      <c r="D690" t="s">
        <v>30</v>
      </c>
      <c r="E690" t="s">
        <v>351</v>
      </c>
      <c r="F690" t="s">
        <v>1238</v>
      </c>
      <c r="G690" t="s">
        <v>4598</v>
      </c>
      <c r="H690" t="s">
        <v>1774</v>
      </c>
      <c r="I690" t="s">
        <v>4599</v>
      </c>
      <c r="J690" t="s">
        <v>4702</v>
      </c>
      <c r="K690" t="s">
        <v>32</v>
      </c>
      <c r="L690" t="s">
        <v>32</v>
      </c>
      <c r="M690" t="s">
        <v>43</v>
      </c>
      <c r="N690" t="s">
        <v>44</v>
      </c>
      <c r="O690" t="s">
        <v>1853</v>
      </c>
      <c r="P690" t="s">
        <v>344</v>
      </c>
      <c r="Q690" t="s">
        <v>4703</v>
      </c>
      <c r="R690" t="s">
        <v>783</v>
      </c>
      <c r="S690" s="1" t="str">
        <f t="shared" si="21"/>
        <v>HUMPIRI NAVIA, ELVIRA</v>
      </c>
      <c r="T690" t="s">
        <v>53</v>
      </c>
      <c r="U690" t="s">
        <v>49</v>
      </c>
      <c r="V690" t="s">
        <v>50</v>
      </c>
      <c r="W690" t="s">
        <v>4704</v>
      </c>
      <c r="X690" s="40">
        <v>24850</v>
      </c>
      <c r="Y690" t="s">
        <v>4705</v>
      </c>
      <c r="Z690"/>
      <c r="AA690"/>
      <c r="AB690" t="s">
        <v>39</v>
      </c>
      <c r="AC690" t="s">
        <v>40</v>
      </c>
      <c r="AD690" t="s">
        <v>41</v>
      </c>
      <c r="AE690"/>
    </row>
    <row r="691" spans="1:31" ht="15">
      <c r="A691" s="1" t="str">
        <f t="shared" si="20"/>
        <v>1193213511E6</v>
      </c>
      <c r="B691" t="s">
        <v>28</v>
      </c>
      <c r="C691" t="s">
        <v>29</v>
      </c>
      <c r="D691" t="s">
        <v>30</v>
      </c>
      <c r="E691" t="s">
        <v>351</v>
      </c>
      <c r="F691" t="s">
        <v>1238</v>
      </c>
      <c r="G691" t="s">
        <v>4598</v>
      </c>
      <c r="H691" t="s">
        <v>1774</v>
      </c>
      <c r="I691" t="s">
        <v>4599</v>
      </c>
      <c r="J691" t="s">
        <v>4706</v>
      </c>
      <c r="K691" t="s">
        <v>32</v>
      </c>
      <c r="L691" t="s">
        <v>32</v>
      </c>
      <c r="M691" t="s">
        <v>43</v>
      </c>
      <c r="N691" t="s">
        <v>44</v>
      </c>
      <c r="O691" t="s">
        <v>4707</v>
      </c>
      <c r="P691" t="s">
        <v>412</v>
      </c>
      <c r="Q691" t="s">
        <v>126</v>
      </c>
      <c r="R691" t="s">
        <v>250</v>
      </c>
      <c r="S691" s="1" t="str">
        <f t="shared" si="21"/>
        <v>DURAN COILA, MARTIN</v>
      </c>
      <c r="T691" t="s">
        <v>48</v>
      </c>
      <c r="U691" t="s">
        <v>49</v>
      </c>
      <c r="V691" t="s">
        <v>50</v>
      </c>
      <c r="W691" t="s">
        <v>4708</v>
      </c>
      <c r="X691" s="40">
        <v>23514</v>
      </c>
      <c r="Y691" t="s">
        <v>4709</v>
      </c>
      <c r="Z691"/>
      <c r="AA691"/>
      <c r="AB691" t="s">
        <v>39</v>
      </c>
      <c r="AC691" t="s">
        <v>40</v>
      </c>
      <c r="AD691" t="s">
        <v>41</v>
      </c>
      <c r="AE691"/>
    </row>
    <row r="692" spans="1:31" ht="15">
      <c r="A692" s="1" t="str">
        <f t="shared" si="20"/>
        <v>1111313511E7</v>
      </c>
      <c r="B692" t="s">
        <v>28</v>
      </c>
      <c r="C692" t="s">
        <v>29</v>
      </c>
      <c r="D692" t="s">
        <v>30</v>
      </c>
      <c r="E692" t="s">
        <v>351</v>
      </c>
      <c r="F692" t="s">
        <v>1238</v>
      </c>
      <c r="G692" t="s">
        <v>4598</v>
      </c>
      <c r="H692" t="s">
        <v>1774</v>
      </c>
      <c r="I692" t="s">
        <v>4599</v>
      </c>
      <c r="J692" t="s">
        <v>4710</v>
      </c>
      <c r="K692" t="s">
        <v>87</v>
      </c>
      <c r="L692" t="s">
        <v>88</v>
      </c>
      <c r="M692" t="s">
        <v>89</v>
      </c>
      <c r="N692" t="s">
        <v>44</v>
      </c>
      <c r="O692" t="s">
        <v>4711</v>
      </c>
      <c r="P692" t="s">
        <v>118</v>
      </c>
      <c r="Q692" t="s">
        <v>118</v>
      </c>
      <c r="R692" t="s">
        <v>4712</v>
      </c>
      <c r="S692" s="1" t="str">
        <f t="shared" si="21"/>
        <v>FLORES FLORES, APOLINARIO LIBORIO</v>
      </c>
      <c r="T692" t="s">
        <v>91</v>
      </c>
      <c r="U692" t="s">
        <v>38</v>
      </c>
      <c r="V692" t="s">
        <v>50</v>
      </c>
      <c r="W692" t="s">
        <v>4713</v>
      </c>
      <c r="X692" s="40">
        <v>21389</v>
      </c>
      <c r="Y692" t="s">
        <v>4714</v>
      </c>
      <c r="Z692" s="40">
        <v>42425</v>
      </c>
      <c r="AA692" s="40">
        <v>42735</v>
      </c>
      <c r="AB692" t="s">
        <v>39</v>
      </c>
      <c r="AC692" t="s">
        <v>92</v>
      </c>
      <c r="AD692" t="s">
        <v>41</v>
      </c>
      <c r="AE692"/>
    </row>
    <row r="693" spans="1:31" ht="15">
      <c r="A693" s="1" t="str">
        <f t="shared" si="20"/>
        <v>1111313531E6</v>
      </c>
      <c r="B693" t="s">
        <v>28</v>
      </c>
      <c r="C693" t="s">
        <v>29</v>
      </c>
      <c r="D693" t="s">
        <v>30</v>
      </c>
      <c r="E693" t="s">
        <v>351</v>
      </c>
      <c r="F693" t="s">
        <v>1238</v>
      </c>
      <c r="G693" t="s">
        <v>4598</v>
      </c>
      <c r="H693" t="s">
        <v>1774</v>
      </c>
      <c r="I693" t="s">
        <v>4599</v>
      </c>
      <c r="J693" t="s">
        <v>4715</v>
      </c>
      <c r="K693" t="s">
        <v>87</v>
      </c>
      <c r="L693" t="s">
        <v>88</v>
      </c>
      <c r="M693" t="s">
        <v>93</v>
      </c>
      <c r="N693" t="s">
        <v>44</v>
      </c>
      <c r="O693" t="s">
        <v>54</v>
      </c>
      <c r="P693" t="s">
        <v>577</v>
      </c>
      <c r="Q693" t="s">
        <v>275</v>
      </c>
      <c r="R693" t="s">
        <v>785</v>
      </c>
      <c r="S693" s="1" t="str">
        <f t="shared" si="21"/>
        <v>ZAMALLOA LLANOS, HENRY</v>
      </c>
      <c r="T693" t="s">
        <v>173</v>
      </c>
      <c r="U693" t="s">
        <v>38</v>
      </c>
      <c r="V693" t="s">
        <v>50</v>
      </c>
      <c r="W693" t="s">
        <v>4716</v>
      </c>
      <c r="X693" s="40">
        <v>25354</v>
      </c>
      <c r="Y693" t="s">
        <v>4717</v>
      </c>
      <c r="Z693"/>
      <c r="AA693"/>
      <c r="AB693" t="s">
        <v>39</v>
      </c>
      <c r="AC693" t="s">
        <v>92</v>
      </c>
      <c r="AD693" t="s">
        <v>41</v>
      </c>
      <c r="AE693"/>
    </row>
    <row r="694" spans="1:31" ht="15">
      <c r="A694" s="1" t="str">
        <f t="shared" si="20"/>
        <v>1107413521E1</v>
      </c>
      <c r="B694" t="s">
        <v>28</v>
      </c>
      <c r="C694" t="s">
        <v>29</v>
      </c>
      <c r="D694" t="s">
        <v>30</v>
      </c>
      <c r="E694" t="s">
        <v>31</v>
      </c>
      <c r="F694" t="s">
        <v>1576</v>
      </c>
      <c r="G694" t="s">
        <v>4718</v>
      </c>
      <c r="H694" t="s">
        <v>1774</v>
      </c>
      <c r="I694" t="s">
        <v>4719</v>
      </c>
      <c r="J694" t="s">
        <v>4720</v>
      </c>
      <c r="K694" t="s">
        <v>32</v>
      </c>
      <c r="L694" t="s">
        <v>33</v>
      </c>
      <c r="M694" t="s">
        <v>34</v>
      </c>
      <c r="N694" t="s">
        <v>35</v>
      </c>
      <c r="O694" t="s">
        <v>4721</v>
      </c>
      <c r="P694" t="s">
        <v>3025</v>
      </c>
      <c r="Q694" t="s">
        <v>786</v>
      </c>
      <c r="R694" t="s">
        <v>4722</v>
      </c>
      <c r="S694" s="1" t="str">
        <f t="shared" si="21"/>
        <v>LIZARRAGA TUERO, FRECY</v>
      </c>
      <c r="T694" t="s">
        <v>60</v>
      </c>
      <c r="U694" t="s">
        <v>38</v>
      </c>
      <c r="V694" t="s">
        <v>100</v>
      </c>
      <c r="W694" t="s">
        <v>4723</v>
      </c>
      <c r="X694" s="40">
        <v>26650</v>
      </c>
      <c r="Y694" t="s">
        <v>4724</v>
      </c>
      <c r="Z694" s="40">
        <v>42064</v>
      </c>
      <c r="AA694" s="40">
        <v>43159</v>
      </c>
      <c r="AB694" t="s">
        <v>39</v>
      </c>
      <c r="AC694" t="s">
        <v>40</v>
      </c>
      <c r="AD694" t="s">
        <v>41</v>
      </c>
      <c r="AE694"/>
    </row>
    <row r="695" spans="1:31" ht="15">
      <c r="A695" s="1" t="str">
        <f t="shared" si="20"/>
        <v>1107413511E2</v>
      </c>
      <c r="B695" t="s">
        <v>28</v>
      </c>
      <c r="C695" t="s">
        <v>29</v>
      </c>
      <c r="D695" t="s">
        <v>30</v>
      </c>
      <c r="E695" t="s">
        <v>31</v>
      </c>
      <c r="F695" t="s">
        <v>1576</v>
      </c>
      <c r="G695" t="s">
        <v>4718</v>
      </c>
      <c r="H695" t="s">
        <v>1774</v>
      </c>
      <c r="I695" t="s">
        <v>4719</v>
      </c>
      <c r="J695" t="s">
        <v>4725</v>
      </c>
      <c r="K695" t="s">
        <v>32</v>
      </c>
      <c r="L695" t="s">
        <v>32</v>
      </c>
      <c r="M695" t="s">
        <v>43</v>
      </c>
      <c r="N695" t="s">
        <v>44</v>
      </c>
      <c r="O695" t="s">
        <v>4726</v>
      </c>
      <c r="P695" t="s">
        <v>115</v>
      </c>
      <c r="Q695" t="s">
        <v>118</v>
      </c>
      <c r="R695" t="s">
        <v>787</v>
      </c>
      <c r="S695" s="1" t="str">
        <f t="shared" si="21"/>
        <v>TORRES FLORES, SERAFIN</v>
      </c>
      <c r="T695" t="s">
        <v>60</v>
      </c>
      <c r="U695" t="s">
        <v>49</v>
      </c>
      <c r="V695" t="s">
        <v>50</v>
      </c>
      <c r="W695" t="s">
        <v>4727</v>
      </c>
      <c r="X695" s="40">
        <v>19677</v>
      </c>
      <c r="Y695" t="s">
        <v>4728</v>
      </c>
      <c r="Z695"/>
      <c r="AA695"/>
      <c r="AB695" t="s">
        <v>39</v>
      </c>
      <c r="AC695" t="s">
        <v>40</v>
      </c>
      <c r="AD695" t="s">
        <v>41</v>
      </c>
      <c r="AE695"/>
    </row>
    <row r="696" spans="1:31" ht="15">
      <c r="A696" s="1" t="str">
        <f t="shared" si="20"/>
        <v>1107413511E3</v>
      </c>
      <c r="B696" t="s">
        <v>28</v>
      </c>
      <c r="C696" t="s">
        <v>29</v>
      </c>
      <c r="D696" t="s">
        <v>30</v>
      </c>
      <c r="E696" t="s">
        <v>31</v>
      </c>
      <c r="F696" t="s">
        <v>1576</v>
      </c>
      <c r="G696" t="s">
        <v>4718</v>
      </c>
      <c r="H696" t="s">
        <v>1774</v>
      </c>
      <c r="I696" t="s">
        <v>4719</v>
      </c>
      <c r="J696" t="s">
        <v>4729</v>
      </c>
      <c r="K696" t="s">
        <v>32</v>
      </c>
      <c r="L696" t="s">
        <v>32</v>
      </c>
      <c r="M696" t="s">
        <v>43</v>
      </c>
      <c r="N696" t="s">
        <v>44</v>
      </c>
      <c r="O696" t="s">
        <v>4730</v>
      </c>
      <c r="P696" t="s">
        <v>214</v>
      </c>
      <c r="Q696" t="s">
        <v>76</v>
      </c>
      <c r="R696" t="s">
        <v>4731</v>
      </c>
      <c r="S696" s="1" t="str">
        <f t="shared" si="21"/>
        <v>VASQUEZ QUISPE, JUANA PATRICIA</v>
      </c>
      <c r="T696" t="s">
        <v>48</v>
      </c>
      <c r="U696" t="s">
        <v>49</v>
      </c>
      <c r="V696" t="s">
        <v>50</v>
      </c>
      <c r="W696" t="s">
        <v>4732</v>
      </c>
      <c r="X696" s="40">
        <v>23203</v>
      </c>
      <c r="Y696" t="s">
        <v>4733</v>
      </c>
      <c r="Z696" s="40">
        <v>43171</v>
      </c>
      <c r="AA696" s="40">
        <v>43465</v>
      </c>
      <c r="AB696" t="s">
        <v>39</v>
      </c>
      <c r="AC696" t="s">
        <v>40</v>
      </c>
      <c r="AD696" t="s">
        <v>41</v>
      </c>
      <c r="AE696"/>
    </row>
    <row r="697" spans="1:31" ht="15">
      <c r="A697" s="1" t="str">
        <f t="shared" si="20"/>
        <v>1107413511E6</v>
      </c>
      <c r="B697" t="s">
        <v>28</v>
      </c>
      <c r="C697" t="s">
        <v>29</v>
      </c>
      <c r="D697" t="s">
        <v>30</v>
      </c>
      <c r="E697" t="s">
        <v>31</v>
      </c>
      <c r="F697" t="s">
        <v>1576</v>
      </c>
      <c r="G697" t="s">
        <v>4718</v>
      </c>
      <c r="H697" t="s">
        <v>1774</v>
      </c>
      <c r="I697" t="s">
        <v>4719</v>
      </c>
      <c r="J697" t="s">
        <v>4734</v>
      </c>
      <c r="K697" t="s">
        <v>32</v>
      </c>
      <c r="L697" t="s">
        <v>32</v>
      </c>
      <c r="M697" t="s">
        <v>43</v>
      </c>
      <c r="N697" t="s">
        <v>44</v>
      </c>
      <c r="O697" t="s">
        <v>54</v>
      </c>
      <c r="P697" t="s">
        <v>788</v>
      </c>
      <c r="Q697" t="s">
        <v>444</v>
      </c>
      <c r="R697" t="s">
        <v>4735</v>
      </c>
      <c r="S697" s="1" t="str">
        <f t="shared" si="21"/>
        <v>DAMIAN CUSI, CONSORCIA</v>
      </c>
      <c r="T697" t="s">
        <v>48</v>
      </c>
      <c r="U697" t="s">
        <v>49</v>
      </c>
      <c r="V697" t="s">
        <v>50</v>
      </c>
      <c r="W697" t="s">
        <v>4736</v>
      </c>
      <c r="X697" s="40">
        <v>21723</v>
      </c>
      <c r="Y697" t="s">
        <v>4737</v>
      </c>
      <c r="Z697"/>
      <c r="AA697"/>
      <c r="AB697" t="s">
        <v>39</v>
      </c>
      <c r="AC697" t="s">
        <v>40</v>
      </c>
      <c r="AD697" t="s">
        <v>41</v>
      </c>
      <c r="AE697"/>
    </row>
    <row r="698" spans="1:31" ht="15">
      <c r="A698" s="1" t="str">
        <f t="shared" si="20"/>
        <v>1107413511E7</v>
      </c>
      <c r="B698" t="s">
        <v>28</v>
      </c>
      <c r="C698" t="s">
        <v>29</v>
      </c>
      <c r="D698" t="s">
        <v>30</v>
      </c>
      <c r="E698" t="s">
        <v>31</v>
      </c>
      <c r="F698" t="s">
        <v>1576</v>
      </c>
      <c r="G698" t="s">
        <v>4718</v>
      </c>
      <c r="H698" t="s">
        <v>1774</v>
      </c>
      <c r="I698" t="s">
        <v>4719</v>
      </c>
      <c r="J698" t="s">
        <v>4738</v>
      </c>
      <c r="K698" t="s">
        <v>32</v>
      </c>
      <c r="L698" t="s">
        <v>32</v>
      </c>
      <c r="M698" t="s">
        <v>1139</v>
      </c>
      <c r="N698" t="s">
        <v>44</v>
      </c>
      <c r="O698" t="s">
        <v>54</v>
      </c>
      <c r="P698" t="s">
        <v>172</v>
      </c>
      <c r="Q698" t="s">
        <v>789</v>
      </c>
      <c r="R698" t="s">
        <v>422</v>
      </c>
      <c r="S698" s="1" t="str">
        <f t="shared" si="21"/>
        <v>DELGADO AÑASCO, NORMA</v>
      </c>
      <c r="T698" t="s">
        <v>60</v>
      </c>
      <c r="U698" t="s">
        <v>49</v>
      </c>
      <c r="V698" t="s">
        <v>50</v>
      </c>
      <c r="W698" t="s">
        <v>4739</v>
      </c>
      <c r="X698" s="40">
        <v>24262</v>
      </c>
      <c r="Y698" t="s">
        <v>4740</v>
      </c>
      <c r="Z698"/>
      <c r="AA698"/>
      <c r="AB698" t="s">
        <v>39</v>
      </c>
      <c r="AC698" t="s">
        <v>40</v>
      </c>
      <c r="AD698" t="s">
        <v>41</v>
      </c>
      <c r="AE698"/>
    </row>
    <row r="699" spans="1:31" ht="15">
      <c r="A699" s="1" t="str">
        <f t="shared" si="20"/>
        <v>1107413511E8</v>
      </c>
      <c r="B699" t="s">
        <v>28</v>
      </c>
      <c r="C699" t="s">
        <v>29</v>
      </c>
      <c r="D699" t="s">
        <v>30</v>
      </c>
      <c r="E699" t="s">
        <v>31</v>
      </c>
      <c r="F699" t="s">
        <v>1576</v>
      </c>
      <c r="G699" t="s">
        <v>4718</v>
      </c>
      <c r="H699" t="s">
        <v>1774</v>
      </c>
      <c r="I699" t="s">
        <v>4719</v>
      </c>
      <c r="J699" t="s">
        <v>4741</v>
      </c>
      <c r="K699" t="s">
        <v>32</v>
      </c>
      <c r="L699" t="s">
        <v>32</v>
      </c>
      <c r="M699" t="s">
        <v>43</v>
      </c>
      <c r="N699" t="s">
        <v>44</v>
      </c>
      <c r="O699" t="s">
        <v>54</v>
      </c>
      <c r="P699" t="s">
        <v>118</v>
      </c>
      <c r="Q699" t="s">
        <v>123</v>
      </c>
      <c r="R699" t="s">
        <v>4742</v>
      </c>
      <c r="S699" s="1" t="str">
        <f t="shared" si="21"/>
        <v>FLORES VELASQUEZ, AGUSTINA FELICITAS</v>
      </c>
      <c r="T699" t="s">
        <v>37</v>
      </c>
      <c r="U699" t="s">
        <v>49</v>
      </c>
      <c r="V699" t="s">
        <v>50</v>
      </c>
      <c r="W699" t="s">
        <v>4743</v>
      </c>
      <c r="X699" s="40">
        <v>23766</v>
      </c>
      <c r="Y699" t="s">
        <v>4744</v>
      </c>
      <c r="Z699"/>
      <c r="AA699"/>
      <c r="AB699" t="s">
        <v>39</v>
      </c>
      <c r="AC699" t="s">
        <v>40</v>
      </c>
      <c r="AD699" t="s">
        <v>41</v>
      </c>
      <c r="AE699"/>
    </row>
    <row r="700" spans="1:31" ht="15">
      <c r="A700" s="1" t="str">
        <f t="shared" si="20"/>
        <v>1107413521E2</v>
      </c>
      <c r="B700" t="s">
        <v>28</v>
      </c>
      <c r="C700" t="s">
        <v>29</v>
      </c>
      <c r="D700" t="s">
        <v>30</v>
      </c>
      <c r="E700" t="s">
        <v>31</v>
      </c>
      <c r="F700" t="s">
        <v>1576</v>
      </c>
      <c r="G700" t="s">
        <v>4718</v>
      </c>
      <c r="H700" t="s">
        <v>1774</v>
      </c>
      <c r="I700" t="s">
        <v>4719</v>
      </c>
      <c r="J700" t="s">
        <v>4745</v>
      </c>
      <c r="K700" t="s">
        <v>32</v>
      </c>
      <c r="L700" t="s">
        <v>32</v>
      </c>
      <c r="M700" t="s">
        <v>43</v>
      </c>
      <c r="N700" t="s">
        <v>62</v>
      </c>
      <c r="O700" t="s">
        <v>4746</v>
      </c>
      <c r="P700" t="s">
        <v>118</v>
      </c>
      <c r="Q700" t="s">
        <v>69</v>
      </c>
      <c r="R700" t="s">
        <v>4747</v>
      </c>
      <c r="S700" s="1" t="str">
        <f t="shared" si="21"/>
        <v>FLORES CHOQUE, GLADYS MARTHA</v>
      </c>
      <c r="T700" t="s">
        <v>65</v>
      </c>
      <c r="U700" t="s">
        <v>49</v>
      </c>
      <c r="V700" t="s">
        <v>50</v>
      </c>
      <c r="W700" t="s">
        <v>4748</v>
      </c>
      <c r="X700" s="40">
        <v>29786</v>
      </c>
      <c r="Y700" t="s">
        <v>4749</v>
      </c>
      <c r="Z700" s="40">
        <v>43407</v>
      </c>
      <c r="AA700" s="40">
        <v>43461</v>
      </c>
      <c r="AB700" t="s">
        <v>270</v>
      </c>
      <c r="AC700" t="s">
        <v>67</v>
      </c>
      <c r="AD700" t="s">
        <v>41</v>
      </c>
      <c r="AE700"/>
    </row>
    <row r="701" spans="1:31" ht="15">
      <c r="A701" s="1" t="str">
        <f t="shared" si="20"/>
        <v>1107413521E2</v>
      </c>
      <c r="B701" t="s">
        <v>28</v>
      </c>
      <c r="C701" t="s">
        <v>29</v>
      </c>
      <c r="D701" t="s">
        <v>30</v>
      </c>
      <c r="E701" t="s">
        <v>31</v>
      </c>
      <c r="F701" t="s">
        <v>1576</v>
      </c>
      <c r="G701" t="s">
        <v>4718</v>
      </c>
      <c r="H701" t="s">
        <v>1774</v>
      </c>
      <c r="I701" t="s">
        <v>4719</v>
      </c>
      <c r="J701" t="s">
        <v>4745</v>
      </c>
      <c r="K701" t="s">
        <v>32</v>
      </c>
      <c r="L701" t="s">
        <v>32</v>
      </c>
      <c r="M701" t="s">
        <v>43</v>
      </c>
      <c r="N701" t="s">
        <v>44</v>
      </c>
      <c r="O701" t="s">
        <v>4750</v>
      </c>
      <c r="P701" t="s">
        <v>871</v>
      </c>
      <c r="Q701" t="s">
        <v>292</v>
      </c>
      <c r="R701" t="s">
        <v>4751</v>
      </c>
      <c r="S701" s="1" t="str">
        <f t="shared" si="21"/>
        <v>MARAZA VILCANQUI, BEKER</v>
      </c>
      <c r="T701" t="s">
        <v>48</v>
      </c>
      <c r="U701" t="s">
        <v>49</v>
      </c>
      <c r="V701" t="s">
        <v>271</v>
      </c>
      <c r="W701" t="s">
        <v>4752</v>
      </c>
      <c r="X701" s="40">
        <v>28576</v>
      </c>
      <c r="Y701" t="s">
        <v>4753</v>
      </c>
      <c r="Z701" s="40">
        <v>43407</v>
      </c>
      <c r="AA701" s="40">
        <v>43461</v>
      </c>
      <c r="AB701" t="s">
        <v>39</v>
      </c>
      <c r="AC701" t="s">
        <v>40</v>
      </c>
      <c r="AD701" t="s">
        <v>41</v>
      </c>
      <c r="AE701"/>
    </row>
    <row r="702" spans="1:31" ht="15">
      <c r="A702" s="1" t="str">
        <f t="shared" si="20"/>
        <v>1107413521E3</v>
      </c>
      <c r="B702" t="s">
        <v>28</v>
      </c>
      <c r="C702" t="s">
        <v>29</v>
      </c>
      <c r="D702" t="s">
        <v>30</v>
      </c>
      <c r="E702" t="s">
        <v>31</v>
      </c>
      <c r="F702" t="s">
        <v>1576</v>
      </c>
      <c r="G702" t="s">
        <v>4718</v>
      </c>
      <c r="H702" t="s">
        <v>1774</v>
      </c>
      <c r="I702" t="s">
        <v>4719</v>
      </c>
      <c r="J702" t="s">
        <v>4754</v>
      </c>
      <c r="K702" t="s">
        <v>32</v>
      </c>
      <c r="L702" t="s">
        <v>32</v>
      </c>
      <c r="M702" t="s">
        <v>43</v>
      </c>
      <c r="N702" t="s">
        <v>44</v>
      </c>
      <c r="O702" t="s">
        <v>4755</v>
      </c>
      <c r="P702" t="s">
        <v>428</v>
      </c>
      <c r="Q702" t="s">
        <v>127</v>
      </c>
      <c r="R702" t="s">
        <v>772</v>
      </c>
      <c r="S702" s="1" t="str">
        <f t="shared" si="21"/>
        <v>CENTENO CARPIO, JAIME</v>
      </c>
      <c r="T702" t="s">
        <v>60</v>
      </c>
      <c r="U702" t="s">
        <v>49</v>
      </c>
      <c r="V702" t="s">
        <v>50</v>
      </c>
      <c r="W702" t="s">
        <v>4756</v>
      </c>
      <c r="X702" s="40">
        <v>22092</v>
      </c>
      <c r="Y702" t="s">
        <v>4757</v>
      </c>
      <c r="Z702"/>
      <c r="AA702"/>
      <c r="AB702" t="s">
        <v>39</v>
      </c>
      <c r="AC702" t="s">
        <v>40</v>
      </c>
      <c r="AD702" t="s">
        <v>41</v>
      </c>
      <c r="AE702"/>
    </row>
    <row r="703" spans="1:31" ht="15">
      <c r="A703" s="1" t="str">
        <f t="shared" si="20"/>
        <v>1107413521E4</v>
      </c>
      <c r="B703" t="s">
        <v>28</v>
      </c>
      <c r="C703" t="s">
        <v>29</v>
      </c>
      <c r="D703" t="s">
        <v>30</v>
      </c>
      <c r="E703" t="s">
        <v>31</v>
      </c>
      <c r="F703" t="s">
        <v>1576</v>
      </c>
      <c r="G703" t="s">
        <v>4718</v>
      </c>
      <c r="H703" t="s">
        <v>1774</v>
      </c>
      <c r="I703" t="s">
        <v>4719</v>
      </c>
      <c r="J703" t="s">
        <v>4758</v>
      </c>
      <c r="K703" t="s">
        <v>32</v>
      </c>
      <c r="L703" t="s">
        <v>32</v>
      </c>
      <c r="M703" t="s">
        <v>43</v>
      </c>
      <c r="N703" t="s">
        <v>62</v>
      </c>
      <c r="O703" t="s">
        <v>4759</v>
      </c>
      <c r="P703" t="s">
        <v>231</v>
      </c>
      <c r="Q703" t="s">
        <v>59</v>
      </c>
      <c r="R703" t="s">
        <v>4760</v>
      </c>
      <c r="S703" s="1" t="str">
        <f t="shared" si="21"/>
        <v>SANCHEZ VILCA, DIANA</v>
      </c>
      <c r="T703" t="s">
        <v>65</v>
      </c>
      <c r="U703" t="s">
        <v>49</v>
      </c>
      <c r="V703" t="s">
        <v>1129</v>
      </c>
      <c r="W703" t="s">
        <v>4761</v>
      </c>
      <c r="X703" s="40">
        <v>33380</v>
      </c>
      <c r="Y703" t="s">
        <v>4762</v>
      </c>
      <c r="Z703" s="40">
        <v>43160</v>
      </c>
      <c r="AA703" s="40">
        <v>43465</v>
      </c>
      <c r="AB703" t="s">
        <v>39</v>
      </c>
      <c r="AC703" t="s">
        <v>67</v>
      </c>
      <c r="AD703" t="s">
        <v>41</v>
      </c>
      <c r="AE703"/>
    </row>
    <row r="704" spans="1:31" ht="15">
      <c r="A704" s="1" t="str">
        <f t="shared" si="20"/>
        <v>1107413511E9</v>
      </c>
      <c r="B704" t="s">
        <v>28</v>
      </c>
      <c r="C704" t="s">
        <v>29</v>
      </c>
      <c r="D704" t="s">
        <v>30</v>
      </c>
      <c r="E704" t="s">
        <v>31</v>
      </c>
      <c r="F704" t="s">
        <v>1576</v>
      </c>
      <c r="G704" t="s">
        <v>4718</v>
      </c>
      <c r="H704" t="s">
        <v>1774</v>
      </c>
      <c r="I704" t="s">
        <v>4719</v>
      </c>
      <c r="J704" t="s">
        <v>4763</v>
      </c>
      <c r="K704" t="s">
        <v>87</v>
      </c>
      <c r="L704" t="s">
        <v>88</v>
      </c>
      <c r="M704" t="s">
        <v>89</v>
      </c>
      <c r="N704" t="s">
        <v>62</v>
      </c>
      <c r="O704" t="s">
        <v>4764</v>
      </c>
      <c r="P704" t="s">
        <v>184</v>
      </c>
      <c r="Q704" t="s">
        <v>4765</v>
      </c>
      <c r="R704" t="s">
        <v>348</v>
      </c>
      <c r="S704" s="1" t="str">
        <f t="shared" si="21"/>
        <v>CASTRO CERVANTES, MARIA</v>
      </c>
      <c r="T704" t="s">
        <v>98</v>
      </c>
      <c r="U704" t="s">
        <v>38</v>
      </c>
      <c r="V704" t="s">
        <v>50</v>
      </c>
      <c r="W704" t="s">
        <v>4766</v>
      </c>
      <c r="X704" s="40">
        <v>25691</v>
      </c>
      <c r="Y704" t="s">
        <v>4767</v>
      </c>
      <c r="Z704" s="40">
        <v>43245</v>
      </c>
      <c r="AA704" s="40">
        <v>43465</v>
      </c>
      <c r="AB704" t="s">
        <v>39</v>
      </c>
      <c r="AC704" t="s">
        <v>92</v>
      </c>
      <c r="AD704" t="s">
        <v>41</v>
      </c>
      <c r="AE704"/>
    </row>
    <row r="705" spans="1:31" ht="15">
      <c r="A705" s="1" t="str">
        <f t="shared" si="20"/>
        <v>1119413531E6</v>
      </c>
      <c r="B705" t="s">
        <v>28</v>
      </c>
      <c r="C705" t="s">
        <v>29</v>
      </c>
      <c r="D705" t="s">
        <v>30</v>
      </c>
      <c r="E705" t="s">
        <v>31</v>
      </c>
      <c r="F705" t="s">
        <v>1616</v>
      </c>
      <c r="G705" t="s">
        <v>4768</v>
      </c>
      <c r="H705" t="s">
        <v>1774</v>
      </c>
      <c r="I705" t="s">
        <v>4769</v>
      </c>
      <c r="J705" t="s">
        <v>4770</v>
      </c>
      <c r="K705" t="s">
        <v>32</v>
      </c>
      <c r="L705" t="s">
        <v>33</v>
      </c>
      <c r="M705" t="s">
        <v>602</v>
      </c>
      <c r="N705" t="s">
        <v>35</v>
      </c>
      <c r="O705" t="s">
        <v>4771</v>
      </c>
      <c r="P705" t="s">
        <v>790</v>
      </c>
      <c r="Q705" t="s">
        <v>791</v>
      </c>
      <c r="R705" t="s">
        <v>4772</v>
      </c>
      <c r="S705" s="1" t="str">
        <f t="shared" si="21"/>
        <v>BUENO BUSTAMANTE, FELICITA SONIA</v>
      </c>
      <c r="T705" t="s">
        <v>1143</v>
      </c>
      <c r="U705" t="s">
        <v>38</v>
      </c>
      <c r="V705" t="s">
        <v>100</v>
      </c>
      <c r="W705" t="s">
        <v>4773</v>
      </c>
      <c r="X705" s="40">
        <v>24173</v>
      </c>
      <c r="Y705" t="s">
        <v>4774</v>
      </c>
      <c r="Z705" s="40">
        <v>42064</v>
      </c>
      <c r="AA705" s="40">
        <v>43159</v>
      </c>
      <c r="AB705" t="s">
        <v>39</v>
      </c>
      <c r="AC705" t="s">
        <v>40</v>
      </c>
      <c r="AD705" t="s">
        <v>41</v>
      </c>
      <c r="AE705"/>
    </row>
    <row r="706" spans="1:31" ht="15">
      <c r="A706" s="1" t="str">
        <f t="shared" si="20"/>
        <v>1119413541E1</v>
      </c>
      <c r="B706" t="s">
        <v>28</v>
      </c>
      <c r="C706" t="s">
        <v>29</v>
      </c>
      <c r="D706" t="s">
        <v>30</v>
      </c>
      <c r="E706" t="s">
        <v>31</v>
      </c>
      <c r="F706" t="s">
        <v>1616</v>
      </c>
      <c r="G706" t="s">
        <v>4768</v>
      </c>
      <c r="H706" t="s">
        <v>1774</v>
      </c>
      <c r="I706" t="s">
        <v>4769</v>
      </c>
      <c r="J706" t="s">
        <v>4775</v>
      </c>
      <c r="K706" t="s">
        <v>32</v>
      </c>
      <c r="L706" t="s">
        <v>33</v>
      </c>
      <c r="M706" t="s">
        <v>34</v>
      </c>
      <c r="N706" t="s">
        <v>35</v>
      </c>
      <c r="O706" t="s">
        <v>2020</v>
      </c>
      <c r="P706" t="s">
        <v>86</v>
      </c>
      <c r="Q706" t="s">
        <v>4776</v>
      </c>
      <c r="R706" t="s">
        <v>4777</v>
      </c>
      <c r="S706" s="1" t="str">
        <f t="shared" si="21"/>
        <v>BELLIDO LAUREL, LIDIA MAGDA</v>
      </c>
      <c r="T706" t="s">
        <v>48</v>
      </c>
      <c r="U706" t="s">
        <v>38</v>
      </c>
      <c r="V706" t="s">
        <v>2021</v>
      </c>
      <c r="W706" t="s">
        <v>4778</v>
      </c>
      <c r="X706" s="40">
        <v>22497</v>
      </c>
      <c r="Y706" t="s">
        <v>4779</v>
      </c>
      <c r="Z706" s="40">
        <v>43374</v>
      </c>
      <c r="AA706" s="40">
        <v>44834</v>
      </c>
      <c r="AB706" t="s">
        <v>39</v>
      </c>
      <c r="AC706" t="s">
        <v>40</v>
      </c>
      <c r="AD706" t="s">
        <v>41</v>
      </c>
      <c r="AE706"/>
    </row>
    <row r="707" spans="1:31" ht="15">
      <c r="A707" s="1" t="str">
        <f t="shared" ref="A707:A770" si="22">J707</f>
        <v>1119413511E0</v>
      </c>
      <c r="B707" t="s">
        <v>28</v>
      </c>
      <c r="C707" t="s">
        <v>29</v>
      </c>
      <c r="D707" t="s">
        <v>30</v>
      </c>
      <c r="E707" t="s">
        <v>31</v>
      </c>
      <c r="F707" t="s">
        <v>1616</v>
      </c>
      <c r="G707" t="s">
        <v>4768</v>
      </c>
      <c r="H707" t="s">
        <v>1774</v>
      </c>
      <c r="I707" t="s">
        <v>4769</v>
      </c>
      <c r="J707" t="s">
        <v>4780</v>
      </c>
      <c r="K707" t="s">
        <v>32</v>
      </c>
      <c r="L707" t="s">
        <v>32</v>
      </c>
      <c r="M707" t="s">
        <v>1837</v>
      </c>
      <c r="N707" t="s">
        <v>44</v>
      </c>
      <c r="O707" t="s">
        <v>54</v>
      </c>
      <c r="P707" t="s">
        <v>146</v>
      </c>
      <c r="Q707" t="s">
        <v>114</v>
      </c>
      <c r="R707" t="s">
        <v>163</v>
      </c>
      <c r="S707" s="1" t="str">
        <f t="shared" si="21"/>
        <v>GOMEZ QUILCA, HUGO</v>
      </c>
      <c r="T707" t="s">
        <v>48</v>
      </c>
      <c r="U707" t="s">
        <v>49</v>
      </c>
      <c r="V707" t="s">
        <v>50</v>
      </c>
      <c r="W707" t="s">
        <v>4781</v>
      </c>
      <c r="X707" s="40">
        <v>24114</v>
      </c>
      <c r="Y707" t="s">
        <v>4782</v>
      </c>
      <c r="Z707"/>
      <c r="AA707"/>
      <c r="AB707" t="s">
        <v>39</v>
      </c>
      <c r="AC707" t="s">
        <v>40</v>
      </c>
      <c r="AD707" t="s">
        <v>41</v>
      </c>
      <c r="AE707"/>
    </row>
    <row r="708" spans="1:31" ht="15">
      <c r="A708" s="1" t="str">
        <f t="shared" si="22"/>
        <v>1119413511E2</v>
      </c>
      <c r="B708" t="s">
        <v>28</v>
      </c>
      <c r="C708" t="s">
        <v>29</v>
      </c>
      <c r="D708" t="s">
        <v>30</v>
      </c>
      <c r="E708" t="s">
        <v>31</v>
      </c>
      <c r="F708" t="s">
        <v>1616</v>
      </c>
      <c r="G708" t="s">
        <v>4768</v>
      </c>
      <c r="H708" t="s">
        <v>1774</v>
      </c>
      <c r="I708" t="s">
        <v>4769</v>
      </c>
      <c r="J708" t="s">
        <v>4783</v>
      </c>
      <c r="K708" t="s">
        <v>32</v>
      </c>
      <c r="L708" t="s">
        <v>32</v>
      </c>
      <c r="M708" t="s">
        <v>43</v>
      </c>
      <c r="N708" t="s">
        <v>44</v>
      </c>
      <c r="O708" t="s">
        <v>54</v>
      </c>
      <c r="P708" t="s">
        <v>584</v>
      </c>
      <c r="Q708" t="s">
        <v>141</v>
      </c>
      <c r="R708" t="s">
        <v>792</v>
      </c>
      <c r="S708" s="1" t="str">
        <f t="shared" ref="S708:S771" si="23">CONCATENATE(P708," ",Q708,", ",R708)</f>
        <v>ADUVIRI RAMOS, ALFREDO</v>
      </c>
      <c r="T708" t="s">
        <v>37</v>
      </c>
      <c r="U708" t="s">
        <v>49</v>
      </c>
      <c r="V708" t="s">
        <v>50</v>
      </c>
      <c r="W708" t="s">
        <v>4784</v>
      </c>
      <c r="X708" s="40">
        <v>22853</v>
      </c>
      <c r="Y708" t="s">
        <v>4785</v>
      </c>
      <c r="Z708"/>
      <c r="AA708"/>
      <c r="AB708" t="s">
        <v>39</v>
      </c>
      <c r="AC708" t="s">
        <v>40</v>
      </c>
      <c r="AD708" t="s">
        <v>41</v>
      </c>
      <c r="AE708"/>
    </row>
    <row r="709" spans="1:31" ht="15">
      <c r="A709" s="1" t="str">
        <f t="shared" si="22"/>
        <v>1119413511E3</v>
      </c>
      <c r="B709" t="s">
        <v>28</v>
      </c>
      <c r="C709" t="s">
        <v>29</v>
      </c>
      <c r="D709" t="s">
        <v>30</v>
      </c>
      <c r="E709" t="s">
        <v>31</v>
      </c>
      <c r="F709" t="s">
        <v>1616</v>
      </c>
      <c r="G709" t="s">
        <v>4768</v>
      </c>
      <c r="H709" t="s">
        <v>1774</v>
      </c>
      <c r="I709" t="s">
        <v>4769</v>
      </c>
      <c r="J709" t="s">
        <v>4786</v>
      </c>
      <c r="K709" t="s">
        <v>32</v>
      </c>
      <c r="L709" t="s">
        <v>32</v>
      </c>
      <c r="M709" t="s">
        <v>43</v>
      </c>
      <c r="N709" t="s">
        <v>44</v>
      </c>
      <c r="O709" t="s">
        <v>54</v>
      </c>
      <c r="P709" t="s">
        <v>222</v>
      </c>
      <c r="Q709" t="s">
        <v>161</v>
      </c>
      <c r="R709" t="s">
        <v>4787</v>
      </c>
      <c r="S709" s="1" t="str">
        <f t="shared" si="23"/>
        <v>ALATA TITO, GRACIELA ANABEL</v>
      </c>
      <c r="T709" t="s">
        <v>48</v>
      </c>
      <c r="U709" t="s">
        <v>49</v>
      </c>
      <c r="V709" t="s">
        <v>50</v>
      </c>
      <c r="W709" t="s">
        <v>4788</v>
      </c>
      <c r="X709" s="40">
        <v>21749</v>
      </c>
      <c r="Y709" t="s">
        <v>4789</v>
      </c>
      <c r="Z709"/>
      <c r="AA709"/>
      <c r="AB709" t="s">
        <v>39</v>
      </c>
      <c r="AC709" t="s">
        <v>40</v>
      </c>
      <c r="AD709" t="s">
        <v>41</v>
      </c>
      <c r="AE709"/>
    </row>
    <row r="710" spans="1:31" ht="15">
      <c r="A710" s="1" t="str">
        <f t="shared" si="22"/>
        <v>1119413511E4</v>
      </c>
      <c r="B710" t="s">
        <v>28</v>
      </c>
      <c r="C710" t="s">
        <v>29</v>
      </c>
      <c r="D710" t="s">
        <v>30</v>
      </c>
      <c r="E710" t="s">
        <v>31</v>
      </c>
      <c r="F710" t="s">
        <v>1616</v>
      </c>
      <c r="G710" t="s">
        <v>4768</v>
      </c>
      <c r="H710" t="s">
        <v>1774</v>
      </c>
      <c r="I710" t="s">
        <v>4769</v>
      </c>
      <c r="J710" t="s">
        <v>4790</v>
      </c>
      <c r="K710" t="s">
        <v>32</v>
      </c>
      <c r="L710" t="s">
        <v>32</v>
      </c>
      <c r="M710" t="s">
        <v>43</v>
      </c>
      <c r="N710" t="s">
        <v>44</v>
      </c>
      <c r="O710" t="s">
        <v>4791</v>
      </c>
      <c r="P710" t="s">
        <v>751</v>
      </c>
      <c r="Q710" t="s">
        <v>147</v>
      </c>
      <c r="R710" t="s">
        <v>4792</v>
      </c>
      <c r="S710" s="1" t="str">
        <f t="shared" si="23"/>
        <v>JALLO CHURA, ELSA JULIA</v>
      </c>
      <c r="T710" t="s">
        <v>48</v>
      </c>
      <c r="U710" t="s">
        <v>49</v>
      </c>
      <c r="V710" t="s">
        <v>50</v>
      </c>
      <c r="W710" t="s">
        <v>4793</v>
      </c>
      <c r="X710" s="40">
        <v>23547</v>
      </c>
      <c r="Y710" t="s">
        <v>4794</v>
      </c>
      <c r="Z710"/>
      <c r="AA710"/>
      <c r="AB710" t="s">
        <v>39</v>
      </c>
      <c r="AC710" t="s">
        <v>40</v>
      </c>
      <c r="AD710" t="s">
        <v>41</v>
      </c>
      <c r="AE710"/>
    </row>
    <row r="711" spans="1:31" ht="15">
      <c r="A711" s="1" t="str">
        <f t="shared" si="22"/>
        <v>1119413511E5</v>
      </c>
      <c r="B711" t="s">
        <v>28</v>
      </c>
      <c r="C711" t="s">
        <v>29</v>
      </c>
      <c r="D711" t="s">
        <v>30</v>
      </c>
      <c r="E711" t="s">
        <v>31</v>
      </c>
      <c r="F711" t="s">
        <v>1616</v>
      </c>
      <c r="G711" t="s">
        <v>4768</v>
      </c>
      <c r="H711" t="s">
        <v>1774</v>
      </c>
      <c r="I711" t="s">
        <v>4769</v>
      </c>
      <c r="J711" t="s">
        <v>4795</v>
      </c>
      <c r="K711" t="s">
        <v>32</v>
      </c>
      <c r="L711" t="s">
        <v>32</v>
      </c>
      <c r="M711" t="s">
        <v>43</v>
      </c>
      <c r="N711" t="s">
        <v>44</v>
      </c>
      <c r="O711" t="s">
        <v>54</v>
      </c>
      <c r="P711" t="s">
        <v>82</v>
      </c>
      <c r="Q711" t="s">
        <v>235</v>
      </c>
      <c r="R711" t="s">
        <v>3185</v>
      </c>
      <c r="S711" s="1" t="str">
        <f t="shared" si="23"/>
        <v>CACERES LINO, ROSA AMELIA</v>
      </c>
      <c r="T711" t="s">
        <v>53</v>
      </c>
      <c r="U711" t="s">
        <v>49</v>
      </c>
      <c r="V711" t="s">
        <v>50</v>
      </c>
      <c r="W711" t="s">
        <v>4796</v>
      </c>
      <c r="X711" s="40">
        <v>21431</v>
      </c>
      <c r="Y711" t="s">
        <v>4797</v>
      </c>
      <c r="Z711"/>
      <c r="AA711"/>
      <c r="AB711" t="s">
        <v>39</v>
      </c>
      <c r="AC711" t="s">
        <v>40</v>
      </c>
      <c r="AD711" t="s">
        <v>41</v>
      </c>
      <c r="AE711"/>
    </row>
    <row r="712" spans="1:31" ht="15">
      <c r="A712" s="1" t="str">
        <f t="shared" si="22"/>
        <v>1119413511E6</v>
      </c>
      <c r="B712" t="s">
        <v>28</v>
      </c>
      <c r="C712" t="s">
        <v>29</v>
      </c>
      <c r="D712" t="s">
        <v>30</v>
      </c>
      <c r="E712" t="s">
        <v>31</v>
      </c>
      <c r="F712" t="s">
        <v>1616</v>
      </c>
      <c r="G712" t="s">
        <v>4768</v>
      </c>
      <c r="H712" t="s">
        <v>1774</v>
      </c>
      <c r="I712" t="s">
        <v>4769</v>
      </c>
      <c r="J712" t="s">
        <v>4798</v>
      </c>
      <c r="K712" t="s">
        <v>32</v>
      </c>
      <c r="L712" t="s">
        <v>32</v>
      </c>
      <c r="M712" t="s">
        <v>43</v>
      </c>
      <c r="N712" t="s">
        <v>44</v>
      </c>
      <c r="O712" t="s">
        <v>54</v>
      </c>
      <c r="P712" t="s">
        <v>184</v>
      </c>
      <c r="Q712" t="s">
        <v>428</v>
      </c>
      <c r="R712" t="s">
        <v>4799</v>
      </c>
      <c r="S712" s="1" t="str">
        <f t="shared" si="23"/>
        <v>CASTRO CENTENO, GLADIZ IRMA</v>
      </c>
      <c r="T712" t="s">
        <v>48</v>
      </c>
      <c r="U712" t="s">
        <v>49</v>
      </c>
      <c r="V712" t="s">
        <v>50</v>
      </c>
      <c r="W712" t="s">
        <v>4800</v>
      </c>
      <c r="X712" s="40">
        <v>22977</v>
      </c>
      <c r="Y712" t="s">
        <v>4801</v>
      </c>
      <c r="Z712"/>
      <c r="AA712"/>
      <c r="AB712" t="s">
        <v>39</v>
      </c>
      <c r="AC712" t="s">
        <v>40</v>
      </c>
      <c r="AD712" t="s">
        <v>41</v>
      </c>
      <c r="AE712"/>
    </row>
    <row r="713" spans="1:31" ht="15">
      <c r="A713" s="1" t="str">
        <f t="shared" si="22"/>
        <v>1119413511E7</v>
      </c>
      <c r="B713" t="s">
        <v>28</v>
      </c>
      <c r="C713" t="s">
        <v>29</v>
      </c>
      <c r="D713" t="s">
        <v>30</v>
      </c>
      <c r="E713" t="s">
        <v>31</v>
      </c>
      <c r="F713" t="s">
        <v>1616</v>
      </c>
      <c r="G713" t="s">
        <v>4768</v>
      </c>
      <c r="H713" t="s">
        <v>1774</v>
      </c>
      <c r="I713" t="s">
        <v>4769</v>
      </c>
      <c r="J713" t="s">
        <v>4802</v>
      </c>
      <c r="K713" t="s">
        <v>32</v>
      </c>
      <c r="L713" t="s">
        <v>32</v>
      </c>
      <c r="M713" t="s">
        <v>43</v>
      </c>
      <c r="N713" t="s">
        <v>44</v>
      </c>
      <c r="O713" t="s">
        <v>4803</v>
      </c>
      <c r="P713" t="s">
        <v>118</v>
      </c>
      <c r="Q713" t="s">
        <v>346</v>
      </c>
      <c r="R713" t="s">
        <v>963</v>
      </c>
      <c r="S713" s="1" t="str">
        <f t="shared" si="23"/>
        <v>FLORES BARRIENTOS, JAVIER</v>
      </c>
      <c r="T713" t="s">
        <v>65</v>
      </c>
      <c r="U713" t="s">
        <v>49</v>
      </c>
      <c r="V713" t="s">
        <v>50</v>
      </c>
      <c r="W713" t="s">
        <v>4804</v>
      </c>
      <c r="X713" s="40">
        <v>27755</v>
      </c>
      <c r="Y713" t="s">
        <v>4805</v>
      </c>
      <c r="Z713" s="40">
        <v>43160</v>
      </c>
      <c r="AA713" s="40">
        <v>43465</v>
      </c>
      <c r="AB713" t="s">
        <v>39</v>
      </c>
      <c r="AC713" t="s">
        <v>40</v>
      </c>
      <c r="AD713" t="s">
        <v>41</v>
      </c>
      <c r="AE713"/>
    </row>
    <row r="714" spans="1:31" ht="15">
      <c r="A714" s="1" t="str">
        <f t="shared" si="22"/>
        <v>1119413511E8</v>
      </c>
      <c r="B714" t="s">
        <v>28</v>
      </c>
      <c r="C714" t="s">
        <v>29</v>
      </c>
      <c r="D714" t="s">
        <v>30</v>
      </c>
      <c r="E714" t="s">
        <v>31</v>
      </c>
      <c r="F714" t="s">
        <v>1616</v>
      </c>
      <c r="G714" t="s">
        <v>4768</v>
      </c>
      <c r="H714" t="s">
        <v>1774</v>
      </c>
      <c r="I714" t="s">
        <v>4769</v>
      </c>
      <c r="J714" t="s">
        <v>4806</v>
      </c>
      <c r="K714" t="s">
        <v>32</v>
      </c>
      <c r="L714" t="s">
        <v>32</v>
      </c>
      <c r="M714" t="s">
        <v>43</v>
      </c>
      <c r="N714" t="s">
        <v>44</v>
      </c>
      <c r="O714" t="s">
        <v>4807</v>
      </c>
      <c r="P714" t="s">
        <v>226</v>
      </c>
      <c r="Q714" t="s">
        <v>141</v>
      </c>
      <c r="R714" t="s">
        <v>4808</v>
      </c>
      <c r="S714" s="1" t="str">
        <f t="shared" si="23"/>
        <v>MAQUERA RAMOS, RICARDINA</v>
      </c>
      <c r="T714" t="s">
        <v>60</v>
      </c>
      <c r="U714" t="s">
        <v>49</v>
      </c>
      <c r="V714" t="s">
        <v>50</v>
      </c>
      <c r="W714" t="s">
        <v>4809</v>
      </c>
      <c r="X714" s="40">
        <v>24144</v>
      </c>
      <c r="Y714" t="s">
        <v>4810</v>
      </c>
      <c r="Z714"/>
      <c r="AA714"/>
      <c r="AB714" t="s">
        <v>39</v>
      </c>
      <c r="AC714" t="s">
        <v>40</v>
      </c>
      <c r="AD714" t="s">
        <v>41</v>
      </c>
      <c r="AE714"/>
    </row>
    <row r="715" spans="1:31" ht="15">
      <c r="A715" s="1" t="str">
        <f t="shared" si="22"/>
        <v>1119413521E0</v>
      </c>
      <c r="B715" t="s">
        <v>28</v>
      </c>
      <c r="C715" t="s">
        <v>29</v>
      </c>
      <c r="D715" t="s">
        <v>30</v>
      </c>
      <c r="E715" t="s">
        <v>31</v>
      </c>
      <c r="F715" t="s">
        <v>1616</v>
      </c>
      <c r="G715" t="s">
        <v>4768</v>
      </c>
      <c r="H715" t="s">
        <v>1774</v>
      </c>
      <c r="I715" t="s">
        <v>4769</v>
      </c>
      <c r="J715" t="s">
        <v>4811</v>
      </c>
      <c r="K715" t="s">
        <v>32</v>
      </c>
      <c r="L715" t="s">
        <v>32</v>
      </c>
      <c r="M715" t="s">
        <v>43</v>
      </c>
      <c r="N715" t="s">
        <v>44</v>
      </c>
      <c r="O715" t="s">
        <v>4812</v>
      </c>
      <c r="P715" t="s">
        <v>347</v>
      </c>
      <c r="Q715" t="s">
        <v>283</v>
      </c>
      <c r="R715" t="s">
        <v>195</v>
      </c>
      <c r="S715" s="1" t="str">
        <f t="shared" si="23"/>
        <v>POMA CALISAYA, LUZ MARINA</v>
      </c>
      <c r="T715" t="s">
        <v>60</v>
      </c>
      <c r="U715" t="s">
        <v>49</v>
      </c>
      <c r="V715" t="s">
        <v>50</v>
      </c>
      <c r="W715" t="s">
        <v>4813</v>
      </c>
      <c r="X715" s="40">
        <v>25211</v>
      </c>
      <c r="Y715" t="s">
        <v>4814</v>
      </c>
      <c r="Z715"/>
      <c r="AA715"/>
      <c r="AB715" t="s">
        <v>39</v>
      </c>
      <c r="AC715" t="s">
        <v>40</v>
      </c>
      <c r="AD715" t="s">
        <v>41</v>
      </c>
      <c r="AE715"/>
    </row>
    <row r="716" spans="1:31" ht="15">
      <c r="A716" s="1" t="str">
        <f t="shared" si="22"/>
        <v>1119413521E2</v>
      </c>
      <c r="B716" t="s">
        <v>28</v>
      </c>
      <c r="C716" t="s">
        <v>29</v>
      </c>
      <c r="D716" t="s">
        <v>30</v>
      </c>
      <c r="E716" t="s">
        <v>31</v>
      </c>
      <c r="F716" t="s">
        <v>1616</v>
      </c>
      <c r="G716" t="s">
        <v>4768</v>
      </c>
      <c r="H716" t="s">
        <v>1774</v>
      </c>
      <c r="I716" t="s">
        <v>4769</v>
      </c>
      <c r="J716" t="s">
        <v>4815</v>
      </c>
      <c r="K716" t="s">
        <v>32</v>
      </c>
      <c r="L716" t="s">
        <v>32</v>
      </c>
      <c r="M716" t="s">
        <v>43</v>
      </c>
      <c r="N716" t="s">
        <v>44</v>
      </c>
      <c r="O716" t="s">
        <v>54</v>
      </c>
      <c r="P716" t="s">
        <v>281</v>
      </c>
      <c r="Q716" t="s">
        <v>76</v>
      </c>
      <c r="R716" t="s">
        <v>4816</v>
      </c>
      <c r="S716" s="1" t="str">
        <f t="shared" si="23"/>
        <v>HINOJOSA QUISPE, JOSE EDMUNDO</v>
      </c>
      <c r="T716" t="s">
        <v>48</v>
      </c>
      <c r="U716" t="s">
        <v>49</v>
      </c>
      <c r="V716" t="s">
        <v>50</v>
      </c>
      <c r="W716" t="s">
        <v>4817</v>
      </c>
      <c r="X716" s="40">
        <v>21140</v>
      </c>
      <c r="Y716" t="s">
        <v>4818</v>
      </c>
      <c r="Z716"/>
      <c r="AA716"/>
      <c r="AB716" t="s">
        <v>39</v>
      </c>
      <c r="AC716" t="s">
        <v>40</v>
      </c>
      <c r="AD716" t="s">
        <v>41</v>
      </c>
      <c r="AE716"/>
    </row>
    <row r="717" spans="1:31" ht="15">
      <c r="A717" s="1" t="str">
        <f t="shared" si="22"/>
        <v>1119413521E5</v>
      </c>
      <c r="B717" t="s">
        <v>28</v>
      </c>
      <c r="C717" t="s">
        <v>29</v>
      </c>
      <c r="D717" t="s">
        <v>30</v>
      </c>
      <c r="E717" t="s">
        <v>31</v>
      </c>
      <c r="F717" t="s">
        <v>1616</v>
      </c>
      <c r="G717" t="s">
        <v>4768</v>
      </c>
      <c r="H717" t="s">
        <v>1774</v>
      </c>
      <c r="I717" t="s">
        <v>4769</v>
      </c>
      <c r="J717" t="s">
        <v>4819</v>
      </c>
      <c r="K717" t="s">
        <v>32</v>
      </c>
      <c r="L717" t="s">
        <v>32</v>
      </c>
      <c r="M717" t="s">
        <v>1139</v>
      </c>
      <c r="N717" t="s">
        <v>44</v>
      </c>
      <c r="O717" t="s">
        <v>54</v>
      </c>
      <c r="P717" t="s">
        <v>102</v>
      </c>
      <c r="Q717" t="s">
        <v>453</v>
      </c>
      <c r="R717" t="s">
        <v>4820</v>
      </c>
      <c r="S717" s="1" t="str">
        <f t="shared" si="23"/>
        <v>MAMANI SALAZAR, ROSENDO SABINO</v>
      </c>
      <c r="T717" t="s">
        <v>48</v>
      </c>
      <c r="U717" t="s">
        <v>49</v>
      </c>
      <c r="V717" t="s">
        <v>50</v>
      </c>
      <c r="W717" t="s">
        <v>4821</v>
      </c>
      <c r="X717" s="40">
        <v>21792</v>
      </c>
      <c r="Y717" t="s">
        <v>4822</v>
      </c>
      <c r="Z717"/>
      <c r="AA717"/>
      <c r="AB717" t="s">
        <v>39</v>
      </c>
      <c r="AC717" t="s">
        <v>40</v>
      </c>
      <c r="AD717" t="s">
        <v>41</v>
      </c>
      <c r="AE717"/>
    </row>
    <row r="718" spans="1:31" ht="15">
      <c r="A718" s="1" t="str">
        <f t="shared" si="22"/>
        <v>1119413521E7</v>
      </c>
      <c r="B718" t="s">
        <v>28</v>
      </c>
      <c r="C718" t="s">
        <v>29</v>
      </c>
      <c r="D718" t="s">
        <v>30</v>
      </c>
      <c r="E718" t="s">
        <v>31</v>
      </c>
      <c r="F718" t="s">
        <v>1616</v>
      </c>
      <c r="G718" t="s">
        <v>4768</v>
      </c>
      <c r="H718" t="s">
        <v>1774</v>
      </c>
      <c r="I718" t="s">
        <v>4769</v>
      </c>
      <c r="J718" t="s">
        <v>4823</v>
      </c>
      <c r="K718" t="s">
        <v>32</v>
      </c>
      <c r="L718" t="s">
        <v>32</v>
      </c>
      <c r="M718" t="s">
        <v>43</v>
      </c>
      <c r="N718" t="s">
        <v>44</v>
      </c>
      <c r="O718" t="s">
        <v>4824</v>
      </c>
      <c r="P718" t="s">
        <v>229</v>
      </c>
      <c r="Q718" t="s">
        <v>82</v>
      </c>
      <c r="R718" t="s">
        <v>4825</v>
      </c>
      <c r="S718" s="1" t="str">
        <f t="shared" si="23"/>
        <v>SALAS CACERES, MARGOD AMANDA</v>
      </c>
      <c r="T718" t="s">
        <v>37</v>
      </c>
      <c r="U718" t="s">
        <v>49</v>
      </c>
      <c r="V718" t="s">
        <v>50</v>
      </c>
      <c r="W718" t="s">
        <v>4826</v>
      </c>
      <c r="X718" s="40">
        <v>24334</v>
      </c>
      <c r="Y718" t="s">
        <v>4827</v>
      </c>
      <c r="Z718"/>
      <c r="AA718"/>
      <c r="AB718" t="s">
        <v>39</v>
      </c>
      <c r="AC718" t="s">
        <v>40</v>
      </c>
      <c r="AD718" t="s">
        <v>41</v>
      </c>
      <c r="AE718"/>
    </row>
    <row r="719" spans="1:31" ht="15">
      <c r="A719" s="1" t="str">
        <f t="shared" si="22"/>
        <v>1119413531E0</v>
      </c>
      <c r="B719" t="s">
        <v>28</v>
      </c>
      <c r="C719" t="s">
        <v>29</v>
      </c>
      <c r="D719" t="s">
        <v>30</v>
      </c>
      <c r="E719" t="s">
        <v>31</v>
      </c>
      <c r="F719" t="s">
        <v>1616</v>
      </c>
      <c r="G719" t="s">
        <v>4768</v>
      </c>
      <c r="H719" t="s">
        <v>1774</v>
      </c>
      <c r="I719" t="s">
        <v>4769</v>
      </c>
      <c r="J719" t="s">
        <v>4828</v>
      </c>
      <c r="K719" t="s">
        <v>32</v>
      </c>
      <c r="L719" t="s">
        <v>32</v>
      </c>
      <c r="M719" t="s">
        <v>43</v>
      </c>
      <c r="N719" t="s">
        <v>44</v>
      </c>
      <c r="O719" t="s">
        <v>4829</v>
      </c>
      <c r="P719" t="s">
        <v>197</v>
      </c>
      <c r="Q719" t="s">
        <v>645</v>
      </c>
      <c r="R719" t="s">
        <v>237</v>
      </c>
      <c r="S719" s="1" t="str">
        <f t="shared" si="23"/>
        <v>CASTILLO VENEGAS, EDITH</v>
      </c>
      <c r="T719" t="s">
        <v>48</v>
      </c>
      <c r="U719" t="s">
        <v>49</v>
      </c>
      <c r="V719" t="s">
        <v>50</v>
      </c>
      <c r="W719" t="s">
        <v>4830</v>
      </c>
      <c r="X719" s="40">
        <v>24581</v>
      </c>
      <c r="Y719" t="s">
        <v>4831</v>
      </c>
      <c r="Z719" s="40">
        <v>42430</v>
      </c>
      <c r="AA719"/>
      <c r="AB719" t="s">
        <v>39</v>
      </c>
      <c r="AC719" t="s">
        <v>40</v>
      </c>
      <c r="AD719" t="s">
        <v>41</v>
      </c>
      <c r="AE719"/>
    </row>
    <row r="720" spans="1:31" ht="15">
      <c r="A720" s="1" t="str">
        <f t="shared" si="22"/>
        <v>1119413531E2</v>
      </c>
      <c r="B720" t="s">
        <v>28</v>
      </c>
      <c r="C720" t="s">
        <v>29</v>
      </c>
      <c r="D720" t="s">
        <v>30</v>
      </c>
      <c r="E720" t="s">
        <v>31</v>
      </c>
      <c r="F720" t="s">
        <v>1616</v>
      </c>
      <c r="G720" t="s">
        <v>4768</v>
      </c>
      <c r="H720" t="s">
        <v>1774</v>
      </c>
      <c r="I720" t="s">
        <v>4769</v>
      </c>
      <c r="J720" t="s">
        <v>4832</v>
      </c>
      <c r="K720" t="s">
        <v>32</v>
      </c>
      <c r="L720" t="s">
        <v>32</v>
      </c>
      <c r="M720" t="s">
        <v>43</v>
      </c>
      <c r="N720" t="s">
        <v>44</v>
      </c>
      <c r="O720" t="s">
        <v>4833</v>
      </c>
      <c r="P720" t="s">
        <v>284</v>
      </c>
      <c r="Q720" t="s">
        <v>681</v>
      </c>
      <c r="R720" t="s">
        <v>3922</v>
      </c>
      <c r="S720" s="1" t="str">
        <f t="shared" si="23"/>
        <v>VARGAS CHALCO, EUFRACIA</v>
      </c>
      <c r="T720" t="s">
        <v>48</v>
      </c>
      <c r="U720" t="s">
        <v>49</v>
      </c>
      <c r="V720" t="s">
        <v>50</v>
      </c>
      <c r="W720" t="s">
        <v>4834</v>
      </c>
      <c r="X720" s="40">
        <v>27101</v>
      </c>
      <c r="Y720" t="s">
        <v>4835</v>
      </c>
      <c r="Z720" s="40">
        <v>42430</v>
      </c>
      <c r="AA720"/>
      <c r="AB720" t="s">
        <v>39</v>
      </c>
      <c r="AC720" t="s">
        <v>40</v>
      </c>
      <c r="AD720" t="s">
        <v>41</v>
      </c>
      <c r="AE720"/>
    </row>
    <row r="721" spans="1:31" ht="15">
      <c r="A721" s="1" t="str">
        <f t="shared" si="22"/>
        <v>1119413531E3</v>
      </c>
      <c r="B721" t="s">
        <v>28</v>
      </c>
      <c r="C721" t="s">
        <v>29</v>
      </c>
      <c r="D721" t="s">
        <v>30</v>
      </c>
      <c r="E721" t="s">
        <v>31</v>
      </c>
      <c r="F721" t="s">
        <v>1616</v>
      </c>
      <c r="G721" t="s">
        <v>4768</v>
      </c>
      <c r="H721" t="s">
        <v>1774</v>
      </c>
      <c r="I721" t="s">
        <v>4769</v>
      </c>
      <c r="J721" t="s">
        <v>4836</v>
      </c>
      <c r="K721" t="s">
        <v>32</v>
      </c>
      <c r="L721" t="s">
        <v>32</v>
      </c>
      <c r="M721" t="s">
        <v>43</v>
      </c>
      <c r="N721" t="s">
        <v>44</v>
      </c>
      <c r="O721" t="s">
        <v>54</v>
      </c>
      <c r="P721" t="s">
        <v>4837</v>
      </c>
      <c r="Q721" t="s">
        <v>197</v>
      </c>
      <c r="R721" t="s">
        <v>4838</v>
      </c>
      <c r="S721" s="1" t="str">
        <f t="shared" si="23"/>
        <v>SUCSO CASTILLO, DIEGO WILFREDO</v>
      </c>
      <c r="T721" t="s">
        <v>48</v>
      </c>
      <c r="U721" t="s">
        <v>49</v>
      </c>
      <c r="V721" t="s">
        <v>50</v>
      </c>
      <c r="W721" t="s">
        <v>4839</v>
      </c>
      <c r="X721" s="40">
        <v>20040</v>
      </c>
      <c r="Y721" t="s">
        <v>4840</v>
      </c>
      <c r="Z721"/>
      <c r="AA721"/>
      <c r="AB721" t="s">
        <v>39</v>
      </c>
      <c r="AC721" t="s">
        <v>40</v>
      </c>
      <c r="AD721" t="s">
        <v>41</v>
      </c>
      <c r="AE721"/>
    </row>
    <row r="722" spans="1:31" ht="15">
      <c r="A722" s="1" t="str">
        <f t="shared" si="22"/>
        <v>21EV01805216</v>
      </c>
      <c r="B722" t="s">
        <v>28</v>
      </c>
      <c r="C722" t="s">
        <v>29</v>
      </c>
      <c r="D722" t="s">
        <v>30</v>
      </c>
      <c r="E722" t="s">
        <v>31</v>
      </c>
      <c r="F722" t="s">
        <v>1616</v>
      </c>
      <c r="G722" t="s">
        <v>4768</v>
      </c>
      <c r="H722" t="s">
        <v>1774</v>
      </c>
      <c r="I722" t="s">
        <v>4769</v>
      </c>
      <c r="J722" t="s">
        <v>4841</v>
      </c>
      <c r="K722" t="s">
        <v>32</v>
      </c>
      <c r="L722" t="s">
        <v>32</v>
      </c>
      <c r="M722" t="s">
        <v>1139</v>
      </c>
      <c r="N722" t="s">
        <v>62</v>
      </c>
      <c r="O722" t="s">
        <v>1990</v>
      </c>
      <c r="P722" t="s">
        <v>128</v>
      </c>
      <c r="Q722" t="s">
        <v>314</v>
      </c>
      <c r="R722" t="s">
        <v>3004</v>
      </c>
      <c r="S722" s="1" t="str">
        <f t="shared" si="23"/>
        <v>PINO JARA, EDSON</v>
      </c>
      <c r="T722" t="s">
        <v>65</v>
      </c>
      <c r="U722" t="s">
        <v>282</v>
      </c>
      <c r="V722" t="s">
        <v>50</v>
      </c>
      <c r="W722" t="s">
        <v>3005</v>
      </c>
      <c r="X722" s="40">
        <v>28766</v>
      </c>
      <c r="Y722" t="s">
        <v>3006</v>
      </c>
      <c r="Z722" s="40">
        <v>43160</v>
      </c>
      <c r="AA722" s="40">
        <v>43465</v>
      </c>
      <c r="AB722" t="s">
        <v>113</v>
      </c>
      <c r="AC722" t="s">
        <v>67</v>
      </c>
      <c r="AD722" t="s">
        <v>41</v>
      </c>
      <c r="AE722"/>
    </row>
    <row r="723" spans="1:31" ht="15">
      <c r="A723" s="1" t="str">
        <f t="shared" si="22"/>
        <v>1119413521E4</v>
      </c>
      <c r="B723" t="s">
        <v>28</v>
      </c>
      <c r="C723" t="s">
        <v>29</v>
      </c>
      <c r="D723" t="s">
        <v>30</v>
      </c>
      <c r="E723" t="s">
        <v>31</v>
      </c>
      <c r="F723" t="s">
        <v>1616</v>
      </c>
      <c r="G723" t="s">
        <v>4768</v>
      </c>
      <c r="H723" t="s">
        <v>1774</v>
      </c>
      <c r="I723" t="s">
        <v>4769</v>
      </c>
      <c r="J723" t="s">
        <v>4842</v>
      </c>
      <c r="K723" t="s">
        <v>87</v>
      </c>
      <c r="L723" t="s">
        <v>88</v>
      </c>
      <c r="M723" t="s">
        <v>89</v>
      </c>
      <c r="N723" t="s">
        <v>44</v>
      </c>
      <c r="O723" t="s">
        <v>54</v>
      </c>
      <c r="P723" t="s">
        <v>102</v>
      </c>
      <c r="Q723" t="s">
        <v>344</v>
      </c>
      <c r="R723" t="s">
        <v>4843</v>
      </c>
      <c r="S723" s="1" t="str">
        <f t="shared" si="23"/>
        <v>MAMANI HUMPIRI, VICTORIA EMELINA</v>
      </c>
      <c r="T723" t="s">
        <v>91</v>
      </c>
      <c r="U723" t="s">
        <v>38</v>
      </c>
      <c r="V723" t="s">
        <v>50</v>
      </c>
      <c r="W723" t="s">
        <v>4844</v>
      </c>
      <c r="X723" s="40">
        <v>21544</v>
      </c>
      <c r="Y723" t="s">
        <v>4845</v>
      </c>
      <c r="Z723"/>
      <c r="AA723"/>
      <c r="AB723" t="s">
        <v>39</v>
      </c>
      <c r="AC723" t="s">
        <v>92</v>
      </c>
      <c r="AD723" t="s">
        <v>41</v>
      </c>
      <c r="AE723"/>
    </row>
    <row r="724" spans="1:31" ht="15">
      <c r="A724" s="1" t="str">
        <f t="shared" si="22"/>
        <v>1119413521E6</v>
      </c>
      <c r="B724" t="s">
        <v>28</v>
      </c>
      <c r="C724" t="s">
        <v>29</v>
      </c>
      <c r="D724" t="s">
        <v>30</v>
      </c>
      <c r="E724" t="s">
        <v>31</v>
      </c>
      <c r="F724" t="s">
        <v>1616</v>
      </c>
      <c r="G724" t="s">
        <v>4768</v>
      </c>
      <c r="H724" t="s">
        <v>1774</v>
      </c>
      <c r="I724" t="s">
        <v>4769</v>
      </c>
      <c r="J724" t="s">
        <v>4846</v>
      </c>
      <c r="K724" t="s">
        <v>87</v>
      </c>
      <c r="L724" t="s">
        <v>88</v>
      </c>
      <c r="M724" t="s">
        <v>89</v>
      </c>
      <c r="N724" t="s">
        <v>44</v>
      </c>
      <c r="O724" t="s">
        <v>4847</v>
      </c>
      <c r="P724" t="s">
        <v>544</v>
      </c>
      <c r="Q724" t="s">
        <v>428</v>
      </c>
      <c r="R724" t="s">
        <v>793</v>
      </c>
      <c r="S724" s="1" t="str">
        <f t="shared" si="23"/>
        <v>ARAPA CENTENO, RUBEN</v>
      </c>
      <c r="T724" t="s">
        <v>137</v>
      </c>
      <c r="U724" t="s">
        <v>38</v>
      </c>
      <c r="V724" t="s">
        <v>50</v>
      </c>
      <c r="W724" t="s">
        <v>4848</v>
      </c>
      <c r="X724" s="40">
        <v>22438</v>
      </c>
      <c r="Y724" t="s">
        <v>4849</v>
      </c>
      <c r="Z724"/>
      <c r="AA724"/>
      <c r="AB724" t="s">
        <v>39</v>
      </c>
      <c r="AC724" t="s">
        <v>92</v>
      </c>
      <c r="AD724" t="s">
        <v>41</v>
      </c>
      <c r="AE724"/>
    </row>
    <row r="725" spans="1:31" ht="15">
      <c r="A725" s="1" t="str">
        <f t="shared" si="22"/>
        <v>1119413521E9</v>
      </c>
      <c r="B725" t="s">
        <v>28</v>
      </c>
      <c r="C725" t="s">
        <v>29</v>
      </c>
      <c r="D725" t="s">
        <v>30</v>
      </c>
      <c r="E725" t="s">
        <v>31</v>
      </c>
      <c r="F725" t="s">
        <v>1616</v>
      </c>
      <c r="G725" t="s">
        <v>4768</v>
      </c>
      <c r="H725" t="s">
        <v>1774</v>
      </c>
      <c r="I725" t="s">
        <v>4769</v>
      </c>
      <c r="J725" t="s">
        <v>4850</v>
      </c>
      <c r="K725" t="s">
        <v>87</v>
      </c>
      <c r="L725" t="s">
        <v>88</v>
      </c>
      <c r="M725" t="s">
        <v>89</v>
      </c>
      <c r="N725" t="s">
        <v>44</v>
      </c>
      <c r="O725" t="s">
        <v>4851</v>
      </c>
      <c r="P725" t="s">
        <v>102</v>
      </c>
      <c r="Q725" t="s">
        <v>209</v>
      </c>
      <c r="R725" t="s">
        <v>4852</v>
      </c>
      <c r="S725" s="1" t="str">
        <f t="shared" si="23"/>
        <v>MAMANI CHIPANA, LUCILA</v>
      </c>
      <c r="T725" t="s">
        <v>98</v>
      </c>
      <c r="U725" t="s">
        <v>38</v>
      </c>
      <c r="V725" t="s">
        <v>50</v>
      </c>
      <c r="W725" t="s">
        <v>4853</v>
      </c>
      <c r="X725" s="40">
        <v>26237</v>
      </c>
      <c r="Y725" t="s">
        <v>4854</v>
      </c>
      <c r="Z725" s="40">
        <v>42068</v>
      </c>
      <c r="AA725" s="40">
        <v>42369</v>
      </c>
      <c r="AB725" t="s">
        <v>39</v>
      </c>
      <c r="AC725" t="s">
        <v>92</v>
      </c>
      <c r="AD725" t="s">
        <v>41</v>
      </c>
      <c r="AE725"/>
    </row>
    <row r="726" spans="1:31" ht="15">
      <c r="A726" s="1" t="str">
        <f t="shared" si="22"/>
        <v>1180413511E5</v>
      </c>
      <c r="B726" t="s">
        <v>28</v>
      </c>
      <c r="C726" t="s">
        <v>29</v>
      </c>
      <c r="D726" t="s">
        <v>30</v>
      </c>
      <c r="E726" t="s">
        <v>31</v>
      </c>
      <c r="F726" t="s">
        <v>1671</v>
      </c>
      <c r="G726" t="s">
        <v>4855</v>
      </c>
      <c r="H726" t="s">
        <v>1774</v>
      </c>
      <c r="I726" t="s">
        <v>4856</v>
      </c>
      <c r="J726" t="s">
        <v>4857</v>
      </c>
      <c r="K726" t="s">
        <v>32</v>
      </c>
      <c r="L726" t="s">
        <v>33</v>
      </c>
      <c r="M726" t="s">
        <v>34</v>
      </c>
      <c r="N726" t="s">
        <v>35</v>
      </c>
      <c r="O726" t="s">
        <v>2020</v>
      </c>
      <c r="P726" t="s">
        <v>243</v>
      </c>
      <c r="Q726" t="s">
        <v>141</v>
      </c>
      <c r="R726" t="s">
        <v>689</v>
      </c>
      <c r="S726" s="1" t="str">
        <f t="shared" si="23"/>
        <v>NEYRA RAMOS, EDUARDO</v>
      </c>
      <c r="T726" t="s">
        <v>1143</v>
      </c>
      <c r="U726" t="s">
        <v>38</v>
      </c>
      <c r="V726" t="s">
        <v>2021</v>
      </c>
      <c r="W726" t="s">
        <v>4858</v>
      </c>
      <c r="X726" s="40">
        <v>23891</v>
      </c>
      <c r="Y726" t="s">
        <v>4859</v>
      </c>
      <c r="Z726" s="40">
        <v>43374</v>
      </c>
      <c r="AA726" s="40">
        <v>44834</v>
      </c>
      <c r="AB726" t="s">
        <v>39</v>
      </c>
      <c r="AC726" t="s">
        <v>40</v>
      </c>
      <c r="AD726" t="s">
        <v>41</v>
      </c>
      <c r="AE726"/>
    </row>
    <row r="727" spans="1:31" ht="15">
      <c r="A727" s="1" t="str">
        <f t="shared" si="22"/>
        <v>1180413511E2</v>
      </c>
      <c r="B727" t="s">
        <v>28</v>
      </c>
      <c r="C727" t="s">
        <v>29</v>
      </c>
      <c r="D727" t="s">
        <v>30</v>
      </c>
      <c r="E727" t="s">
        <v>31</v>
      </c>
      <c r="F727" t="s">
        <v>1671</v>
      </c>
      <c r="G727" t="s">
        <v>4855</v>
      </c>
      <c r="H727" t="s">
        <v>1774</v>
      </c>
      <c r="I727" t="s">
        <v>4856</v>
      </c>
      <c r="J727" t="s">
        <v>4860</v>
      </c>
      <c r="K727" t="s">
        <v>32</v>
      </c>
      <c r="L727" t="s">
        <v>32</v>
      </c>
      <c r="M727" t="s">
        <v>43</v>
      </c>
      <c r="N727" t="s">
        <v>44</v>
      </c>
      <c r="O727" t="s">
        <v>54</v>
      </c>
      <c r="P727" t="s">
        <v>4861</v>
      </c>
      <c r="Q727" t="s">
        <v>118</v>
      </c>
      <c r="R727" t="s">
        <v>4862</v>
      </c>
      <c r="S727" s="1" t="str">
        <f t="shared" si="23"/>
        <v>ARELA FLORES, MELISSA</v>
      </c>
      <c r="T727" t="s">
        <v>37</v>
      </c>
      <c r="U727" t="s">
        <v>49</v>
      </c>
      <c r="V727" t="s">
        <v>50</v>
      </c>
      <c r="W727" t="s">
        <v>4863</v>
      </c>
      <c r="X727" s="40">
        <v>27001</v>
      </c>
      <c r="Y727" t="s">
        <v>4864</v>
      </c>
      <c r="Z727"/>
      <c r="AA727"/>
      <c r="AB727" t="s">
        <v>39</v>
      </c>
      <c r="AC727" t="s">
        <v>40</v>
      </c>
      <c r="AD727" t="s">
        <v>41</v>
      </c>
      <c r="AE727"/>
    </row>
    <row r="728" spans="1:31" ht="15">
      <c r="A728" s="1" t="str">
        <f t="shared" si="22"/>
        <v>1180413511E4</v>
      </c>
      <c r="B728" t="s">
        <v>28</v>
      </c>
      <c r="C728" t="s">
        <v>29</v>
      </c>
      <c r="D728" t="s">
        <v>30</v>
      </c>
      <c r="E728" t="s">
        <v>31</v>
      </c>
      <c r="F728" t="s">
        <v>1671</v>
      </c>
      <c r="G728" t="s">
        <v>4855</v>
      </c>
      <c r="H728" t="s">
        <v>1774</v>
      </c>
      <c r="I728" t="s">
        <v>4856</v>
      </c>
      <c r="J728" t="s">
        <v>4865</v>
      </c>
      <c r="K728" t="s">
        <v>32</v>
      </c>
      <c r="L728" t="s">
        <v>32</v>
      </c>
      <c r="M728" t="s">
        <v>43</v>
      </c>
      <c r="N728" t="s">
        <v>44</v>
      </c>
      <c r="O728" t="s">
        <v>54</v>
      </c>
      <c r="P728" t="s">
        <v>273</v>
      </c>
      <c r="Q728" t="s">
        <v>78</v>
      </c>
      <c r="R728" t="s">
        <v>4866</v>
      </c>
      <c r="S728" s="1" t="str">
        <f t="shared" si="23"/>
        <v>RODRIGUEZ PINEDA, FELIPA JANET</v>
      </c>
      <c r="T728" t="s">
        <v>48</v>
      </c>
      <c r="U728" t="s">
        <v>49</v>
      </c>
      <c r="V728" t="s">
        <v>50</v>
      </c>
      <c r="W728" t="s">
        <v>4867</v>
      </c>
      <c r="X728" s="40">
        <v>23768</v>
      </c>
      <c r="Y728" t="s">
        <v>4868</v>
      </c>
      <c r="Z728"/>
      <c r="AA728"/>
      <c r="AB728" t="s">
        <v>39</v>
      </c>
      <c r="AC728" t="s">
        <v>40</v>
      </c>
      <c r="AD728" t="s">
        <v>41</v>
      </c>
      <c r="AE728"/>
    </row>
    <row r="729" spans="1:31" ht="15">
      <c r="A729" s="1" t="str">
        <f t="shared" si="22"/>
        <v>1180413511E6</v>
      </c>
      <c r="B729" t="s">
        <v>28</v>
      </c>
      <c r="C729" t="s">
        <v>29</v>
      </c>
      <c r="D729" t="s">
        <v>30</v>
      </c>
      <c r="E729" t="s">
        <v>31</v>
      </c>
      <c r="F729" t="s">
        <v>1671</v>
      </c>
      <c r="G729" t="s">
        <v>4855</v>
      </c>
      <c r="H729" t="s">
        <v>1774</v>
      </c>
      <c r="I729" t="s">
        <v>4856</v>
      </c>
      <c r="J729" t="s">
        <v>4869</v>
      </c>
      <c r="K729" t="s">
        <v>32</v>
      </c>
      <c r="L729" t="s">
        <v>32</v>
      </c>
      <c r="M729" t="s">
        <v>43</v>
      </c>
      <c r="N729" t="s">
        <v>44</v>
      </c>
      <c r="O729" t="s">
        <v>54</v>
      </c>
      <c r="P729" t="s">
        <v>76</v>
      </c>
      <c r="Q729" t="s">
        <v>207</v>
      </c>
      <c r="R729" t="s">
        <v>4870</v>
      </c>
      <c r="S729" s="1" t="str">
        <f t="shared" si="23"/>
        <v>QUISPE TICONA, NELLY DOMINGA</v>
      </c>
      <c r="T729" t="s">
        <v>48</v>
      </c>
      <c r="U729" t="s">
        <v>49</v>
      </c>
      <c r="V729" t="s">
        <v>50</v>
      </c>
      <c r="W729" t="s">
        <v>4871</v>
      </c>
      <c r="X729" s="40">
        <v>25418</v>
      </c>
      <c r="Y729" t="s">
        <v>4872</v>
      </c>
      <c r="Z729"/>
      <c r="AA729"/>
      <c r="AB729" t="s">
        <v>39</v>
      </c>
      <c r="AC729" t="s">
        <v>40</v>
      </c>
      <c r="AD729" t="s">
        <v>41</v>
      </c>
      <c r="AE729"/>
    </row>
    <row r="730" spans="1:31" ht="15">
      <c r="A730" s="1" t="str">
        <f t="shared" si="22"/>
        <v>1180413511E7</v>
      </c>
      <c r="B730" t="s">
        <v>28</v>
      </c>
      <c r="C730" t="s">
        <v>29</v>
      </c>
      <c r="D730" t="s">
        <v>30</v>
      </c>
      <c r="E730" t="s">
        <v>31</v>
      </c>
      <c r="F730" t="s">
        <v>1671</v>
      </c>
      <c r="G730" t="s">
        <v>4855</v>
      </c>
      <c r="H730" t="s">
        <v>1774</v>
      </c>
      <c r="I730" t="s">
        <v>4856</v>
      </c>
      <c r="J730" t="s">
        <v>4873</v>
      </c>
      <c r="K730" t="s">
        <v>32</v>
      </c>
      <c r="L730" t="s">
        <v>32</v>
      </c>
      <c r="M730" t="s">
        <v>43</v>
      </c>
      <c r="N730" t="s">
        <v>44</v>
      </c>
      <c r="O730" t="s">
        <v>54</v>
      </c>
      <c r="P730" t="s">
        <v>231</v>
      </c>
      <c r="Q730" t="s">
        <v>266</v>
      </c>
      <c r="R730" t="s">
        <v>4874</v>
      </c>
      <c r="S730" s="1" t="str">
        <f t="shared" si="23"/>
        <v>SANCHEZ AGUILAR, LUIS GUSTAVO</v>
      </c>
      <c r="T730" t="s">
        <v>48</v>
      </c>
      <c r="U730" t="s">
        <v>49</v>
      </c>
      <c r="V730" t="s">
        <v>50</v>
      </c>
      <c r="W730" t="s">
        <v>4875</v>
      </c>
      <c r="X730" s="40">
        <v>26095</v>
      </c>
      <c r="Y730" t="s">
        <v>4876</v>
      </c>
      <c r="Z730"/>
      <c r="AA730"/>
      <c r="AB730" t="s">
        <v>39</v>
      </c>
      <c r="AC730" t="s">
        <v>40</v>
      </c>
      <c r="AD730" t="s">
        <v>41</v>
      </c>
      <c r="AE730"/>
    </row>
    <row r="731" spans="1:31" ht="15">
      <c r="A731" s="1" t="str">
        <f t="shared" si="22"/>
        <v>1180413511E8</v>
      </c>
      <c r="B731" t="s">
        <v>28</v>
      </c>
      <c r="C731" t="s">
        <v>29</v>
      </c>
      <c r="D731" t="s">
        <v>30</v>
      </c>
      <c r="E731" t="s">
        <v>31</v>
      </c>
      <c r="F731" t="s">
        <v>1671</v>
      </c>
      <c r="G731" t="s">
        <v>4855</v>
      </c>
      <c r="H731" t="s">
        <v>1774</v>
      </c>
      <c r="I731" t="s">
        <v>4856</v>
      </c>
      <c r="J731" t="s">
        <v>4877</v>
      </c>
      <c r="K731" t="s">
        <v>32</v>
      </c>
      <c r="L731" t="s">
        <v>32</v>
      </c>
      <c r="M731" t="s">
        <v>43</v>
      </c>
      <c r="N731" t="s">
        <v>44</v>
      </c>
      <c r="O731" t="s">
        <v>4878</v>
      </c>
      <c r="P731" t="s">
        <v>59</v>
      </c>
      <c r="Q731" t="s">
        <v>253</v>
      </c>
      <c r="R731" t="s">
        <v>4879</v>
      </c>
      <c r="S731" s="1" t="str">
        <f t="shared" si="23"/>
        <v>VILCA SOSA, LOURDES SONIA</v>
      </c>
      <c r="T731" t="s">
        <v>60</v>
      </c>
      <c r="U731" t="s">
        <v>49</v>
      </c>
      <c r="V731" t="s">
        <v>50</v>
      </c>
      <c r="W731" t="s">
        <v>4880</v>
      </c>
      <c r="X731" s="40">
        <v>24900</v>
      </c>
      <c r="Y731" t="s">
        <v>4881</v>
      </c>
      <c r="Z731"/>
      <c r="AA731"/>
      <c r="AB731" t="s">
        <v>39</v>
      </c>
      <c r="AC731" t="s">
        <v>40</v>
      </c>
      <c r="AD731" t="s">
        <v>41</v>
      </c>
      <c r="AE731"/>
    </row>
    <row r="732" spans="1:31" ht="15">
      <c r="A732" s="1" t="str">
        <f t="shared" si="22"/>
        <v>1194613711E2</v>
      </c>
      <c r="B732" t="s">
        <v>28</v>
      </c>
      <c r="C732" t="s">
        <v>29</v>
      </c>
      <c r="D732" t="s">
        <v>30</v>
      </c>
      <c r="E732" t="s">
        <v>31</v>
      </c>
      <c r="F732" t="s">
        <v>1671</v>
      </c>
      <c r="G732" t="s">
        <v>4855</v>
      </c>
      <c r="H732" t="s">
        <v>1774</v>
      </c>
      <c r="I732" t="s">
        <v>4856</v>
      </c>
      <c r="J732" t="s">
        <v>4882</v>
      </c>
      <c r="K732" t="s">
        <v>32</v>
      </c>
      <c r="L732" t="s">
        <v>32</v>
      </c>
      <c r="M732" t="s">
        <v>1837</v>
      </c>
      <c r="N732" t="s">
        <v>44</v>
      </c>
      <c r="O732" t="s">
        <v>4883</v>
      </c>
      <c r="P732" t="s">
        <v>794</v>
      </c>
      <c r="Q732" t="s">
        <v>795</v>
      </c>
      <c r="R732" t="s">
        <v>4884</v>
      </c>
      <c r="S732" s="1" t="str">
        <f t="shared" si="23"/>
        <v>LANDA GAMIO, CLAUDIO ABELARDO</v>
      </c>
      <c r="T732" t="s">
        <v>53</v>
      </c>
      <c r="U732" t="s">
        <v>49</v>
      </c>
      <c r="V732" t="s">
        <v>50</v>
      </c>
      <c r="W732" t="s">
        <v>4885</v>
      </c>
      <c r="X732" s="40">
        <v>25253</v>
      </c>
      <c r="Y732" t="s">
        <v>4886</v>
      </c>
      <c r="Z732"/>
      <c r="AA732"/>
      <c r="AB732" t="s">
        <v>39</v>
      </c>
      <c r="AC732" t="s">
        <v>40</v>
      </c>
      <c r="AD732" t="s">
        <v>41</v>
      </c>
      <c r="AE732"/>
    </row>
    <row r="733" spans="1:31" ht="15">
      <c r="A733" s="1" t="str">
        <f t="shared" si="22"/>
        <v>21EV01805217</v>
      </c>
      <c r="B733" t="s">
        <v>28</v>
      </c>
      <c r="C733" t="s">
        <v>29</v>
      </c>
      <c r="D733" t="s">
        <v>30</v>
      </c>
      <c r="E733" t="s">
        <v>31</v>
      </c>
      <c r="F733" t="s">
        <v>1671</v>
      </c>
      <c r="G733" t="s">
        <v>4855</v>
      </c>
      <c r="H733" t="s">
        <v>1774</v>
      </c>
      <c r="I733" t="s">
        <v>4856</v>
      </c>
      <c r="J733" t="s">
        <v>4887</v>
      </c>
      <c r="K733" t="s">
        <v>32</v>
      </c>
      <c r="L733" t="s">
        <v>32</v>
      </c>
      <c r="M733" t="s">
        <v>1139</v>
      </c>
      <c r="N733" t="s">
        <v>62</v>
      </c>
      <c r="O733" t="s">
        <v>1990</v>
      </c>
      <c r="P733" t="s">
        <v>76</v>
      </c>
      <c r="Q733" t="s">
        <v>183</v>
      </c>
      <c r="R733" t="s">
        <v>4888</v>
      </c>
      <c r="S733" s="1" t="str">
        <f t="shared" si="23"/>
        <v>QUISPE TARQUI, HELMER</v>
      </c>
      <c r="T733" t="s">
        <v>65</v>
      </c>
      <c r="U733" t="s">
        <v>644</v>
      </c>
      <c r="V733" t="s">
        <v>50</v>
      </c>
      <c r="W733" t="s">
        <v>4889</v>
      </c>
      <c r="X733" s="40">
        <v>27288</v>
      </c>
      <c r="Y733" t="s">
        <v>4890</v>
      </c>
      <c r="Z733" s="40">
        <v>43259</v>
      </c>
      <c r="AA733" s="40">
        <v>43465</v>
      </c>
      <c r="AB733" t="s">
        <v>113</v>
      </c>
      <c r="AC733" t="s">
        <v>67</v>
      </c>
      <c r="AD733" t="s">
        <v>41</v>
      </c>
      <c r="AE733"/>
    </row>
    <row r="734" spans="1:31" ht="15">
      <c r="A734" s="1" t="str">
        <f t="shared" si="22"/>
        <v>1180413511E3</v>
      </c>
      <c r="B734" t="s">
        <v>28</v>
      </c>
      <c r="C734" t="s">
        <v>29</v>
      </c>
      <c r="D734" t="s">
        <v>30</v>
      </c>
      <c r="E734" t="s">
        <v>31</v>
      </c>
      <c r="F734" t="s">
        <v>1671</v>
      </c>
      <c r="G734" t="s">
        <v>4855</v>
      </c>
      <c r="H734" t="s">
        <v>1774</v>
      </c>
      <c r="I734" t="s">
        <v>4856</v>
      </c>
      <c r="J734" t="s">
        <v>4891</v>
      </c>
      <c r="K734" t="s">
        <v>87</v>
      </c>
      <c r="L734" t="s">
        <v>88</v>
      </c>
      <c r="M734" t="s">
        <v>89</v>
      </c>
      <c r="N734" t="s">
        <v>44</v>
      </c>
      <c r="O734" t="s">
        <v>54</v>
      </c>
      <c r="P734" t="s">
        <v>56</v>
      </c>
      <c r="Q734" t="s">
        <v>56</v>
      </c>
      <c r="R734" t="s">
        <v>728</v>
      </c>
      <c r="S734" s="1" t="str">
        <f t="shared" si="23"/>
        <v>ARPASI ARPASI, MARIO</v>
      </c>
      <c r="T734" t="s">
        <v>137</v>
      </c>
      <c r="U734" t="s">
        <v>38</v>
      </c>
      <c r="V734" t="s">
        <v>50</v>
      </c>
      <c r="W734" t="s">
        <v>4892</v>
      </c>
      <c r="X734" s="40">
        <v>21287</v>
      </c>
      <c r="Y734" t="s">
        <v>4893</v>
      </c>
      <c r="Z734"/>
      <c r="AA734"/>
      <c r="AB734" t="s">
        <v>39</v>
      </c>
      <c r="AC734" t="s">
        <v>92</v>
      </c>
      <c r="AD734" t="s">
        <v>41</v>
      </c>
      <c r="AE734"/>
    </row>
    <row r="735" spans="1:31" ht="15">
      <c r="A735" s="1" t="str">
        <f t="shared" si="22"/>
        <v>1190413511E8</v>
      </c>
      <c r="B735" t="s">
        <v>28</v>
      </c>
      <c r="C735" t="s">
        <v>29</v>
      </c>
      <c r="D735" t="s">
        <v>30</v>
      </c>
      <c r="E735" t="s">
        <v>31</v>
      </c>
      <c r="F735" t="s">
        <v>1250</v>
      </c>
      <c r="G735" t="s">
        <v>4894</v>
      </c>
      <c r="H735" t="s">
        <v>1774</v>
      </c>
      <c r="I735" t="s">
        <v>4895</v>
      </c>
      <c r="J735" t="s">
        <v>4896</v>
      </c>
      <c r="K735" t="s">
        <v>32</v>
      </c>
      <c r="L735" t="s">
        <v>33</v>
      </c>
      <c r="M735" t="s">
        <v>34</v>
      </c>
      <c r="N735" t="s">
        <v>35</v>
      </c>
      <c r="O735" t="s">
        <v>2020</v>
      </c>
      <c r="P735" t="s">
        <v>443</v>
      </c>
      <c r="Q735" t="s">
        <v>124</v>
      </c>
      <c r="R735" t="s">
        <v>4897</v>
      </c>
      <c r="S735" s="1" t="str">
        <f t="shared" si="23"/>
        <v>JAHUIRA CRUZ, ROGER CELSO</v>
      </c>
      <c r="T735" t="s">
        <v>282</v>
      </c>
      <c r="U735" t="s">
        <v>38</v>
      </c>
      <c r="V735" t="s">
        <v>2021</v>
      </c>
      <c r="W735" t="s">
        <v>4898</v>
      </c>
      <c r="X735" s="40">
        <v>23028</v>
      </c>
      <c r="Y735" t="s">
        <v>4899</v>
      </c>
      <c r="Z735" s="40">
        <v>43374</v>
      </c>
      <c r="AA735" s="40">
        <v>44834</v>
      </c>
      <c r="AB735" t="s">
        <v>39</v>
      </c>
      <c r="AC735" t="s">
        <v>40</v>
      </c>
      <c r="AD735" t="s">
        <v>41</v>
      </c>
      <c r="AE735"/>
    </row>
    <row r="736" spans="1:31" ht="15">
      <c r="A736" s="1" t="str">
        <f t="shared" si="22"/>
        <v>1110613811E2</v>
      </c>
      <c r="B736" t="s">
        <v>28</v>
      </c>
      <c r="C736" t="s">
        <v>29</v>
      </c>
      <c r="D736" t="s">
        <v>30</v>
      </c>
      <c r="E736" t="s">
        <v>31</v>
      </c>
      <c r="F736" t="s">
        <v>1250</v>
      </c>
      <c r="G736" t="s">
        <v>4894</v>
      </c>
      <c r="H736" t="s">
        <v>1774</v>
      </c>
      <c r="I736" t="s">
        <v>4895</v>
      </c>
      <c r="J736" t="s">
        <v>4900</v>
      </c>
      <c r="K736" t="s">
        <v>32</v>
      </c>
      <c r="L736" t="s">
        <v>32</v>
      </c>
      <c r="M736" t="s">
        <v>43</v>
      </c>
      <c r="N736" t="s">
        <v>44</v>
      </c>
      <c r="O736" t="s">
        <v>4901</v>
      </c>
      <c r="P736" t="s">
        <v>3397</v>
      </c>
      <c r="Q736" t="s">
        <v>346</v>
      </c>
      <c r="R736" t="s">
        <v>589</v>
      </c>
      <c r="S736" s="1" t="str">
        <f t="shared" si="23"/>
        <v>ASTETE BARRIENTOS, NESTOR</v>
      </c>
      <c r="T736" t="s">
        <v>37</v>
      </c>
      <c r="U736" t="s">
        <v>49</v>
      </c>
      <c r="V736" t="s">
        <v>705</v>
      </c>
      <c r="W736" t="s">
        <v>3398</v>
      </c>
      <c r="X736" s="40">
        <v>24676</v>
      </c>
      <c r="Y736" t="s">
        <v>3399</v>
      </c>
      <c r="Z736" s="40">
        <v>43101</v>
      </c>
      <c r="AA736" s="40">
        <v>43465</v>
      </c>
      <c r="AB736" t="s">
        <v>39</v>
      </c>
      <c r="AC736" t="s">
        <v>40</v>
      </c>
      <c r="AD736" t="s">
        <v>41</v>
      </c>
      <c r="AE736"/>
    </row>
    <row r="737" spans="1:31" ht="15">
      <c r="A737" s="1" t="str">
        <f t="shared" si="22"/>
        <v>1110613811E2</v>
      </c>
      <c r="B737" t="s">
        <v>28</v>
      </c>
      <c r="C737" t="s">
        <v>29</v>
      </c>
      <c r="D737" t="s">
        <v>30</v>
      </c>
      <c r="E737" t="s">
        <v>31</v>
      </c>
      <c r="F737" t="s">
        <v>1250</v>
      </c>
      <c r="G737" t="s">
        <v>4894</v>
      </c>
      <c r="H737" t="s">
        <v>1774</v>
      </c>
      <c r="I737" t="s">
        <v>4895</v>
      </c>
      <c r="J737" t="s">
        <v>4900</v>
      </c>
      <c r="K737" t="s">
        <v>32</v>
      </c>
      <c r="L737" t="s">
        <v>32</v>
      </c>
      <c r="M737" t="s">
        <v>43</v>
      </c>
      <c r="N737" t="s">
        <v>62</v>
      </c>
      <c r="O737" t="s">
        <v>4902</v>
      </c>
      <c r="P737" t="s">
        <v>622</v>
      </c>
      <c r="Q737" t="s">
        <v>207</v>
      </c>
      <c r="R737" t="s">
        <v>4903</v>
      </c>
      <c r="S737" s="1" t="str">
        <f t="shared" si="23"/>
        <v>LEON TICONA, MIKI ELVA</v>
      </c>
      <c r="T737" t="s">
        <v>65</v>
      </c>
      <c r="U737" t="s">
        <v>49</v>
      </c>
      <c r="V737" t="s">
        <v>50</v>
      </c>
      <c r="W737" t="s">
        <v>4904</v>
      </c>
      <c r="X737" s="40">
        <v>27431</v>
      </c>
      <c r="Y737" t="s">
        <v>4905</v>
      </c>
      <c r="Z737" s="40">
        <v>43160</v>
      </c>
      <c r="AA737" s="40">
        <v>43465</v>
      </c>
      <c r="AB737" t="s">
        <v>270</v>
      </c>
      <c r="AC737" t="s">
        <v>67</v>
      </c>
      <c r="AD737" t="s">
        <v>41</v>
      </c>
      <c r="AE737"/>
    </row>
    <row r="738" spans="1:31" ht="15">
      <c r="A738" s="1" t="str">
        <f t="shared" si="22"/>
        <v>1114813612E2</v>
      </c>
      <c r="B738" t="s">
        <v>28</v>
      </c>
      <c r="C738" t="s">
        <v>29</v>
      </c>
      <c r="D738" t="s">
        <v>30</v>
      </c>
      <c r="E738" t="s">
        <v>31</v>
      </c>
      <c r="F738" t="s">
        <v>1250</v>
      </c>
      <c r="G738" t="s">
        <v>4894</v>
      </c>
      <c r="H738" t="s">
        <v>1774</v>
      </c>
      <c r="I738" t="s">
        <v>4895</v>
      </c>
      <c r="J738" t="s">
        <v>4906</v>
      </c>
      <c r="K738" t="s">
        <v>32</v>
      </c>
      <c r="L738" t="s">
        <v>32</v>
      </c>
      <c r="M738" t="s">
        <v>1837</v>
      </c>
      <c r="N738" t="s">
        <v>212</v>
      </c>
      <c r="O738" t="s">
        <v>1131</v>
      </c>
      <c r="P738" t="s">
        <v>42</v>
      </c>
      <c r="Q738" t="s">
        <v>42</v>
      </c>
      <c r="R738" t="s">
        <v>42</v>
      </c>
      <c r="S738" s="1" t="str">
        <f t="shared" si="23"/>
        <v xml:space="preserve"> , </v>
      </c>
      <c r="T738" t="s">
        <v>65</v>
      </c>
      <c r="U738" t="s">
        <v>49</v>
      </c>
      <c r="V738" t="s">
        <v>50</v>
      </c>
      <c r="W738" t="s">
        <v>42</v>
      </c>
      <c r="X738" t="s">
        <v>213</v>
      </c>
      <c r="Y738" t="s">
        <v>42</v>
      </c>
      <c r="Z738"/>
      <c r="AA738"/>
      <c r="AB738" t="s">
        <v>39</v>
      </c>
      <c r="AC738" t="s">
        <v>67</v>
      </c>
      <c r="AD738" t="s">
        <v>41</v>
      </c>
      <c r="AE738"/>
    </row>
    <row r="739" spans="1:31" ht="15">
      <c r="A739" s="1" t="str">
        <f t="shared" si="22"/>
        <v>1133813612E2</v>
      </c>
      <c r="B739" t="s">
        <v>28</v>
      </c>
      <c r="C739" t="s">
        <v>29</v>
      </c>
      <c r="D739" t="s">
        <v>30</v>
      </c>
      <c r="E739" t="s">
        <v>31</v>
      </c>
      <c r="F739" t="s">
        <v>1250</v>
      </c>
      <c r="G739" t="s">
        <v>4894</v>
      </c>
      <c r="H739" t="s">
        <v>1774</v>
      </c>
      <c r="I739" t="s">
        <v>4895</v>
      </c>
      <c r="J739" t="s">
        <v>4907</v>
      </c>
      <c r="K739" t="s">
        <v>32</v>
      </c>
      <c r="L739" t="s">
        <v>32</v>
      </c>
      <c r="M739" t="s">
        <v>43</v>
      </c>
      <c r="N739" t="s">
        <v>44</v>
      </c>
      <c r="O739" t="s">
        <v>4908</v>
      </c>
      <c r="P739" t="s">
        <v>492</v>
      </c>
      <c r="Q739" t="s">
        <v>175</v>
      </c>
      <c r="R739" t="s">
        <v>4909</v>
      </c>
      <c r="S739" s="1" t="str">
        <f t="shared" si="23"/>
        <v>GUILLEN VALDEZ, FLAVIA</v>
      </c>
      <c r="T739" t="s">
        <v>48</v>
      </c>
      <c r="U739" t="s">
        <v>49</v>
      </c>
      <c r="V739" t="s">
        <v>50</v>
      </c>
      <c r="W739" t="s">
        <v>4910</v>
      </c>
      <c r="X739" s="40">
        <v>24077</v>
      </c>
      <c r="Y739" t="s">
        <v>4911</v>
      </c>
      <c r="Z739"/>
      <c r="AA739"/>
      <c r="AB739" t="s">
        <v>39</v>
      </c>
      <c r="AC739" t="s">
        <v>40</v>
      </c>
      <c r="AD739" t="s">
        <v>41</v>
      </c>
      <c r="AE739"/>
    </row>
    <row r="740" spans="1:31" ht="15">
      <c r="A740" s="1" t="str">
        <f t="shared" si="22"/>
        <v>1167113711E2</v>
      </c>
      <c r="B740" t="s">
        <v>28</v>
      </c>
      <c r="C740" t="s">
        <v>29</v>
      </c>
      <c r="D740" t="s">
        <v>30</v>
      </c>
      <c r="E740" t="s">
        <v>31</v>
      </c>
      <c r="F740" t="s">
        <v>1250</v>
      </c>
      <c r="G740" t="s">
        <v>4894</v>
      </c>
      <c r="H740" t="s">
        <v>1774</v>
      </c>
      <c r="I740" t="s">
        <v>4895</v>
      </c>
      <c r="J740" t="s">
        <v>4912</v>
      </c>
      <c r="K740" t="s">
        <v>32</v>
      </c>
      <c r="L740" t="s">
        <v>32</v>
      </c>
      <c r="M740" t="s">
        <v>43</v>
      </c>
      <c r="N740" t="s">
        <v>44</v>
      </c>
      <c r="O740" t="s">
        <v>4913</v>
      </c>
      <c r="P740" t="s">
        <v>69</v>
      </c>
      <c r="Q740" t="s">
        <v>336</v>
      </c>
      <c r="R740" t="s">
        <v>223</v>
      </c>
      <c r="S740" s="1" t="str">
        <f t="shared" si="23"/>
        <v>CHOQUE ALEJO, ISABEL</v>
      </c>
      <c r="T740" t="s">
        <v>48</v>
      </c>
      <c r="U740" t="s">
        <v>49</v>
      </c>
      <c r="V740" t="s">
        <v>50</v>
      </c>
      <c r="W740" t="s">
        <v>4914</v>
      </c>
      <c r="X740" s="40">
        <v>25315</v>
      </c>
      <c r="Y740" t="s">
        <v>4915</v>
      </c>
      <c r="Z740"/>
      <c r="AA740"/>
      <c r="AB740" t="s">
        <v>39</v>
      </c>
      <c r="AC740" t="s">
        <v>40</v>
      </c>
      <c r="AD740" t="s">
        <v>41</v>
      </c>
      <c r="AE740"/>
    </row>
    <row r="741" spans="1:31" ht="15">
      <c r="A741" s="1" t="str">
        <f t="shared" si="22"/>
        <v>1183113411E3</v>
      </c>
      <c r="B741" t="s">
        <v>28</v>
      </c>
      <c r="C741" t="s">
        <v>29</v>
      </c>
      <c r="D741" t="s">
        <v>30</v>
      </c>
      <c r="E741" t="s">
        <v>31</v>
      </c>
      <c r="F741" t="s">
        <v>1250</v>
      </c>
      <c r="G741" t="s">
        <v>4894</v>
      </c>
      <c r="H741" t="s">
        <v>1774</v>
      </c>
      <c r="I741" t="s">
        <v>4895</v>
      </c>
      <c r="J741" t="s">
        <v>4916</v>
      </c>
      <c r="K741" t="s">
        <v>32</v>
      </c>
      <c r="L741" t="s">
        <v>32</v>
      </c>
      <c r="M741" t="s">
        <v>43</v>
      </c>
      <c r="N741" t="s">
        <v>44</v>
      </c>
      <c r="O741" t="s">
        <v>4917</v>
      </c>
      <c r="P741" t="s">
        <v>451</v>
      </c>
      <c r="Q741" t="s">
        <v>77</v>
      </c>
      <c r="R741" t="s">
        <v>4918</v>
      </c>
      <c r="S741" s="1" t="str">
        <f t="shared" si="23"/>
        <v>GALVEZ CONDORI, AMALIA MARIA</v>
      </c>
      <c r="T741" t="s">
        <v>282</v>
      </c>
      <c r="U741" t="s">
        <v>49</v>
      </c>
      <c r="V741" t="s">
        <v>705</v>
      </c>
      <c r="W741" t="s">
        <v>4919</v>
      </c>
      <c r="X741" s="40">
        <v>24507</v>
      </c>
      <c r="Y741" t="s">
        <v>4920</v>
      </c>
      <c r="Z741" s="40">
        <v>43101</v>
      </c>
      <c r="AA741" s="40">
        <v>43465</v>
      </c>
      <c r="AB741" t="s">
        <v>39</v>
      </c>
      <c r="AC741" t="s">
        <v>40</v>
      </c>
      <c r="AD741" t="s">
        <v>41</v>
      </c>
      <c r="AE741"/>
    </row>
    <row r="742" spans="1:31" ht="15">
      <c r="A742" s="1" t="str">
        <f t="shared" si="22"/>
        <v>1183113411E3</v>
      </c>
      <c r="B742" t="s">
        <v>28</v>
      </c>
      <c r="C742" t="s">
        <v>29</v>
      </c>
      <c r="D742" t="s">
        <v>30</v>
      </c>
      <c r="E742" t="s">
        <v>31</v>
      </c>
      <c r="F742" t="s">
        <v>1250</v>
      </c>
      <c r="G742" t="s">
        <v>4894</v>
      </c>
      <c r="H742" t="s">
        <v>1774</v>
      </c>
      <c r="I742" t="s">
        <v>4895</v>
      </c>
      <c r="J742" t="s">
        <v>4916</v>
      </c>
      <c r="K742" t="s">
        <v>32</v>
      </c>
      <c r="L742" t="s">
        <v>32</v>
      </c>
      <c r="M742" t="s">
        <v>43</v>
      </c>
      <c r="N742" t="s">
        <v>62</v>
      </c>
      <c r="O742" t="s">
        <v>4921</v>
      </c>
      <c r="P742" t="s">
        <v>70</v>
      </c>
      <c r="Q742" t="s">
        <v>207</v>
      </c>
      <c r="R742" t="s">
        <v>4922</v>
      </c>
      <c r="S742" s="1" t="str">
        <f t="shared" si="23"/>
        <v>LOPEZ TICONA, GERMAN LUIS</v>
      </c>
      <c r="T742" t="s">
        <v>65</v>
      </c>
      <c r="U742" t="s">
        <v>49</v>
      </c>
      <c r="V742" t="s">
        <v>50</v>
      </c>
      <c r="W742" t="s">
        <v>4923</v>
      </c>
      <c r="X742" s="40">
        <v>33919</v>
      </c>
      <c r="Y742" t="s">
        <v>4924</v>
      </c>
      <c r="Z742" s="40">
        <v>43160</v>
      </c>
      <c r="AA742" s="40">
        <v>43465</v>
      </c>
      <c r="AB742" t="s">
        <v>270</v>
      </c>
      <c r="AC742" t="s">
        <v>67</v>
      </c>
      <c r="AD742" t="s">
        <v>41</v>
      </c>
      <c r="AE742"/>
    </row>
    <row r="743" spans="1:31" ht="15">
      <c r="A743" s="1" t="str">
        <f t="shared" si="22"/>
        <v>1190413511E2</v>
      </c>
      <c r="B743" t="s">
        <v>28</v>
      </c>
      <c r="C743" t="s">
        <v>29</v>
      </c>
      <c r="D743" t="s">
        <v>30</v>
      </c>
      <c r="E743" t="s">
        <v>31</v>
      </c>
      <c r="F743" t="s">
        <v>1250</v>
      </c>
      <c r="G743" t="s">
        <v>4894</v>
      </c>
      <c r="H743" t="s">
        <v>1774</v>
      </c>
      <c r="I743" t="s">
        <v>4895</v>
      </c>
      <c r="J743" t="s">
        <v>4925</v>
      </c>
      <c r="K743" t="s">
        <v>32</v>
      </c>
      <c r="L743" t="s">
        <v>32</v>
      </c>
      <c r="M743" t="s">
        <v>43</v>
      </c>
      <c r="N743" t="s">
        <v>44</v>
      </c>
      <c r="O743" t="s">
        <v>4926</v>
      </c>
      <c r="P743" t="s">
        <v>622</v>
      </c>
      <c r="Q743" t="s">
        <v>256</v>
      </c>
      <c r="R743" t="s">
        <v>696</v>
      </c>
      <c r="S743" s="1" t="str">
        <f t="shared" si="23"/>
        <v>LEON ALVAREZ, LUIS ALBERTO</v>
      </c>
      <c r="T743" t="s">
        <v>48</v>
      </c>
      <c r="U743" t="s">
        <v>49</v>
      </c>
      <c r="V743" t="s">
        <v>50</v>
      </c>
      <c r="W743" t="s">
        <v>4927</v>
      </c>
      <c r="X743" s="40">
        <v>23256</v>
      </c>
      <c r="Y743" t="s">
        <v>4928</v>
      </c>
      <c r="Z743" s="40">
        <v>43360</v>
      </c>
      <c r="AA743" s="40">
        <v>43465</v>
      </c>
      <c r="AB743" t="s">
        <v>39</v>
      </c>
      <c r="AC743" t="s">
        <v>40</v>
      </c>
      <c r="AD743" t="s">
        <v>41</v>
      </c>
      <c r="AE743"/>
    </row>
    <row r="744" spans="1:31" ht="15">
      <c r="A744" s="1" t="str">
        <f t="shared" si="22"/>
        <v>1190413511E3</v>
      </c>
      <c r="B744" t="s">
        <v>28</v>
      </c>
      <c r="C744" t="s">
        <v>29</v>
      </c>
      <c r="D744" t="s">
        <v>30</v>
      </c>
      <c r="E744" t="s">
        <v>31</v>
      </c>
      <c r="F744" t="s">
        <v>1250</v>
      </c>
      <c r="G744" t="s">
        <v>4894</v>
      </c>
      <c r="H744" t="s">
        <v>1774</v>
      </c>
      <c r="I744" t="s">
        <v>4895</v>
      </c>
      <c r="J744" t="s">
        <v>4929</v>
      </c>
      <c r="K744" t="s">
        <v>32</v>
      </c>
      <c r="L744" t="s">
        <v>32</v>
      </c>
      <c r="M744" t="s">
        <v>43</v>
      </c>
      <c r="N744" t="s">
        <v>44</v>
      </c>
      <c r="O744" t="s">
        <v>54</v>
      </c>
      <c r="P744" t="s">
        <v>609</v>
      </c>
      <c r="Q744" t="s">
        <v>135</v>
      </c>
      <c r="R744" t="s">
        <v>4930</v>
      </c>
      <c r="S744" s="1" t="str">
        <f t="shared" si="23"/>
        <v>BLANCO BUTRON, OFELIA</v>
      </c>
      <c r="T744" t="s">
        <v>48</v>
      </c>
      <c r="U744" t="s">
        <v>49</v>
      </c>
      <c r="V744" t="s">
        <v>50</v>
      </c>
      <c r="W744" t="s">
        <v>4931</v>
      </c>
      <c r="X744" s="40">
        <v>23425</v>
      </c>
      <c r="Y744" t="s">
        <v>4932</v>
      </c>
      <c r="Z744"/>
      <c r="AA744"/>
      <c r="AB744" t="s">
        <v>39</v>
      </c>
      <c r="AC744" t="s">
        <v>40</v>
      </c>
      <c r="AD744" t="s">
        <v>41</v>
      </c>
      <c r="AE744"/>
    </row>
    <row r="745" spans="1:31" ht="15">
      <c r="A745" s="1" t="str">
        <f t="shared" si="22"/>
        <v>1190413511E4</v>
      </c>
      <c r="B745" t="s">
        <v>28</v>
      </c>
      <c r="C745" t="s">
        <v>29</v>
      </c>
      <c r="D745" t="s">
        <v>30</v>
      </c>
      <c r="E745" t="s">
        <v>31</v>
      </c>
      <c r="F745" t="s">
        <v>1250</v>
      </c>
      <c r="G745" t="s">
        <v>4894</v>
      </c>
      <c r="H745" t="s">
        <v>1774</v>
      </c>
      <c r="I745" t="s">
        <v>4895</v>
      </c>
      <c r="J745" t="s">
        <v>4933</v>
      </c>
      <c r="K745" t="s">
        <v>32</v>
      </c>
      <c r="L745" t="s">
        <v>32</v>
      </c>
      <c r="M745" t="s">
        <v>43</v>
      </c>
      <c r="N745" t="s">
        <v>44</v>
      </c>
      <c r="O745" t="s">
        <v>54</v>
      </c>
      <c r="P745" t="s">
        <v>307</v>
      </c>
      <c r="Q745" t="s">
        <v>74</v>
      </c>
      <c r="R745" t="s">
        <v>796</v>
      </c>
      <c r="S745" s="1" t="str">
        <f t="shared" si="23"/>
        <v>GUEVARA GUERRA, MARIA MERCEDES</v>
      </c>
      <c r="T745" t="s">
        <v>48</v>
      </c>
      <c r="U745" t="s">
        <v>49</v>
      </c>
      <c r="V745" t="s">
        <v>50</v>
      </c>
      <c r="W745" t="s">
        <v>4934</v>
      </c>
      <c r="X745" s="40">
        <v>22891</v>
      </c>
      <c r="Y745" t="s">
        <v>4935</v>
      </c>
      <c r="Z745"/>
      <c r="AA745"/>
      <c r="AB745" t="s">
        <v>39</v>
      </c>
      <c r="AC745" t="s">
        <v>40</v>
      </c>
      <c r="AD745" t="s">
        <v>41</v>
      </c>
      <c r="AE745"/>
    </row>
    <row r="746" spans="1:31" ht="15">
      <c r="A746" s="1" t="str">
        <f t="shared" si="22"/>
        <v>1190413511E5</v>
      </c>
      <c r="B746" t="s">
        <v>28</v>
      </c>
      <c r="C746" t="s">
        <v>29</v>
      </c>
      <c r="D746" t="s">
        <v>30</v>
      </c>
      <c r="E746" t="s">
        <v>31</v>
      </c>
      <c r="F746" t="s">
        <v>1250</v>
      </c>
      <c r="G746" t="s">
        <v>4894</v>
      </c>
      <c r="H746" t="s">
        <v>1774</v>
      </c>
      <c r="I746" t="s">
        <v>4895</v>
      </c>
      <c r="J746" t="s">
        <v>4936</v>
      </c>
      <c r="K746" t="s">
        <v>32</v>
      </c>
      <c r="L746" t="s">
        <v>32</v>
      </c>
      <c r="M746" t="s">
        <v>43</v>
      </c>
      <c r="N746" t="s">
        <v>44</v>
      </c>
      <c r="O746" t="s">
        <v>4937</v>
      </c>
      <c r="P746" t="s">
        <v>61</v>
      </c>
      <c r="Q746" t="s">
        <v>118</v>
      </c>
      <c r="R746" t="s">
        <v>4938</v>
      </c>
      <c r="S746" s="1" t="str">
        <f t="shared" si="23"/>
        <v>GALLEGOS FLORES, LILIANA MARIA DEL CARMEN</v>
      </c>
      <c r="T746" t="s">
        <v>60</v>
      </c>
      <c r="U746" t="s">
        <v>49</v>
      </c>
      <c r="V746" t="s">
        <v>50</v>
      </c>
      <c r="W746" t="s">
        <v>4939</v>
      </c>
      <c r="X746" s="40">
        <v>28103</v>
      </c>
      <c r="Y746" t="s">
        <v>4940</v>
      </c>
      <c r="Z746"/>
      <c r="AA746"/>
      <c r="AB746" t="s">
        <v>39</v>
      </c>
      <c r="AC746" t="s">
        <v>40</v>
      </c>
      <c r="AD746" t="s">
        <v>41</v>
      </c>
      <c r="AE746"/>
    </row>
    <row r="747" spans="1:31" ht="15">
      <c r="A747" s="1" t="str">
        <f t="shared" si="22"/>
        <v>1190413511E6</v>
      </c>
      <c r="B747" t="s">
        <v>28</v>
      </c>
      <c r="C747" t="s">
        <v>29</v>
      </c>
      <c r="D747" t="s">
        <v>30</v>
      </c>
      <c r="E747" t="s">
        <v>31</v>
      </c>
      <c r="F747" t="s">
        <v>1250</v>
      </c>
      <c r="G747" t="s">
        <v>4894</v>
      </c>
      <c r="H747" t="s">
        <v>1774</v>
      </c>
      <c r="I747" t="s">
        <v>4895</v>
      </c>
      <c r="J747" t="s">
        <v>4941</v>
      </c>
      <c r="K747" t="s">
        <v>32</v>
      </c>
      <c r="L747" t="s">
        <v>32</v>
      </c>
      <c r="M747" t="s">
        <v>43</v>
      </c>
      <c r="N747" t="s">
        <v>44</v>
      </c>
      <c r="O747" t="s">
        <v>54</v>
      </c>
      <c r="P747" t="s">
        <v>228</v>
      </c>
      <c r="Q747" t="s">
        <v>179</v>
      </c>
      <c r="R747" t="s">
        <v>4942</v>
      </c>
      <c r="S747" s="1" t="str">
        <f t="shared" si="23"/>
        <v>PUMA PORTUGAL, LILIANA MARITZA</v>
      </c>
      <c r="T747" t="s">
        <v>48</v>
      </c>
      <c r="U747" t="s">
        <v>49</v>
      </c>
      <c r="V747" t="s">
        <v>50</v>
      </c>
      <c r="W747" t="s">
        <v>4943</v>
      </c>
      <c r="X747" s="40">
        <v>23357</v>
      </c>
      <c r="Y747" t="s">
        <v>4944</v>
      </c>
      <c r="Z747"/>
      <c r="AA747"/>
      <c r="AB747" t="s">
        <v>39</v>
      </c>
      <c r="AC747" t="s">
        <v>40</v>
      </c>
      <c r="AD747" t="s">
        <v>41</v>
      </c>
      <c r="AE747"/>
    </row>
    <row r="748" spans="1:31" ht="15">
      <c r="A748" s="1" t="str">
        <f t="shared" si="22"/>
        <v>1190413511E7</v>
      </c>
      <c r="B748" t="s">
        <v>28</v>
      </c>
      <c r="C748" t="s">
        <v>29</v>
      </c>
      <c r="D748" t="s">
        <v>30</v>
      </c>
      <c r="E748" t="s">
        <v>31</v>
      </c>
      <c r="F748" t="s">
        <v>1250</v>
      </c>
      <c r="G748" t="s">
        <v>4894</v>
      </c>
      <c r="H748" t="s">
        <v>1774</v>
      </c>
      <c r="I748" t="s">
        <v>4895</v>
      </c>
      <c r="J748" t="s">
        <v>4945</v>
      </c>
      <c r="K748" t="s">
        <v>32</v>
      </c>
      <c r="L748" t="s">
        <v>32</v>
      </c>
      <c r="M748" t="s">
        <v>43</v>
      </c>
      <c r="N748" t="s">
        <v>44</v>
      </c>
      <c r="O748" t="s">
        <v>4946</v>
      </c>
      <c r="P748" t="s">
        <v>76</v>
      </c>
      <c r="Q748" t="s">
        <v>531</v>
      </c>
      <c r="R748" t="s">
        <v>4947</v>
      </c>
      <c r="S748" s="1" t="str">
        <f t="shared" si="23"/>
        <v>QUISPE CHARCA, VIRGINIA</v>
      </c>
      <c r="T748" t="s">
        <v>48</v>
      </c>
      <c r="U748" t="s">
        <v>49</v>
      </c>
      <c r="V748" t="s">
        <v>50</v>
      </c>
      <c r="W748" t="s">
        <v>4948</v>
      </c>
      <c r="X748" s="40">
        <v>30689</v>
      </c>
      <c r="Y748" t="s">
        <v>4949</v>
      </c>
      <c r="Z748" s="40">
        <v>42430</v>
      </c>
      <c r="AA748"/>
      <c r="AB748" t="s">
        <v>39</v>
      </c>
      <c r="AC748" t="s">
        <v>40</v>
      </c>
      <c r="AD748" t="s">
        <v>41</v>
      </c>
      <c r="AE748"/>
    </row>
    <row r="749" spans="1:31" ht="15">
      <c r="A749" s="1" t="str">
        <f t="shared" si="22"/>
        <v>21EV01805218</v>
      </c>
      <c r="B749" t="s">
        <v>28</v>
      </c>
      <c r="C749" t="s">
        <v>29</v>
      </c>
      <c r="D749" t="s">
        <v>30</v>
      </c>
      <c r="E749" t="s">
        <v>31</v>
      </c>
      <c r="F749" t="s">
        <v>1250</v>
      </c>
      <c r="G749" t="s">
        <v>4894</v>
      </c>
      <c r="H749" t="s">
        <v>1774</v>
      </c>
      <c r="I749" t="s">
        <v>4895</v>
      </c>
      <c r="J749" t="s">
        <v>4950</v>
      </c>
      <c r="K749" t="s">
        <v>32</v>
      </c>
      <c r="L749" t="s">
        <v>32</v>
      </c>
      <c r="M749" t="s">
        <v>1139</v>
      </c>
      <c r="N749" t="s">
        <v>62</v>
      </c>
      <c r="O749" t="s">
        <v>1990</v>
      </c>
      <c r="P749" t="s">
        <v>1147</v>
      </c>
      <c r="Q749" t="s">
        <v>68</v>
      </c>
      <c r="R749" t="s">
        <v>582</v>
      </c>
      <c r="S749" s="1" t="str">
        <f t="shared" si="23"/>
        <v>SUCASACA LOAYZA, MIGUEL ANGEL</v>
      </c>
      <c r="T749" t="s">
        <v>65</v>
      </c>
      <c r="U749" t="s">
        <v>1138</v>
      </c>
      <c r="V749" t="s">
        <v>50</v>
      </c>
      <c r="W749" t="s">
        <v>4951</v>
      </c>
      <c r="X749" s="40">
        <v>30134</v>
      </c>
      <c r="Y749" t="s">
        <v>4952</v>
      </c>
      <c r="Z749" s="40">
        <v>43160</v>
      </c>
      <c r="AA749" s="40">
        <v>43465</v>
      </c>
      <c r="AB749" t="s">
        <v>113</v>
      </c>
      <c r="AC749" t="s">
        <v>67</v>
      </c>
      <c r="AD749" t="s">
        <v>41</v>
      </c>
      <c r="AE749"/>
    </row>
    <row r="750" spans="1:31" ht="15">
      <c r="A750" s="1" t="str">
        <f t="shared" si="22"/>
        <v>1163114821E2</v>
      </c>
      <c r="B750" t="s">
        <v>28</v>
      </c>
      <c r="C750" t="s">
        <v>29</v>
      </c>
      <c r="D750" t="s">
        <v>30</v>
      </c>
      <c r="E750" t="s">
        <v>31</v>
      </c>
      <c r="F750" t="s">
        <v>1250</v>
      </c>
      <c r="G750" t="s">
        <v>4894</v>
      </c>
      <c r="H750" t="s">
        <v>1774</v>
      </c>
      <c r="I750" t="s">
        <v>4895</v>
      </c>
      <c r="J750" t="s">
        <v>4953</v>
      </c>
      <c r="K750" t="s">
        <v>87</v>
      </c>
      <c r="L750" t="s">
        <v>88</v>
      </c>
      <c r="M750" t="s">
        <v>89</v>
      </c>
      <c r="N750" t="s">
        <v>44</v>
      </c>
      <c r="O750" t="s">
        <v>4954</v>
      </c>
      <c r="P750" t="s">
        <v>102</v>
      </c>
      <c r="Q750" t="s">
        <v>475</v>
      </c>
      <c r="R750" t="s">
        <v>523</v>
      </c>
      <c r="S750" s="1" t="str">
        <f t="shared" si="23"/>
        <v>MAMANI HUARCAYA, DAVID</v>
      </c>
      <c r="T750" t="s">
        <v>98</v>
      </c>
      <c r="U750" t="s">
        <v>38</v>
      </c>
      <c r="V750" t="s">
        <v>50</v>
      </c>
      <c r="W750" t="s">
        <v>4955</v>
      </c>
      <c r="X750" s="40">
        <v>24077</v>
      </c>
      <c r="Y750" t="s">
        <v>4956</v>
      </c>
      <c r="Z750"/>
      <c r="AA750"/>
      <c r="AB750" t="s">
        <v>39</v>
      </c>
      <c r="AC750" t="s">
        <v>92</v>
      </c>
      <c r="AD750" t="s">
        <v>41</v>
      </c>
      <c r="AE750"/>
    </row>
    <row r="751" spans="1:31" ht="15">
      <c r="A751" s="1" t="str">
        <f t="shared" si="22"/>
        <v>1113513511E2</v>
      </c>
      <c r="B751" t="s">
        <v>28</v>
      </c>
      <c r="C751" t="s">
        <v>29</v>
      </c>
      <c r="D751" t="s">
        <v>210</v>
      </c>
      <c r="E751" t="s">
        <v>211</v>
      </c>
      <c r="F751" t="s">
        <v>1603</v>
      </c>
      <c r="G751" t="s">
        <v>4957</v>
      </c>
      <c r="H751" t="s">
        <v>1774</v>
      </c>
      <c r="I751" t="s">
        <v>4958</v>
      </c>
      <c r="J751" t="s">
        <v>4959</v>
      </c>
      <c r="K751" t="s">
        <v>32</v>
      </c>
      <c r="L751" t="s">
        <v>32</v>
      </c>
      <c r="M751" t="s">
        <v>43</v>
      </c>
      <c r="N751" t="s">
        <v>44</v>
      </c>
      <c r="O751" t="s">
        <v>54</v>
      </c>
      <c r="P751" t="s">
        <v>746</v>
      </c>
      <c r="Q751" t="s">
        <v>114</v>
      </c>
      <c r="R751" t="s">
        <v>4960</v>
      </c>
      <c r="S751" s="1" t="str">
        <f t="shared" si="23"/>
        <v>BARRA QUILCA, VILMA GIANNA</v>
      </c>
      <c r="T751" t="s">
        <v>48</v>
      </c>
      <c r="U751" t="s">
        <v>49</v>
      </c>
      <c r="V751" t="s">
        <v>50</v>
      </c>
      <c r="W751" t="s">
        <v>4961</v>
      </c>
      <c r="X751" s="40">
        <v>25496</v>
      </c>
      <c r="Y751" t="s">
        <v>4962</v>
      </c>
      <c r="Z751"/>
      <c r="AA751"/>
      <c r="AB751" t="s">
        <v>39</v>
      </c>
      <c r="AC751" t="s">
        <v>40</v>
      </c>
      <c r="AD751" t="s">
        <v>41</v>
      </c>
      <c r="AE751"/>
    </row>
    <row r="752" spans="1:31" ht="15">
      <c r="A752" s="1" t="str">
        <f t="shared" si="22"/>
        <v>1113513511E3</v>
      </c>
      <c r="B752" t="s">
        <v>28</v>
      </c>
      <c r="C752" t="s">
        <v>29</v>
      </c>
      <c r="D752" t="s">
        <v>210</v>
      </c>
      <c r="E752" t="s">
        <v>211</v>
      </c>
      <c r="F752" t="s">
        <v>1603</v>
      </c>
      <c r="G752" t="s">
        <v>4957</v>
      </c>
      <c r="H752" t="s">
        <v>1774</v>
      </c>
      <c r="I752" t="s">
        <v>4958</v>
      </c>
      <c r="J752" t="s">
        <v>4963</v>
      </c>
      <c r="K752" t="s">
        <v>32</v>
      </c>
      <c r="L752" t="s">
        <v>32</v>
      </c>
      <c r="M752" t="s">
        <v>43</v>
      </c>
      <c r="N752" t="s">
        <v>44</v>
      </c>
      <c r="O752" t="s">
        <v>54</v>
      </c>
      <c r="P752" t="s">
        <v>227</v>
      </c>
      <c r="Q752" t="s">
        <v>448</v>
      </c>
      <c r="R752" t="s">
        <v>4964</v>
      </c>
      <c r="S752" s="1" t="str">
        <f t="shared" si="23"/>
        <v>CALDERON ESCALANTE, RITA OLIVIA</v>
      </c>
      <c r="T752" t="s">
        <v>48</v>
      </c>
      <c r="U752" t="s">
        <v>49</v>
      </c>
      <c r="V752" t="s">
        <v>50</v>
      </c>
      <c r="W752" t="s">
        <v>4965</v>
      </c>
      <c r="X752" s="40">
        <v>22795</v>
      </c>
      <c r="Y752" t="s">
        <v>4966</v>
      </c>
      <c r="Z752"/>
      <c r="AA752"/>
      <c r="AB752" t="s">
        <v>39</v>
      </c>
      <c r="AC752" t="s">
        <v>40</v>
      </c>
      <c r="AD752" t="s">
        <v>41</v>
      </c>
      <c r="AE752"/>
    </row>
    <row r="753" spans="1:31" ht="15">
      <c r="A753" s="1" t="str">
        <f t="shared" si="22"/>
        <v>1113513511E4</v>
      </c>
      <c r="B753" t="s">
        <v>28</v>
      </c>
      <c r="C753" t="s">
        <v>29</v>
      </c>
      <c r="D753" t="s">
        <v>210</v>
      </c>
      <c r="E753" t="s">
        <v>211</v>
      </c>
      <c r="F753" t="s">
        <v>1603</v>
      </c>
      <c r="G753" t="s">
        <v>4957</v>
      </c>
      <c r="H753" t="s">
        <v>1774</v>
      </c>
      <c r="I753" t="s">
        <v>4958</v>
      </c>
      <c r="J753" t="s">
        <v>4967</v>
      </c>
      <c r="K753" t="s">
        <v>32</v>
      </c>
      <c r="L753" t="s">
        <v>32</v>
      </c>
      <c r="M753" t="s">
        <v>43</v>
      </c>
      <c r="N753" t="s">
        <v>62</v>
      </c>
      <c r="O753" t="s">
        <v>4968</v>
      </c>
      <c r="P753" t="s">
        <v>123</v>
      </c>
      <c r="Q753" t="s">
        <v>76</v>
      </c>
      <c r="R753" t="s">
        <v>512</v>
      </c>
      <c r="S753" s="1" t="str">
        <f t="shared" si="23"/>
        <v>VELASQUEZ QUISPE, MARY</v>
      </c>
      <c r="T753" t="s">
        <v>65</v>
      </c>
      <c r="U753" t="s">
        <v>49</v>
      </c>
      <c r="V753" t="s">
        <v>100</v>
      </c>
      <c r="W753" t="s">
        <v>4969</v>
      </c>
      <c r="X753" s="40">
        <v>24413</v>
      </c>
      <c r="Y753" t="s">
        <v>4970</v>
      </c>
      <c r="Z753" s="40">
        <v>43160</v>
      </c>
      <c r="AA753" s="40">
        <v>43465</v>
      </c>
      <c r="AB753" t="s">
        <v>39</v>
      </c>
      <c r="AC753" t="s">
        <v>67</v>
      </c>
      <c r="AD753" t="s">
        <v>41</v>
      </c>
      <c r="AE753"/>
    </row>
    <row r="754" spans="1:31" ht="15">
      <c r="A754" s="1" t="str">
        <f t="shared" si="22"/>
        <v>1113513511E5</v>
      </c>
      <c r="B754" t="s">
        <v>28</v>
      </c>
      <c r="C754" t="s">
        <v>29</v>
      </c>
      <c r="D754" t="s">
        <v>210</v>
      </c>
      <c r="E754" t="s">
        <v>211</v>
      </c>
      <c r="F754" t="s">
        <v>1603</v>
      </c>
      <c r="G754" t="s">
        <v>4957</v>
      </c>
      <c r="H754" t="s">
        <v>1774</v>
      </c>
      <c r="I754" t="s">
        <v>4958</v>
      </c>
      <c r="J754" t="s">
        <v>4971</v>
      </c>
      <c r="K754" t="s">
        <v>32</v>
      </c>
      <c r="L754" t="s">
        <v>32</v>
      </c>
      <c r="M754" t="s">
        <v>43</v>
      </c>
      <c r="N754" t="s">
        <v>44</v>
      </c>
      <c r="O754" t="s">
        <v>4972</v>
      </c>
      <c r="P754" t="s">
        <v>347</v>
      </c>
      <c r="Q754" t="s">
        <v>102</v>
      </c>
      <c r="R754" t="s">
        <v>195</v>
      </c>
      <c r="S754" s="1" t="str">
        <f t="shared" si="23"/>
        <v>POMA MAMANI, LUZ MARINA</v>
      </c>
      <c r="T754" t="s">
        <v>60</v>
      </c>
      <c r="U754" t="s">
        <v>49</v>
      </c>
      <c r="V754" t="s">
        <v>50</v>
      </c>
      <c r="W754" t="s">
        <v>4973</v>
      </c>
      <c r="X754" s="40">
        <v>27126</v>
      </c>
      <c r="Y754" t="s">
        <v>4974</v>
      </c>
      <c r="Z754"/>
      <c r="AA754"/>
      <c r="AB754" t="s">
        <v>39</v>
      </c>
      <c r="AC754" t="s">
        <v>40</v>
      </c>
      <c r="AD754" t="s">
        <v>41</v>
      </c>
      <c r="AE754"/>
    </row>
    <row r="755" spans="1:31" ht="15">
      <c r="A755" s="1" t="str">
        <f t="shared" si="22"/>
        <v>1113513511E7</v>
      </c>
      <c r="B755" t="s">
        <v>28</v>
      </c>
      <c r="C755" t="s">
        <v>29</v>
      </c>
      <c r="D755" t="s">
        <v>210</v>
      </c>
      <c r="E755" t="s">
        <v>211</v>
      </c>
      <c r="F755" t="s">
        <v>1603</v>
      </c>
      <c r="G755" t="s">
        <v>4957</v>
      </c>
      <c r="H755" t="s">
        <v>1774</v>
      </c>
      <c r="I755" t="s">
        <v>4958</v>
      </c>
      <c r="J755" t="s">
        <v>4975</v>
      </c>
      <c r="K755" t="s">
        <v>32</v>
      </c>
      <c r="L755" t="s">
        <v>32</v>
      </c>
      <c r="M755" t="s">
        <v>43</v>
      </c>
      <c r="N755" t="s">
        <v>44</v>
      </c>
      <c r="O755" t="s">
        <v>54</v>
      </c>
      <c r="P755" t="s">
        <v>78</v>
      </c>
      <c r="Q755" t="s">
        <v>665</v>
      </c>
      <c r="R755" t="s">
        <v>195</v>
      </c>
      <c r="S755" s="1" t="str">
        <f t="shared" si="23"/>
        <v>PINEDA OCHOA, LUZ MARINA</v>
      </c>
      <c r="T755" t="s">
        <v>60</v>
      </c>
      <c r="U755" t="s">
        <v>49</v>
      </c>
      <c r="V755" t="s">
        <v>50</v>
      </c>
      <c r="W755" t="s">
        <v>4976</v>
      </c>
      <c r="X755" s="40">
        <v>25150</v>
      </c>
      <c r="Y755" t="s">
        <v>4977</v>
      </c>
      <c r="Z755" s="40">
        <v>42858</v>
      </c>
      <c r="AA755" s="40">
        <v>42887</v>
      </c>
      <c r="AB755" t="s">
        <v>39</v>
      </c>
      <c r="AC755" t="s">
        <v>40</v>
      </c>
      <c r="AD755" t="s">
        <v>41</v>
      </c>
      <c r="AE755"/>
    </row>
    <row r="756" spans="1:31" ht="15">
      <c r="A756" s="1" t="str">
        <f t="shared" si="22"/>
        <v>1113513511E8</v>
      </c>
      <c r="B756" t="s">
        <v>28</v>
      </c>
      <c r="C756" t="s">
        <v>29</v>
      </c>
      <c r="D756" t="s">
        <v>210</v>
      </c>
      <c r="E756" t="s">
        <v>211</v>
      </c>
      <c r="F756" t="s">
        <v>1603</v>
      </c>
      <c r="G756" t="s">
        <v>4957</v>
      </c>
      <c r="H756" t="s">
        <v>1774</v>
      </c>
      <c r="I756" t="s">
        <v>4958</v>
      </c>
      <c r="J756" t="s">
        <v>4978</v>
      </c>
      <c r="K756" t="s">
        <v>32</v>
      </c>
      <c r="L756" t="s">
        <v>32</v>
      </c>
      <c r="M756" t="s">
        <v>43</v>
      </c>
      <c r="N756" t="s">
        <v>44</v>
      </c>
      <c r="O756" t="s">
        <v>54</v>
      </c>
      <c r="P756" t="s">
        <v>797</v>
      </c>
      <c r="Q756" t="s">
        <v>432</v>
      </c>
      <c r="R756" t="s">
        <v>4979</v>
      </c>
      <c r="S756" s="1" t="str">
        <f t="shared" si="23"/>
        <v>POCCO PINTO, SARA NOHEMI</v>
      </c>
      <c r="T756" t="s">
        <v>37</v>
      </c>
      <c r="U756" t="s">
        <v>49</v>
      </c>
      <c r="V756" t="s">
        <v>50</v>
      </c>
      <c r="W756" t="s">
        <v>4980</v>
      </c>
      <c r="X756" s="40">
        <v>23845</v>
      </c>
      <c r="Y756" t="s">
        <v>4981</v>
      </c>
      <c r="Z756"/>
      <c r="AA756"/>
      <c r="AB756" t="s">
        <v>39</v>
      </c>
      <c r="AC756" t="s">
        <v>40</v>
      </c>
      <c r="AD756" t="s">
        <v>41</v>
      </c>
      <c r="AE756"/>
    </row>
    <row r="757" spans="1:31" ht="15">
      <c r="A757" s="1" t="str">
        <f t="shared" si="22"/>
        <v>1113513511E9</v>
      </c>
      <c r="B757" t="s">
        <v>28</v>
      </c>
      <c r="C757" t="s">
        <v>29</v>
      </c>
      <c r="D757" t="s">
        <v>210</v>
      </c>
      <c r="E757" t="s">
        <v>211</v>
      </c>
      <c r="F757" t="s">
        <v>1603</v>
      </c>
      <c r="G757" t="s">
        <v>4957</v>
      </c>
      <c r="H757" t="s">
        <v>1774</v>
      </c>
      <c r="I757" t="s">
        <v>4958</v>
      </c>
      <c r="J757" t="s">
        <v>4982</v>
      </c>
      <c r="K757" t="s">
        <v>32</v>
      </c>
      <c r="L757" t="s">
        <v>32</v>
      </c>
      <c r="M757" t="s">
        <v>43</v>
      </c>
      <c r="N757" t="s">
        <v>62</v>
      </c>
      <c r="O757" t="s">
        <v>4983</v>
      </c>
      <c r="P757" t="s">
        <v>122</v>
      </c>
      <c r="Q757" t="s">
        <v>284</v>
      </c>
      <c r="R757" t="s">
        <v>4984</v>
      </c>
      <c r="S757" s="1" t="str">
        <f t="shared" si="23"/>
        <v>MACHACA VARGAS, LIDUVINA</v>
      </c>
      <c r="T757" t="s">
        <v>65</v>
      </c>
      <c r="U757" t="s">
        <v>49</v>
      </c>
      <c r="V757" t="s">
        <v>50</v>
      </c>
      <c r="W757" t="s">
        <v>4985</v>
      </c>
      <c r="X757" s="40">
        <v>27286</v>
      </c>
      <c r="Y757" t="s">
        <v>4986</v>
      </c>
      <c r="Z757" s="40">
        <v>43313</v>
      </c>
      <c r="AA757" s="40">
        <v>43343</v>
      </c>
      <c r="AB757" t="s">
        <v>270</v>
      </c>
      <c r="AC757" t="s">
        <v>67</v>
      </c>
      <c r="AD757" t="s">
        <v>41</v>
      </c>
      <c r="AE757"/>
    </row>
    <row r="758" spans="1:31" ht="15">
      <c r="A758" s="1" t="str">
        <f t="shared" si="22"/>
        <v>1113513511E9</v>
      </c>
      <c r="B758" t="s">
        <v>28</v>
      </c>
      <c r="C758" t="s">
        <v>29</v>
      </c>
      <c r="D758" t="s">
        <v>210</v>
      </c>
      <c r="E758" t="s">
        <v>211</v>
      </c>
      <c r="F758" t="s">
        <v>1603</v>
      </c>
      <c r="G758" t="s">
        <v>4957</v>
      </c>
      <c r="H758" t="s">
        <v>1774</v>
      </c>
      <c r="I758" t="s">
        <v>4958</v>
      </c>
      <c r="J758" t="s">
        <v>4982</v>
      </c>
      <c r="K758" t="s">
        <v>32</v>
      </c>
      <c r="L758" t="s">
        <v>32</v>
      </c>
      <c r="M758" t="s">
        <v>43</v>
      </c>
      <c r="N758" t="s">
        <v>44</v>
      </c>
      <c r="O758" t="s">
        <v>54</v>
      </c>
      <c r="P758" t="s">
        <v>161</v>
      </c>
      <c r="Q758" t="s">
        <v>130</v>
      </c>
      <c r="R758" t="s">
        <v>4987</v>
      </c>
      <c r="S758" s="1" t="str">
        <f t="shared" si="23"/>
        <v>TITO ROMERO, MADELAINE</v>
      </c>
      <c r="T758" t="s">
        <v>37</v>
      </c>
      <c r="U758" t="s">
        <v>49</v>
      </c>
      <c r="V758" t="s">
        <v>271</v>
      </c>
      <c r="W758" t="s">
        <v>4988</v>
      </c>
      <c r="X758" s="40">
        <v>25842</v>
      </c>
      <c r="Y758" t="s">
        <v>4989</v>
      </c>
      <c r="Z758" s="40">
        <v>43313</v>
      </c>
      <c r="AA758" s="40">
        <v>43343</v>
      </c>
      <c r="AB758" t="s">
        <v>39</v>
      </c>
      <c r="AC758" t="s">
        <v>40</v>
      </c>
      <c r="AD758" t="s">
        <v>41</v>
      </c>
      <c r="AE758"/>
    </row>
    <row r="759" spans="1:31" ht="15">
      <c r="A759" s="1" t="str">
        <f t="shared" si="22"/>
        <v>1113513521E1</v>
      </c>
      <c r="B759" t="s">
        <v>28</v>
      </c>
      <c r="C759" t="s">
        <v>29</v>
      </c>
      <c r="D759" t="s">
        <v>210</v>
      </c>
      <c r="E759" t="s">
        <v>211</v>
      </c>
      <c r="F759" t="s">
        <v>1603</v>
      </c>
      <c r="G759" t="s">
        <v>4957</v>
      </c>
      <c r="H759" t="s">
        <v>1774</v>
      </c>
      <c r="I759" t="s">
        <v>4958</v>
      </c>
      <c r="J759" t="s">
        <v>4990</v>
      </c>
      <c r="K759" t="s">
        <v>32</v>
      </c>
      <c r="L759" t="s">
        <v>32</v>
      </c>
      <c r="M759" t="s">
        <v>43</v>
      </c>
      <c r="N759" t="s">
        <v>44</v>
      </c>
      <c r="O759" t="s">
        <v>4991</v>
      </c>
      <c r="P759" t="s">
        <v>476</v>
      </c>
      <c r="Q759" t="s">
        <v>36</v>
      </c>
      <c r="R759" t="s">
        <v>4992</v>
      </c>
      <c r="S759" s="1" t="str">
        <f t="shared" si="23"/>
        <v>GARCIA ROQUE, MAGALI PATRICIA</v>
      </c>
      <c r="T759" t="s">
        <v>53</v>
      </c>
      <c r="U759" t="s">
        <v>49</v>
      </c>
      <c r="V759" t="s">
        <v>50</v>
      </c>
      <c r="W759" t="s">
        <v>4993</v>
      </c>
      <c r="X759" s="40">
        <v>26703</v>
      </c>
      <c r="Y759" t="s">
        <v>4994</v>
      </c>
      <c r="Z759"/>
      <c r="AA759"/>
      <c r="AB759" t="s">
        <v>39</v>
      </c>
      <c r="AC759" t="s">
        <v>40</v>
      </c>
      <c r="AD759" t="s">
        <v>41</v>
      </c>
      <c r="AE759"/>
    </row>
    <row r="760" spans="1:31" ht="15">
      <c r="A760" s="1" t="str">
        <f t="shared" si="22"/>
        <v>1131113441E9</v>
      </c>
      <c r="B760" t="s">
        <v>28</v>
      </c>
      <c r="C760" t="s">
        <v>29</v>
      </c>
      <c r="D760" t="s">
        <v>210</v>
      </c>
      <c r="E760" t="s">
        <v>211</v>
      </c>
      <c r="F760" t="s">
        <v>1603</v>
      </c>
      <c r="G760" t="s">
        <v>4957</v>
      </c>
      <c r="H760" t="s">
        <v>1774</v>
      </c>
      <c r="I760" t="s">
        <v>4958</v>
      </c>
      <c r="J760" t="s">
        <v>4995</v>
      </c>
      <c r="K760" t="s">
        <v>32</v>
      </c>
      <c r="L760" t="s">
        <v>32</v>
      </c>
      <c r="M760" t="s">
        <v>43</v>
      </c>
      <c r="N760" t="s">
        <v>62</v>
      </c>
      <c r="O760" t="s">
        <v>4996</v>
      </c>
      <c r="P760" t="s">
        <v>239</v>
      </c>
      <c r="Q760" t="s">
        <v>798</v>
      </c>
      <c r="R760" t="s">
        <v>160</v>
      </c>
      <c r="S760" s="1" t="str">
        <f t="shared" si="23"/>
        <v>FUENTES PAYE, MARITZA</v>
      </c>
      <c r="T760" t="s">
        <v>65</v>
      </c>
      <c r="U760" t="s">
        <v>49</v>
      </c>
      <c r="V760" t="s">
        <v>50</v>
      </c>
      <c r="W760" t="s">
        <v>4997</v>
      </c>
      <c r="X760" s="40">
        <v>27723</v>
      </c>
      <c r="Y760" t="s">
        <v>4998</v>
      </c>
      <c r="Z760" s="40">
        <v>43160</v>
      </c>
      <c r="AA760" s="40">
        <v>43465</v>
      </c>
      <c r="AB760" t="s">
        <v>39</v>
      </c>
      <c r="AC760" t="s">
        <v>67</v>
      </c>
      <c r="AD760" t="s">
        <v>41</v>
      </c>
      <c r="AE760"/>
    </row>
    <row r="761" spans="1:31" ht="15">
      <c r="A761" s="1" t="str">
        <f t="shared" si="22"/>
        <v>1194513511E2</v>
      </c>
      <c r="B761" t="s">
        <v>28</v>
      </c>
      <c r="C761" t="s">
        <v>29</v>
      </c>
      <c r="D761" t="s">
        <v>210</v>
      </c>
      <c r="E761" t="s">
        <v>211</v>
      </c>
      <c r="F761" t="s">
        <v>1593</v>
      </c>
      <c r="G761" t="s">
        <v>4999</v>
      </c>
      <c r="H761" t="s">
        <v>1774</v>
      </c>
      <c r="I761" t="s">
        <v>5000</v>
      </c>
      <c r="J761" t="s">
        <v>5001</v>
      </c>
      <c r="K761" t="s">
        <v>32</v>
      </c>
      <c r="L761" t="s">
        <v>32</v>
      </c>
      <c r="M761" t="s">
        <v>43</v>
      </c>
      <c r="N761" t="s">
        <v>44</v>
      </c>
      <c r="O761" t="s">
        <v>5002</v>
      </c>
      <c r="P761" t="s">
        <v>226</v>
      </c>
      <c r="Q761" t="s">
        <v>118</v>
      </c>
      <c r="R761" t="s">
        <v>5003</v>
      </c>
      <c r="S761" s="1" t="str">
        <f t="shared" si="23"/>
        <v>MAQUERA FLORES, DEYVI YADIRA</v>
      </c>
      <c r="T761" t="s">
        <v>65</v>
      </c>
      <c r="U761" t="s">
        <v>49</v>
      </c>
      <c r="V761" t="s">
        <v>50</v>
      </c>
      <c r="W761" t="s">
        <v>5004</v>
      </c>
      <c r="X761" s="40">
        <v>24105</v>
      </c>
      <c r="Y761" t="s">
        <v>5005</v>
      </c>
      <c r="Z761" s="40">
        <v>43160</v>
      </c>
      <c r="AA761"/>
      <c r="AB761" t="s">
        <v>39</v>
      </c>
      <c r="AC761" t="s">
        <v>40</v>
      </c>
      <c r="AD761" t="s">
        <v>41</v>
      </c>
      <c r="AE761"/>
    </row>
    <row r="762" spans="1:31" ht="15">
      <c r="A762" s="1" t="str">
        <f t="shared" si="22"/>
        <v>1139113611E2</v>
      </c>
      <c r="B762" t="s">
        <v>28</v>
      </c>
      <c r="C762" t="s">
        <v>303</v>
      </c>
      <c r="D762" t="s">
        <v>30</v>
      </c>
      <c r="E762" t="s">
        <v>330</v>
      </c>
      <c r="F762" t="s">
        <v>1581</v>
      </c>
      <c r="G762" t="s">
        <v>5006</v>
      </c>
      <c r="H762" t="s">
        <v>1774</v>
      </c>
      <c r="I762" t="s">
        <v>5007</v>
      </c>
      <c r="J762" t="s">
        <v>5008</v>
      </c>
      <c r="K762" t="s">
        <v>32</v>
      </c>
      <c r="L762" t="s">
        <v>33</v>
      </c>
      <c r="M762" t="s">
        <v>34</v>
      </c>
      <c r="N762" t="s">
        <v>593</v>
      </c>
      <c r="O762" t="s">
        <v>5009</v>
      </c>
      <c r="P762" t="s">
        <v>451</v>
      </c>
      <c r="Q762" t="s">
        <v>77</v>
      </c>
      <c r="R762" t="s">
        <v>4918</v>
      </c>
      <c r="S762" s="1" t="str">
        <f t="shared" si="23"/>
        <v>GALVEZ CONDORI, AMALIA MARIA</v>
      </c>
      <c r="T762" t="s">
        <v>282</v>
      </c>
      <c r="U762" t="s">
        <v>38</v>
      </c>
      <c r="V762" t="s">
        <v>50</v>
      </c>
      <c r="W762" t="s">
        <v>4919</v>
      </c>
      <c r="X762" s="40">
        <v>24507</v>
      </c>
      <c r="Y762" t="s">
        <v>4920</v>
      </c>
      <c r="Z762" s="40">
        <v>43101</v>
      </c>
      <c r="AA762" s="40">
        <v>43465</v>
      </c>
      <c r="AB762" t="s">
        <v>39</v>
      </c>
      <c r="AC762" t="s">
        <v>40</v>
      </c>
      <c r="AD762" t="s">
        <v>41</v>
      </c>
      <c r="AE762"/>
    </row>
    <row r="763" spans="1:31" ht="15">
      <c r="A763" s="1" t="str">
        <f t="shared" si="22"/>
        <v>1139113611E4</v>
      </c>
      <c r="B763" t="s">
        <v>28</v>
      </c>
      <c r="C763" t="s">
        <v>303</v>
      </c>
      <c r="D763" t="s">
        <v>30</v>
      </c>
      <c r="E763" t="s">
        <v>330</v>
      </c>
      <c r="F763" t="s">
        <v>1581</v>
      </c>
      <c r="G763" t="s">
        <v>5006</v>
      </c>
      <c r="H763" t="s">
        <v>1774</v>
      </c>
      <c r="I763" t="s">
        <v>5007</v>
      </c>
      <c r="J763" t="s">
        <v>5010</v>
      </c>
      <c r="K763" t="s">
        <v>32</v>
      </c>
      <c r="L763" t="s">
        <v>32</v>
      </c>
      <c r="M763" t="s">
        <v>43</v>
      </c>
      <c r="N763" t="s">
        <v>44</v>
      </c>
      <c r="O763" t="s">
        <v>5011</v>
      </c>
      <c r="P763" t="s">
        <v>412</v>
      </c>
      <c r="Q763" t="s">
        <v>102</v>
      </c>
      <c r="R763" t="s">
        <v>5012</v>
      </c>
      <c r="S763" s="1" t="str">
        <f t="shared" si="23"/>
        <v>DURAN MAMANI, OSCAR JUAN FELIX</v>
      </c>
      <c r="T763" t="s">
        <v>48</v>
      </c>
      <c r="U763" t="s">
        <v>49</v>
      </c>
      <c r="V763" t="s">
        <v>50</v>
      </c>
      <c r="W763" t="s">
        <v>5013</v>
      </c>
      <c r="X763" s="40">
        <v>20820</v>
      </c>
      <c r="Y763" t="s">
        <v>5014</v>
      </c>
      <c r="Z763"/>
      <c r="AA763"/>
      <c r="AB763" t="s">
        <v>39</v>
      </c>
      <c r="AC763" t="s">
        <v>40</v>
      </c>
      <c r="AD763" t="s">
        <v>41</v>
      </c>
      <c r="AE763"/>
    </row>
    <row r="764" spans="1:31" ht="15">
      <c r="A764" s="1" t="str">
        <f t="shared" si="22"/>
        <v>1152213611E2</v>
      </c>
      <c r="B764" t="s">
        <v>28</v>
      </c>
      <c r="C764" t="s">
        <v>303</v>
      </c>
      <c r="D764" t="s">
        <v>30</v>
      </c>
      <c r="E764" t="s">
        <v>31</v>
      </c>
      <c r="F764" t="s">
        <v>1608</v>
      </c>
      <c r="G764" t="s">
        <v>5015</v>
      </c>
      <c r="H764" t="s">
        <v>1774</v>
      </c>
      <c r="I764" t="s">
        <v>5016</v>
      </c>
      <c r="J764" t="s">
        <v>5017</v>
      </c>
      <c r="K764" t="s">
        <v>32</v>
      </c>
      <c r="L764" t="s">
        <v>32</v>
      </c>
      <c r="M764" t="s">
        <v>43</v>
      </c>
      <c r="N764" t="s">
        <v>44</v>
      </c>
      <c r="O764" t="s">
        <v>5018</v>
      </c>
      <c r="P764" t="s">
        <v>118</v>
      </c>
      <c r="Q764" t="s">
        <v>315</v>
      </c>
      <c r="R764" t="s">
        <v>5019</v>
      </c>
      <c r="S764" s="1" t="str">
        <f t="shared" si="23"/>
        <v>FLORES FERNANDEZ, LUZ YANETH</v>
      </c>
      <c r="T764" t="s">
        <v>53</v>
      </c>
      <c r="U764" t="s">
        <v>49</v>
      </c>
      <c r="V764" t="s">
        <v>50</v>
      </c>
      <c r="W764" t="s">
        <v>5020</v>
      </c>
      <c r="X764" s="40">
        <v>24439</v>
      </c>
      <c r="Y764" t="s">
        <v>5021</v>
      </c>
      <c r="Z764"/>
      <c r="AA764"/>
      <c r="AB764" t="s">
        <v>39</v>
      </c>
      <c r="AC764" t="s">
        <v>40</v>
      </c>
      <c r="AD764" t="s">
        <v>41</v>
      </c>
      <c r="AE764"/>
    </row>
    <row r="765" spans="1:31" ht="15">
      <c r="A765" s="1" t="str">
        <f t="shared" si="22"/>
        <v>1152213611E3</v>
      </c>
      <c r="B765" t="s">
        <v>28</v>
      </c>
      <c r="C765" t="s">
        <v>303</v>
      </c>
      <c r="D765" t="s">
        <v>30</v>
      </c>
      <c r="E765" t="s">
        <v>31</v>
      </c>
      <c r="F765" t="s">
        <v>1608</v>
      </c>
      <c r="G765" t="s">
        <v>5015</v>
      </c>
      <c r="H765" t="s">
        <v>1774</v>
      </c>
      <c r="I765" t="s">
        <v>5016</v>
      </c>
      <c r="J765" t="s">
        <v>5022</v>
      </c>
      <c r="K765" t="s">
        <v>32</v>
      </c>
      <c r="L765" t="s">
        <v>32</v>
      </c>
      <c r="M765" t="s">
        <v>259</v>
      </c>
      <c r="N765" t="s">
        <v>44</v>
      </c>
      <c r="O765" t="s">
        <v>5023</v>
      </c>
      <c r="P765" t="s">
        <v>5024</v>
      </c>
      <c r="Q765" t="s">
        <v>77</v>
      </c>
      <c r="R765" t="s">
        <v>2367</v>
      </c>
      <c r="S765" s="1" t="str">
        <f t="shared" si="23"/>
        <v>MIRAMIRA CONDORI, AMANDA</v>
      </c>
      <c r="T765" t="s">
        <v>48</v>
      </c>
      <c r="U765" t="s">
        <v>49</v>
      </c>
      <c r="V765" t="s">
        <v>50</v>
      </c>
      <c r="W765" t="s">
        <v>5025</v>
      </c>
      <c r="X765" s="40">
        <v>25186</v>
      </c>
      <c r="Y765" t="s">
        <v>5026</v>
      </c>
      <c r="Z765" s="40">
        <v>43101</v>
      </c>
      <c r="AA765" s="40">
        <v>43465</v>
      </c>
      <c r="AB765" t="s">
        <v>39</v>
      </c>
      <c r="AC765" t="s">
        <v>40</v>
      </c>
      <c r="AD765" t="s">
        <v>41</v>
      </c>
      <c r="AE765"/>
    </row>
    <row r="766" spans="1:31" ht="15">
      <c r="A766" s="1" t="str">
        <f t="shared" si="22"/>
        <v>1152213611E4</v>
      </c>
      <c r="B766" t="s">
        <v>28</v>
      </c>
      <c r="C766" t="s">
        <v>303</v>
      </c>
      <c r="D766" t="s">
        <v>30</v>
      </c>
      <c r="E766" t="s">
        <v>31</v>
      </c>
      <c r="F766" t="s">
        <v>1608</v>
      </c>
      <c r="G766" t="s">
        <v>5015</v>
      </c>
      <c r="H766" t="s">
        <v>1774</v>
      </c>
      <c r="I766" t="s">
        <v>5016</v>
      </c>
      <c r="J766" t="s">
        <v>5027</v>
      </c>
      <c r="K766" t="s">
        <v>32</v>
      </c>
      <c r="L766" t="s">
        <v>32</v>
      </c>
      <c r="M766" t="s">
        <v>43</v>
      </c>
      <c r="N766" t="s">
        <v>44</v>
      </c>
      <c r="O766" t="s">
        <v>5028</v>
      </c>
      <c r="P766" t="s">
        <v>307</v>
      </c>
      <c r="Q766" t="s">
        <v>102</v>
      </c>
      <c r="R766" t="s">
        <v>5029</v>
      </c>
      <c r="S766" s="1" t="str">
        <f t="shared" si="23"/>
        <v>GUEVARA MAMANI, GLORIA MARGARITA</v>
      </c>
      <c r="T766" t="s">
        <v>48</v>
      </c>
      <c r="U766" t="s">
        <v>49</v>
      </c>
      <c r="V766" t="s">
        <v>1812</v>
      </c>
      <c r="W766" t="s">
        <v>5030</v>
      </c>
      <c r="X766" s="40">
        <v>25513</v>
      </c>
      <c r="Y766" t="s">
        <v>5031</v>
      </c>
      <c r="Z766" s="40">
        <v>43414</v>
      </c>
      <c r="AA766" s="40">
        <v>43443</v>
      </c>
      <c r="AB766" t="s">
        <v>39</v>
      </c>
      <c r="AC766" t="s">
        <v>40</v>
      </c>
      <c r="AD766" t="s">
        <v>41</v>
      </c>
      <c r="AE766"/>
    </row>
    <row r="767" spans="1:31" ht="15">
      <c r="A767" s="1" t="str">
        <f t="shared" si="22"/>
        <v>1152213611E4</v>
      </c>
      <c r="B767" t="s">
        <v>28</v>
      </c>
      <c r="C767" t="s">
        <v>303</v>
      </c>
      <c r="D767" t="s">
        <v>30</v>
      </c>
      <c r="E767" t="s">
        <v>31</v>
      </c>
      <c r="F767" t="s">
        <v>1608</v>
      </c>
      <c r="G767" t="s">
        <v>5015</v>
      </c>
      <c r="H767" t="s">
        <v>1774</v>
      </c>
      <c r="I767" t="s">
        <v>5016</v>
      </c>
      <c r="J767" t="s">
        <v>5027</v>
      </c>
      <c r="K767" t="s">
        <v>32</v>
      </c>
      <c r="L767" t="s">
        <v>32</v>
      </c>
      <c r="M767" t="s">
        <v>43</v>
      </c>
      <c r="N767" t="s">
        <v>62</v>
      </c>
      <c r="O767" t="s">
        <v>5032</v>
      </c>
      <c r="P767" t="s">
        <v>59</v>
      </c>
      <c r="Q767" t="s">
        <v>240</v>
      </c>
      <c r="R767" t="s">
        <v>863</v>
      </c>
      <c r="S767" s="1" t="str">
        <f t="shared" si="23"/>
        <v>VILCA LUJANO, JULIO</v>
      </c>
      <c r="T767" t="s">
        <v>65</v>
      </c>
      <c r="U767" t="s">
        <v>49</v>
      </c>
      <c r="V767" t="s">
        <v>50</v>
      </c>
      <c r="W767" t="s">
        <v>5033</v>
      </c>
      <c r="X767" s="40">
        <v>25288</v>
      </c>
      <c r="Y767" t="s">
        <v>5034</v>
      </c>
      <c r="Z767" s="40">
        <v>43414</v>
      </c>
      <c r="AA767" s="40">
        <v>43443</v>
      </c>
      <c r="AB767" t="s">
        <v>270</v>
      </c>
      <c r="AC767" t="s">
        <v>67</v>
      </c>
      <c r="AD767" t="s">
        <v>41</v>
      </c>
      <c r="AE767"/>
    </row>
    <row r="768" spans="1:31" ht="15">
      <c r="A768" s="1" t="str">
        <f t="shared" si="22"/>
        <v>1156613712E2</v>
      </c>
      <c r="B768" t="s">
        <v>28</v>
      </c>
      <c r="C768" t="s">
        <v>303</v>
      </c>
      <c r="D768" t="s">
        <v>30</v>
      </c>
      <c r="E768" t="s">
        <v>31</v>
      </c>
      <c r="F768" t="s">
        <v>1608</v>
      </c>
      <c r="G768" t="s">
        <v>5015</v>
      </c>
      <c r="H768" t="s">
        <v>1774</v>
      </c>
      <c r="I768" t="s">
        <v>5016</v>
      </c>
      <c r="J768" t="s">
        <v>5035</v>
      </c>
      <c r="K768" t="s">
        <v>32</v>
      </c>
      <c r="L768" t="s">
        <v>32</v>
      </c>
      <c r="M768" t="s">
        <v>43</v>
      </c>
      <c r="N768" t="s">
        <v>44</v>
      </c>
      <c r="O768" t="s">
        <v>5036</v>
      </c>
      <c r="P768" t="s">
        <v>626</v>
      </c>
      <c r="Q768" t="s">
        <v>194</v>
      </c>
      <c r="R768" t="s">
        <v>5037</v>
      </c>
      <c r="S768" s="1" t="str">
        <f t="shared" si="23"/>
        <v>CORNEJO CALVO, REINA SOFIA</v>
      </c>
      <c r="T768" t="s">
        <v>53</v>
      </c>
      <c r="U768" t="s">
        <v>49</v>
      </c>
      <c r="V768" t="s">
        <v>50</v>
      </c>
      <c r="W768" t="s">
        <v>5038</v>
      </c>
      <c r="X768" s="40">
        <v>21923</v>
      </c>
      <c r="Y768" t="s">
        <v>5039</v>
      </c>
      <c r="Z768" s="40">
        <v>42170</v>
      </c>
      <c r="AA768" s="40">
        <v>42369</v>
      </c>
      <c r="AB768" t="s">
        <v>39</v>
      </c>
      <c r="AC768" t="s">
        <v>40</v>
      </c>
      <c r="AD768" t="s">
        <v>41</v>
      </c>
      <c r="AE768"/>
    </row>
    <row r="769" spans="1:31" ht="15">
      <c r="A769" s="1" t="str">
        <f t="shared" si="22"/>
        <v>1134213611E6</v>
      </c>
      <c r="B769" t="s">
        <v>28</v>
      </c>
      <c r="C769" t="s">
        <v>29</v>
      </c>
      <c r="D769" t="s">
        <v>30</v>
      </c>
      <c r="E769" t="s">
        <v>31</v>
      </c>
      <c r="F769" t="s">
        <v>1232</v>
      </c>
      <c r="G769" t="s">
        <v>5040</v>
      </c>
      <c r="H769" t="s">
        <v>1774</v>
      </c>
      <c r="I769" t="s">
        <v>5041</v>
      </c>
      <c r="J769" t="s">
        <v>5042</v>
      </c>
      <c r="K769" t="s">
        <v>32</v>
      </c>
      <c r="L769" t="s">
        <v>33</v>
      </c>
      <c r="M769" t="s">
        <v>34</v>
      </c>
      <c r="N769" t="s">
        <v>593</v>
      </c>
      <c r="O769" t="s">
        <v>5043</v>
      </c>
      <c r="P769" t="s">
        <v>102</v>
      </c>
      <c r="Q769" t="s">
        <v>75</v>
      </c>
      <c r="R769" t="s">
        <v>5044</v>
      </c>
      <c r="S769" s="1" t="str">
        <f t="shared" si="23"/>
        <v>MAMANI HUANCA, VICTOR ALEJANDRO</v>
      </c>
      <c r="T769" t="s">
        <v>48</v>
      </c>
      <c r="U769" t="s">
        <v>38</v>
      </c>
      <c r="V769" t="s">
        <v>50</v>
      </c>
      <c r="W769" t="s">
        <v>5045</v>
      </c>
      <c r="X769" s="40">
        <v>21581</v>
      </c>
      <c r="Y769" t="s">
        <v>5046</v>
      </c>
      <c r="Z769" s="40">
        <v>43382</v>
      </c>
      <c r="AA769" s="40">
        <v>43465</v>
      </c>
      <c r="AB769" t="s">
        <v>39</v>
      </c>
      <c r="AC769" t="s">
        <v>40</v>
      </c>
      <c r="AD769" t="s">
        <v>41</v>
      </c>
      <c r="AE769"/>
    </row>
    <row r="770" spans="1:31" ht="15">
      <c r="A770" s="1" t="str">
        <f t="shared" si="22"/>
        <v>1134213611E4</v>
      </c>
      <c r="B770" t="s">
        <v>28</v>
      </c>
      <c r="C770" t="s">
        <v>29</v>
      </c>
      <c r="D770" t="s">
        <v>30</v>
      </c>
      <c r="E770" t="s">
        <v>31</v>
      </c>
      <c r="F770" t="s">
        <v>1232</v>
      </c>
      <c r="G770" t="s">
        <v>5040</v>
      </c>
      <c r="H770" t="s">
        <v>1774</v>
      </c>
      <c r="I770" t="s">
        <v>5041</v>
      </c>
      <c r="J770" t="s">
        <v>5047</v>
      </c>
      <c r="K770" t="s">
        <v>32</v>
      </c>
      <c r="L770" t="s">
        <v>32</v>
      </c>
      <c r="M770" t="s">
        <v>43</v>
      </c>
      <c r="N770" t="s">
        <v>44</v>
      </c>
      <c r="O770" t="s">
        <v>54</v>
      </c>
      <c r="P770" t="s">
        <v>69</v>
      </c>
      <c r="Q770" t="s">
        <v>374</v>
      </c>
      <c r="R770" t="s">
        <v>5048</v>
      </c>
      <c r="S770" s="1" t="str">
        <f t="shared" si="23"/>
        <v>CHOQUE AROAPAZA, MARUJA ELSA</v>
      </c>
      <c r="T770" t="s">
        <v>53</v>
      </c>
      <c r="U770" t="s">
        <v>49</v>
      </c>
      <c r="V770" t="s">
        <v>50</v>
      </c>
      <c r="W770" t="s">
        <v>5049</v>
      </c>
      <c r="X770" s="40">
        <v>25007</v>
      </c>
      <c r="Y770" t="s">
        <v>5050</v>
      </c>
      <c r="Z770"/>
      <c r="AA770"/>
      <c r="AB770" t="s">
        <v>39</v>
      </c>
      <c r="AC770" t="s">
        <v>40</v>
      </c>
      <c r="AD770" t="s">
        <v>41</v>
      </c>
      <c r="AE770"/>
    </row>
    <row r="771" spans="1:31" ht="15">
      <c r="A771" s="1" t="str">
        <f t="shared" ref="A771:A834" si="24">J771</f>
        <v>1134213621E1</v>
      </c>
      <c r="B771" t="s">
        <v>28</v>
      </c>
      <c r="C771" t="s">
        <v>29</v>
      </c>
      <c r="D771" t="s">
        <v>30</v>
      </c>
      <c r="E771" t="s">
        <v>31</v>
      </c>
      <c r="F771" t="s">
        <v>1232</v>
      </c>
      <c r="G771" t="s">
        <v>5040</v>
      </c>
      <c r="H771" t="s">
        <v>1774</v>
      </c>
      <c r="I771" t="s">
        <v>5041</v>
      </c>
      <c r="J771" t="s">
        <v>5051</v>
      </c>
      <c r="K771" t="s">
        <v>32</v>
      </c>
      <c r="L771" t="s">
        <v>32</v>
      </c>
      <c r="M771" t="s">
        <v>43</v>
      </c>
      <c r="N771" t="s">
        <v>62</v>
      </c>
      <c r="O771" t="s">
        <v>5052</v>
      </c>
      <c r="P771" t="s">
        <v>495</v>
      </c>
      <c r="Q771" t="s">
        <v>123</v>
      </c>
      <c r="R771" t="s">
        <v>5053</v>
      </c>
      <c r="S771" s="1" t="str">
        <f t="shared" si="23"/>
        <v>CACHICATARI VELASQUEZ, JANET</v>
      </c>
      <c r="T771" t="s">
        <v>65</v>
      </c>
      <c r="U771" t="s">
        <v>49</v>
      </c>
      <c r="V771" t="s">
        <v>50</v>
      </c>
      <c r="W771" t="s">
        <v>5054</v>
      </c>
      <c r="X771" s="40">
        <v>28355</v>
      </c>
      <c r="Y771" t="s">
        <v>5055</v>
      </c>
      <c r="Z771" s="40">
        <v>43388</v>
      </c>
      <c r="AA771" s="40">
        <v>43465</v>
      </c>
      <c r="AB771" t="s">
        <v>270</v>
      </c>
      <c r="AC771" t="s">
        <v>67</v>
      </c>
      <c r="AD771" t="s">
        <v>41</v>
      </c>
      <c r="AE771"/>
    </row>
    <row r="772" spans="1:31" ht="15">
      <c r="A772" s="1" t="str">
        <f t="shared" si="24"/>
        <v>1134213621E1</v>
      </c>
      <c r="B772" t="s">
        <v>28</v>
      </c>
      <c r="C772" t="s">
        <v>29</v>
      </c>
      <c r="D772" t="s">
        <v>30</v>
      </c>
      <c r="E772" t="s">
        <v>31</v>
      </c>
      <c r="F772" t="s">
        <v>1232</v>
      </c>
      <c r="G772" t="s">
        <v>5040</v>
      </c>
      <c r="H772" t="s">
        <v>1774</v>
      </c>
      <c r="I772" t="s">
        <v>5041</v>
      </c>
      <c r="J772" t="s">
        <v>5051</v>
      </c>
      <c r="K772" t="s">
        <v>32</v>
      </c>
      <c r="L772" t="s">
        <v>32</v>
      </c>
      <c r="M772" t="s">
        <v>43</v>
      </c>
      <c r="N772" t="s">
        <v>44</v>
      </c>
      <c r="O772" t="s">
        <v>54</v>
      </c>
      <c r="P772" t="s">
        <v>102</v>
      </c>
      <c r="Q772" t="s">
        <v>75</v>
      </c>
      <c r="R772" t="s">
        <v>5044</v>
      </c>
      <c r="S772" s="1" t="str">
        <f t="shared" ref="S772:S835" si="25">CONCATENATE(P772," ",Q772,", ",R772)</f>
        <v>MAMANI HUANCA, VICTOR ALEJANDRO</v>
      </c>
      <c r="T772" t="s">
        <v>48</v>
      </c>
      <c r="U772" t="s">
        <v>49</v>
      </c>
      <c r="V772" t="s">
        <v>705</v>
      </c>
      <c r="W772" t="s">
        <v>5045</v>
      </c>
      <c r="X772" s="40">
        <v>21581</v>
      </c>
      <c r="Y772" t="s">
        <v>5046</v>
      </c>
      <c r="Z772" s="40">
        <v>43382</v>
      </c>
      <c r="AA772" s="40">
        <v>43465</v>
      </c>
      <c r="AB772" t="s">
        <v>39</v>
      </c>
      <c r="AC772" t="s">
        <v>40</v>
      </c>
      <c r="AD772" t="s">
        <v>41</v>
      </c>
      <c r="AE772"/>
    </row>
    <row r="773" spans="1:31" ht="15">
      <c r="A773" s="1" t="str">
        <f t="shared" si="24"/>
        <v>1134213621E2</v>
      </c>
      <c r="B773" t="s">
        <v>28</v>
      </c>
      <c r="C773" t="s">
        <v>29</v>
      </c>
      <c r="D773" t="s">
        <v>30</v>
      </c>
      <c r="E773" t="s">
        <v>31</v>
      </c>
      <c r="F773" t="s">
        <v>1232</v>
      </c>
      <c r="G773" t="s">
        <v>5040</v>
      </c>
      <c r="H773" t="s">
        <v>1774</v>
      </c>
      <c r="I773" t="s">
        <v>5041</v>
      </c>
      <c r="J773" t="s">
        <v>5056</v>
      </c>
      <c r="K773" t="s">
        <v>32</v>
      </c>
      <c r="L773" t="s">
        <v>32</v>
      </c>
      <c r="M773" t="s">
        <v>43</v>
      </c>
      <c r="N773" t="s">
        <v>62</v>
      </c>
      <c r="O773" t="s">
        <v>5057</v>
      </c>
      <c r="P773" t="s">
        <v>313</v>
      </c>
      <c r="Q773" t="s">
        <v>314</v>
      </c>
      <c r="R773" t="s">
        <v>5058</v>
      </c>
      <c r="S773" s="1" t="str">
        <f t="shared" si="25"/>
        <v>FRISANCHO JARA, RUTH MARIELA</v>
      </c>
      <c r="T773" t="s">
        <v>65</v>
      </c>
      <c r="U773" t="s">
        <v>49</v>
      </c>
      <c r="V773" t="s">
        <v>1129</v>
      </c>
      <c r="W773" t="s">
        <v>5059</v>
      </c>
      <c r="X773" s="40">
        <v>27135</v>
      </c>
      <c r="Y773" t="s">
        <v>5060</v>
      </c>
      <c r="Z773" s="40">
        <v>43160</v>
      </c>
      <c r="AA773" s="40">
        <v>43465</v>
      </c>
      <c r="AB773" t="s">
        <v>39</v>
      </c>
      <c r="AC773" t="s">
        <v>67</v>
      </c>
      <c r="AD773" t="s">
        <v>41</v>
      </c>
      <c r="AE773"/>
    </row>
    <row r="774" spans="1:31" ht="15">
      <c r="A774" s="1" t="str">
        <f t="shared" si="24"/>
        <v>1134213621E3</v>
      </c>
      <c r="B774" t="s">
        <v>28</v>
      </c>
      <c r="C774" t="s">
        <v>29</v>
      </c>
      <c r="D774" t="s">
        <v>30</v>
      </c>
      <c r="E774" t="s">
        <v>31</v>
      </c>
      <c r="F774" t="s">
        <v>1232</v>
      </c>
      <c r="G774" t="s">
        <v>5040</v>
      </c>
      <c r="H774" t="s">
        <v>1774</v>
      </c>
      <c r="I774" t="s">
        <v>5041</v>
      </c>
      <c r="J774" t="s">
        <v>5061</v>
      </c>
      <c r="K774" t="s">
        <v>32</v>
      </c>
      <c r="L774" t="s">
        <v>32</v>
      </c>
      <c r="M774" t="s">
        <v>43</v>
      </c>
      <c r="N774" t="s">
        <v>44</v>
      </c>
      <c r="O774" t="s">
        <v>54</v>
      </c>
      <c r="P774" t="s">
        <v>799</v>
      </c>
      <c r="Q774" t="s">
        <v>342</v>
      </c>
      <c r="R774" t="s">
        <v>5062</v>
      </c>
      <c r="S774" s="1" t="str">
        <f t="shared" si="25"/>
        <v>PULLUYQUERI ARACA, OLGA BEATRIZ</v>
      </c>
      <c r="T774" t="s">
        <v>48</v>
      </c>
      <c r="U774" t="s">
        <v>49</v>
      </c>
      <c r="V774" t="s">
        <v>50</v>
      </c>
      <c r="W774" t="s">
        <v>5063</v>
      </c>
      <c r="X774" s="40">
        <v>20451</v>
      </c>
      <c r="Y774" t="s">
        <v>5064</v>
      </c>
      <c r="Z774"/>
      <c r="AA774"/>
      <c r="AB774" t="s">
        <v>39</v>
      </c>
      <c r="AC774" t="s">
        <v>40</v>
      </c>
      <c r="AD774" t="s">
        <v>41</v>
      </c>
      <c r="AE774"/>
    </row>
    <row r="775" spans="1:31" ht="15">
      <c r="A775" s="1" t="str">
        <f t="shared" si="24"/>
        <v>1134213621E4</v>
      </c>
      <c r="B775" t="s">
        <v>28</v>
      </c>
      <c r="C775" t="s">
        <v>29</v>
      </c>
      <c r="D775" t="s">
        <v>30</v>
      </c>
      <c r="E775" t="s">
        <v>31</v>
      </c>
      <c r="F775" t="s">
        <v>1232</v>
      </c>
      <c r="G775" t="s">
        <v>5040</v>
      </c>
      <c r="H775" t="s">
        <v>1774</v>
      </c>
      <c r="I775" t="s">
        <v>5041</v>
      </c>
      <c r="J775" t="s">
        <v>5065</v>
      </c>
      <c r="K775" t="s">
        <v>32</v>
      </c>
      <c r="L775" t="s">
        <v>32</v>
      </c>
      <c r="M775" t="s">
        <v>43</v>
      </c>
      <c r="N775" t="s">
        <v>44</v>
      </c>
      <c r="O775" t="s">
        <v>5066</v>
      </c>
      <c r="P775" t="s">
        <v>643</v>
      </c>
      <c r="Q775" t="s">
        <v>75</v>
      </c>
      <c r="R775" t="s">
        <v>800</v>
      </c>
      <c r="S775" s="1" t="str">
        <f t="shared" si="25"/>
        <v>PEÑALOZA HUANCA, GENOVEVA</v>
      </c>
      <c r="T775" t="s">
        <v>53</v>
      </c>
      <c r="U775" t="s">
        <v>49</v>
      </c>
      <c r="V775" t="s">
        <v>50</v>
      </c>
      <c r="W775" t="s">
        <v>5067</v>
      </c>
      <c r="X775" s="40">
        <v>22748</v>
      </c>
      <c r="Y775" t="s">
        <v>5068</v>
      </c>
      <c r="Z775"/>
      <c r="AA775"/>
      <c r="AB775" t="s">
        <v>39</v>
      </c>
      <c r="AC775" t="s">
        <v>40</v>
      </c>
      <c r="AD775" t="s">
        <v>41</v>
      </c>
      <c r="AE775"/>
    </row>
    <row r="776" spans="1:31" ht="15">
      <c r="A776" s="1" t="str">
        <f t="shared" si="24"/>
        <v>1134213621E6</v>
      </c>
      <c r="B776" t="s">
        <v>28</v>
      </c>
      <c r="C776" t="s">
        <v>29</v>
      </c>
      <c r="D776" t="s">
        <v>30</v>
      </c>
      <c r="E776" t="s">
        <v>31</v>
      </c>
      <c r="F776" t="s">
        <v>1232</v>
      </c>
      <c r="G776" t="s">
        <v>5040</v>
      </c>
      <c r="H776" t="s">
        <v>1774</v>
      </c>
      <c r="I776" t="s">
        <v>5041</v>
      </c>
      <c r="J776" t="s">
        <v>5069</v>
      </c>
      <c r="K776" t="s">
        <v>32</v>
      </c>
      <c r="L776" t="s">
        <v>32</v>
      </c>
      <c r="M776" t="s">
        <v>43</v>
      </c>
      <c r="N776" t="s">
        <v>44</v>
      </c>
      <c r="O776" t="s">
        <v>5070</v>
      </c>
      <c r="P776" t="s">
        <v>424</v>
      </c>
      <c r="Q776" t="s">
        <v>118</v>
      </c>
      <c r="R776" t="s">
        <v>5071</v>
      </c>
      <c r="S776" s="1" t="str">
        <f t="shared" si="25"/>
        <v>CONTRERAS FLORES, SEGUNDINA ESTHER</v>
      </c>
      <c r="T776" t="s">
        <v>65</v>
      </c>
      <c r="U776" t="s">
        <v>49</v>
      </c>
      <c r="V776" t="s">
        <v>50</v>
      </c>
      <c r="W776" t="s">
        <v>5072</v>
      </c>
      <c r="X776" s="40">
        <v>25948</v>
      </c>
      <c r="Y776" t="s">
        <v>5073</v>
      </c>
      <c r="Z776" s="40">
        <v>42065</v>
      </c>
      <c r="AA776"/>
      <c r="AB776" t="s">
        <v>39</v>
      </c>
      <c r="AC776" t="s">
        <v>40</v>
      </c>
      <c r="AD776" t="s">
        <v>41</v>
      </c>
      <c r="AE776"/>
    </row>
    <row r="777" spans="1:31" ht="15">
      <c r="A777" s="1" t="str">
        <f t="shared" si="24"/>
        <v>1173813711E4</v>
      </c>
      <c r="B777" t="s">
        <v>28</v>
      </c>
      <c r="C777" t="s">
        <v>29</v>
      </c>
      <c r="D777" t="s">
        <v>30</v>
      </c>
      <c r="E777" t="s">
        <v>31</v>
      </c>
      <c r="F777" t="s">
        <v>1232</v>
      </c>
      <c r="G777" t="s">
        <v>5040</v>
      </c>
      <c r="H777" t="s">
        <v>1774</v>
      </c>
      <c r="I777" t="s">
        <v>5041</v>
      </c>
      <c r="J777" t="s">
        <v>5074</v>
      </c>
      <c r="K777" t="s">
        <v>32</v>
      </c>
      <c r="L777" t="s">
        <v>32</v>
      </c>
      <c r="M777" t="s">
        <v>1837</v>
      </c>
      <c r="N777" t="s">
        <v>44</v>
      </c>
      <c r="O777" t="s">
        <v>5075</v>
      </c>
      <c r="P777" t="s">
        <v>560</v>
      </c>
      <c r="Q777" t="s">
        <v>1136</v>
      </c>
      <c r="R777" t="s">
        <v>801</v>
      </c>
      <c r="S777" s="1" t="str">
        <f t="shared" si="25"/>
        <v>RIVERA FORA, MARIA RITA</v>
      </c>
      <c r="T777" t="s">
        <v>53</v>
      </c>
      <c r="U777" t="s">
        <v>49</v>
      </c>
      <c r="V777" t="s">
        <v>50</v>
      </c>
      <c r="W777" t="s">
        <v>5076</v>
      </c>
      <c r="X777" s="40">
        <v>23150</v>
      </c>
      <c r="Y777" t="s">
        <v>5077</v>
      </c>
      <c r="Z777"/>
      <c r="AA777"/>
      <c r="AB777" t="s">
        <v>39</v>
      </c>
      <c r="AC777" t="s">
        <v>40</v>
      </c>
      <c r="AD777" t="s">
        <v>41</v>
      </c>
      <c r="AE777"/>
    </row>
    <row r="778" spans="1:31" ht="15">
      <c r="A778" s="1" t="str">
        <f t="shared" si="24"/>
        <v>21EV01805220</v>
      </c>
      <c r="B778" t="s">
        <v>28</v>
      </c>
      <c r="C778" t="s">
        <v>29</v>
      </c>
      <c r="D778" t="s">
        <v>30</v>
      </c>
      <c r="E778" t="s">
        <v>31</v>
      </c>
      <c r="F778" t="s">
        <v>1232</v>
      </c>
      <c r="G778" t="s">
        <v>5040</v>
      </c>
      <c r="H778" t="s">
        <v>1774</v>
      </c>
      <c r="I778" t="s">
        <v>5041</v>
      </c>
      <c r="J778" t="s">
        <v>5078</v>
      </c>
      <c r="K778" t="s">
        <v>32</v>
      </c>
      <c r="L778" t="s">
        <v>32</v>
      </c>
      <c r="M778" t="s">
        <v>1139</v>
      </c>
      <c r="N778" t="s">
        <v>62</v>
      </c>
      <c r="O778" t="s">
        <v>1990</v>
      </c>
      <c r="P778" t="s">
        <v>706</v>
      </c>
      <c r="Q778" t="s">
        <v>102</v>
      </c>
      <c r="R778" t="s">
        <v>959</v>
      </c>
      <c r="S778" s="1" t="str">
        <f t="shared" si="25"/>
        <v>VILCAPAZA MAMANI, ROBERTO CARLOS</v>
      </c>
      <c r="T778" t="s">
        <v>65</v>
      </c>
      <c r="U778" t="s">
        <v>644</v>
      </c>
      <c r="V778" t="s">
        <v>50</v>
      </c>
      <c r="W778" t="s">
        <v>4587</v>
      </c>
      <c r="X778" s="40">
        <v>29073</v>
      </c>
      <c r="Y778" t="s">
        <v>4588</v>
      </c>
      <c r="Z778" s="40">
        <v>43160</v>
      </c>
      <c r="AA778" s="40">
        <v>43465</v>
      </c>
      <c r="AB778" t="s">
        <v>113</v>
      </c>
      <c r="AC778" t="s">
        <v>67</v>
      </c>
      <c r="AD778" t="s">
        <v>41</v>
      </c>
      <c r="AE778"/>
    </row>
    <row r="779" spans="1:31" ht="15">
      <c r="A779" s="1" t="str">
        <f t="shared" si="24"/>
        <v>1134213611E0</v>
      </c>
      <c r="B779" t="s">
        <v>28</v>
      </c>
      <c r="C779" t="s">
        <v>29</v>
      </c>
      <c r="D779" t="s">
        <v>30</v>
      </c>
      <c r="E779" t="s">
        <v>31</v>
      </c>
      <c r="F779" t="s">
        <v>1232</v>
      </c>
      <c r="G779" t="s">
        <v>5040</v>
      </c>
      <c r="H779" t="s">
        <v>1774</v>
      </c>
      <c r="I779" t="s">
        <v>5041</v>
      </c>
      <c r="J779" t="s">
        <v>5079</v>
      </c>
      <c r="K779" t="s">
        <v>87</v>
      </c>
      <c r="L779" t="s">
        <v>88</v>
      </c>
      <c r="M779" t="s">
        <v>89</v>
      </c>
      <c r="N779" t="s">
        <v>44</v>
      </c>
      <c r="O779" t="s">
        <v>5080</v>
      </c>
      <c r="P779" t="s">
        <v>102</v>
      </c>
      <c r="Q779" t="s">
        <v>77</v>
      </c>
      <c r="R779" t="s">
        <v>396</v>
      </c>
      <c r="S779" s="1" t="str">
        <f t="shared" si="25"/>
        <v>MAMANI CONDORI, JOSE</v>
      </c>
      <c r="T779" t="s">
        <v>173</v>
      </c>
      <c r="U779" t="s">
        <v>38</v>
      </c>
      <c r="V779" t="s">
        <v>50</v>
      </c>
      <c r="W779" t="s">
        <v>5081</v>
      </c>
      <c r="X779" s="40">
        <v>22584</v>
      </c>
      <c r="Y779" t="s">
        <v>5082</v>
      </c>
      <c r="Z779"/>
      <c r="AA779"/>
      <c r="AB779" t="s">
        <v>39</v>
      </c>
      <c r="AC779" t="s">
        <v>92</v>
      </c>
      <c r="AD779" t="s">
        <v>41</v>
      </c>
      <c r="AE779"/>
    </row>
    <row r="780" spans="1:31" ht="15">
      <c r="A780" s="1" t="str">
        <f t="shared" si="24"/>
        <v>1134213611E8</v>
      </c>
      <c r="B780" t="s">
        <v>28</v>
      </c>
      <c r="C780" t="s">
        <v>29</v>
      </c>
      <c r="D780" t="s">
        <v>30</v>
      </c>
      <c r="E780" t="s">
        <v>31</v>
      </c>
      <c r="F780" t="s">
        <v>1232</v>
      </c>
      <c r="G780" t="s">
        <v>5040</v>
      </c>
      <c r="H780" t="s">
        <v>1774</v>
      </c>
      <c r="I780" t="s">
        <v>5041</v>
      </c>
      <c r="J780" t="s">
        <v>5083</v>
      </c>
      <c r="K780" t="s">
        <v>87</v>
      </c>
      <c r="L780" t="s">
        <v>88</v>
      </c>
      <c r="M780" t="s">
        <v>89</v>
      </c>
      <c r="N780" t="s">
        <v>44</v>
      </c>
      <c r="O780" t="s">
        <v>54</v>
      </c>
      <c r="P780" t="s">
        <v>146</v>
      </c>
      <c r="Q780" t="s">
        <v>151</v>
      </c>
      <c r="R780" t="s">
        <v>5084</v>
      </c>
      <c r="S780" s="1" t="str">
        <f t="shared" si="25"/>
        <v>GOMEZ YUCRA, FABIO</v>
      </c>
      <c r="T780" t="s">
        <v>361</v>
      </c>
      <c r="U780" t="s">
        <v>38</v>
      </c>
      <c r="V780" t="s">
        <v>50</v>
      </c>
      <c r="W780" t="s">
        <v>5085</v>
      </c>
      <c r="X780" s="40">
        <v>21570</v>
      </c>
      <c r="Y780" t="s">
        <v>5086</v>
      </c>
      <c r="Z780"/>
      <c r="AA780"/>
      <c r="AB780" t="s">
        <v>39</v>
      </c>
      <c r="AC780" t="s">
        <v>92</v>
      </c>
      <c r="AD780" t="s">
        <v>41</v>
      </c>
      <c r="AE780"/>
    </row>
    <row r="781" spans="1:31" ht="15">
      <c r="A781" s="1" t="str">
        <f t="shared" si="24"/>
        <v>1154213611E8</v>
      </c>
      <c r="B781" t="s">
        <v>28</v>
      </c>
      <c r="C781" t="s">
        <v>29</v>
      </c>
      <c r="D781" t="s">
        <v>30</v>
      </c>
      <c r="E781" t="s">
        <v>329</v>
      </c>
      <c r="F781" t="s">
        <v>1624</v>
      </c>
      <c r="G781" t="s">
        <v>5087</v>
      </c>
      <c r="H781" t="s">
        <v>1774</v>
      </c>
      <c r="I781" t="s">
        <v>5088</v>
      </c>
      <c r="J781" t="s">
        <v>5089</v>
      </c>
      <c r="K781" t="s">
        <v>32</v>
      </c>
      <c r="L781" t="s">
        <v>33</v>
      </c>
      <c r="M781" t="s">
        <v>34</v>
      </c>
      <c r="N781" t="s">
        <v>593</v>
      </c>
      <c r="O781" t="s">
        <v>5090</v>
      </c>
      <c r="P781" t="s">
        <v>184</v>
      </c>
      <c r="Q781" t="s">
        <v>519</v>
      </c>
      <c r="R781" t="s">
        <v>237</v>
      </c>
      <c r="S781" s="1" t="str">
        <f t="shared" si="25"/>
        <v>CASTRO AROCUTIPA, EDITH</v>
      </c>
      <c r="T781" t="s">
        <v>48</v>
      </c>
      <c r="U781" t="s">
        <v>38</v>
      </c>
      <c r="V781" t="s">
        <v>50</v>
      </c>
      <c r="W781" t="s">
        <v>5091</v>
      </c>
      <c r="X781" s="40">
        <v>25824</v>
      </c>
      <c r="Y781" t="s">
        <v>5092</v>
      </c>
      <c r="Z781" s="40">
        <v>43101</v>
      </c>
      <c r="AA781" s="40">
        <v>43465</v>
      </c>
      <c r="AB781" t="s">
        <v>39</v>
      </c>
      <c r="AC781" t="s">
        <v>40</v>
      </c>
      <c r="AD781" t="s">
        <v>41</v>
      </c>
      <c r="AE781"/>
    </row>
    <row r="782" spans="1:31" ht="15">
      <c r="A782" s="1" t="str">
        <f t="shared" si="24"/>
        <v>1154213611E2</v>
      </c>
      <c r="B782" t="s">
        <v>28</v>
      </c>
      <c r="C782" t="s">
        <v>29</v>
      </c>
      <c r="D782" t="s">
        <v>30</v>
      </c>
      <c r="E782" t="s">
        <v>329</v>
      </c>
      <c r="F782" t="s">
        <v>1624</v>
      </c>
      <c r="G782" t="s">
        <v>5087</v>
      </c>
      <c r="H782" t="s">
        <v>1774</v>
      </c>
      <c r="I782" t="s">
        <v>5088</v>
      </c>
      <c r="J782" t="s">
        <v>5093</v>
      </c>
      <c r="K782" t="s">
        <v>32</v>
      </c>
      <c r="L782" t="s">
        <v>32</v>
      </c>
      <c r="M782" t="s">
        <v>43</v>
      </c>
      <c r="N782" t="s">
        <v>44</v>
      </c>
      <c r="O782" t="s">
        <v>5094</v>
      </c>
      <c r="P782" t="s">
        <v>428</v>
      </c>
      <c r="Q782" t="s">
        <v>451</v>
      </c>
      <c r="R782" t="s">
        <v>5095</v>
      </c>
      <c r="S782" s="1" t="str">
        <f t="shared" si="25"/>
        <v>CENTENO GALVEZ, NANCY RUTH</v>
      </c>
      <c r="T782" t="s">
        <v>60</v>
      </c>
      <c r="U782" t="s">
        <v>49</v>
      </c>
      <c r="V782" t="s">
        <v>50</v>
      </c>
      <c r="W782" t="s">
        <v>5096</v>
      </c>
      <c r="X782" s="40">
        <v>22071</v>
      </c>
      <c r="Y782" t="s">
        <v>5097</v>
      </c>
      <c r="Z782"/>
      <c r="AA782"/>
      <c r="AB782" t="s">
        <v>39</v>
      </c>
      <c r="AC782" t="s">
        <v>40</v>
      </c>
      <c r="AD782" t="s">
        <v>41</v>
      </c>
      <c r="AE782"/>
    </row>
    <row r="783" spans="1:31" ht="15">
      <c r="A783" s="1" t="str">
        <f t="shared" si="24"/>
        <v>1154213611E3</v>
      </c>
      <c r="B783" t="s">
        <v>28</v>
      </c>
      <c r="C783" t="s">
        <v>29</v>
      </c>
      <c r="D783" t="s">
        <v>30</v>
      </c>
      <c r="E783" t="s">
        <v>329</v>
      </c>
      <c r="F783" t="s">
        <v>1624</v>
      </c>
      <c r="G783" t="s">
        <v>5087</v>
      </c>
      <c r="H783" t="s">
        <v>1774</v>
      </c>
      <c r="I783" t="s">
        <v>5088</v>
      </c>
      <c r="J783" t="s">
        <v>5098</v>
      </c>
      <c r="K783" t="s">
        <v>32</v>
      </c>
      <c r="L783" t="s">
        <v>32</v>
      </c>
      <c r="M783" t="s">
        <v>43</v>
      </c>
      <c r="N783" t="s">
        <v>44</v>
      </c>
      <c r="O783" t="s">
        <v>5099</v>
      </c>
      <c r="P783" t="s">
        <v>307</v>
      </c>
      <c r="Q783" t="s">
        <v>122</v>
      </c>
      <c r="R783" t="s">
        <v>516</v>
      </c>
      <c r="S783" s="1" t="str">
        <f t="shared" si="25"/>
        <v>GUEVARA MACHACA, WILBER</v>
      </c>
      <c r="T783" t="s">
        <v>48</v>
      </c>
      <c r="U783" t="s">
        <v>49</v>
      </c>
      <c r="V783" t="s">
        <v>50</v>
      </c>
      <c r="W783" t="s">
        <v>5100</v>
      </c>
      <c r="X783" s="40">
        <v>22210</v>
      </c>
      <c r="Y783" t="s">
        <v>5101</v>
      </c>
      <c r="Z783" s="40">
        <v>43341</v>
      </c>
      <c r="AA783" s="40">
        <v>43465</v>
      </c>
      <c r="AB783" t="s">
        <v>39</v>
      </c>
      <c r="AC783" t="s">
        <v>40</v>
      </c>
      <c r="AD783" t="s">
        <v>41</v>
      </c>
      <c r="AE783"/>
    </row>
    <row r="784" spans="1:31" ht="15">
      <c r="A784" s="1" t="str">
        <f t="shared" si="24"/>
        <v>1154213611E4</v>
      </c>
      <c r="B784" t="s">
        <v>28</v>
      </c>
      <c r="C784" t="s">
        <v>29</v>
      </c>
      <c r="D784" t="s">
        <v>30</v>
      </c>
      <c r="E784" t="s">
        <v>329</v>
      </c>
      <c r="F784" t="s">
        <v>1624</v>
      </c>
      <c r="G784" t="s">
        <v>5087</v>
      </c>
      <c r="H784" t="s">
        <v>1774</v>
      </c>
      <c r="I784" t="s">
        <v>5088</v>
      </c>
      <c r="J784" t="s">
        <v>5102</v>
      </c>
      <c r="K784" t="s">
        <v>32</v>
      </c>
      <c r="L784" t="s">
        <v>32</v>
      </c>
      <c r="M784" t="s">
        <v>43</v>
      </c>
      <c r="N784" t="s">
        <v>44</v>
      </c>
      <c r="O784" t="s">
        <v>5103</v>
      </c>
      <c r="P784" t="s">
        <v>77</v>
      </c>
      <c r="Q784" t="s">
        <v>101</v>
      </c>
      <c r="R784" t="s">
        <v>5104</v>
      </c>
      <c r="S784" s="1" t="str">
        <f t="shared" si="25"/>
        <v>CONDORI CHAMBI, GLADIS</v>
      </c>
      <c r="T784" t="s">
        <v>60</v>
      </c>
      <c r="U784" t="s">
        <v>49</v>
      </c>
      <c r="V784" t="s">
        <v>50</v>
      </c>
      <c r="W784" t="s">
        <v>5105</v>
      </c>
      <c r="X784" s="40">
        <v>26727</v>
      </c>
      <c r="Y784" t="s">
        <v>5106</v>
      </c>
      <c r="Z784"/>
      <c r="AA784"/>
      <c r="AB784" t="s">
        <v>39</v>
      </c>
      <c r="AC784" t="s">
        <v>40</v>
      </c>
      <c r="AD784" t="s">
        <v>41</v>
      </c>
      <c r="AE784"/>
    </row>
    <row r="785" spans="1:31" ht="15">
      <c r="A785" s="1" t="str">
        <f t="shared" si="24"/>
        <v>1154213611E5</v>
      </c>
      <c r="B785" t="s">
        <v>28</v>
      </c>
      <c r="C785" t="s">
        <v>29</v>
      </c>
      <c r="D785" t="s">
        <v>30</v>
      </c>
      <c r="E785" t="s">
        <v>329</v>
      </c>
      <c r="F785" t="s">
        <v>1624</v>
      </c>
      <c r="G785" t="s">
        <v>5087</v>
      </c>
      <c r="H785" t="s">
        <v>1774</v>
      </c>
      <c r="I785" t="s">
        <v>5088</v>
      </c>
      <c r="J785" t="s">
        <v>5107</v>
      </c>
      <c r="K785" t="s">
        <v>32</v>
      </c>
      <c r="L785" t="s">
        <v>32</v>
      </c>
      <c r="M785" t="s">
        <v>43</v>
      </c>
      <c r="N785" t="s">
        <v>44</v>
      </c>
      <c r="O785" t="s">
        <v>5108</v>
      </c>
      <c r="P785" t="s">
        <v>184</v>
      </c>
      <c r="Q785" t="s">
        <v>519</v>
      </c>
      <c r="R785" t="s">
        <v>237</v>
      </c>
      <c r="S785" s="1" t="str">
        <f t="shared" si="25"/>
        <v>CASTRO AROCUTIPA, EDITH</v>
      </c>
      <c r="T785" t="s">
        <v>48</v>
      </c>
      <c r="U785" t="s">
        <v>49</v>
      </c>
      <c r="V785" t="s">
        <v>705</v>
      </c>
      <c r="W785" t="s">
        <v>5091</v>
      </c>
      <c r="X785" s="40">
        <v>25824</v>
      </c>
      <c r="Y785" t="s">
        <v>5092</v>
      </c>
      <c r="Z785" s="40">
        <v>43101</v>
      </c>
      <c r="AA785" s="40">
        <v>43465</v>
      </c>
      <c r="AB785" t="s">
        <v>39</v>
      </c>
      <c r="AC785" t="s">
        <v>40</v>
      </c>
      <c r="AD785" t="s">
        <v>41</v>
      </c>
      <c r="AE785"/>
    </row>
    <row r="786" spans="1:31" ht="15">
      <c r="A786" s="1" t="str">
        <f t="shared" si="24"/>
        <v>1154213611E5</v>
      </c>
      <c r="B786" t="s">
        <v>28</v>
      </c>
      <c r="C786" t="s">
        <v>29</v>
      </c>
      <c r="D786" t="s">
        <v>30</v>
      </c>
      <c r="E786" t="s">
        <v>329</v>
      </c>
      <c r="F786" t="s">
        <v>1624</v>
      </c>
      <c r="G786" t="s">
        <v>5087</v>
      </c>
      <c r="H786" t="s">
        <v>1774</v>
      </c>
      <c r="I786" t="s">
        <v>5088</v>
      </c>
      <c r="J786" t="s">
        <v>5107</v>
      </c>
      <c r="K786" t="s">
        <v>32</v>
      </c>
      <c r="L786" t="s">
        <v>32</v>
      </c>
      <c r="M786" t="s">
        <v>43</v>
      </c>
      <c r="N786" t="s">
        <v>62</v>
      </c>
      <c r="O786" t="s">
        <v>5109</v>
      </c>
      <c r="P786" t="s">
        <v>444</v>
      </c>
      <c r="Q786" t="s">
        <v>532</v>
      </c>
      <c r="R786" t="s">
        <v>5110</v>
      </c>
      <c r="S786" s="1" t="str">
        <f t="shared" si="25"/>
        <v>CUSI ARISACA, BLADEMIR</v>
      </c>
      <c r="T786" t="s">
        <v>65</v>
      </c>
      <c r="U786" t="s">
        <v>49</v>
      </c>
      <c r="V786" t="s">
        <v>50</v>
      </c>
      <c r="W786" t="s">
        <v>5111</v>
      </c>
      <c r="X786" s="40">
        <v>32485</v>
      </c>
      <c r="Y786" t="s">
        <v>5112</v>
      </c>
      <c r="Z786" s="40">
        <v>43160</v>
      </c>
      <c r="AA786" s="40">
        <v>43465</v>
      </c>
      <c r="AB786" t="s">
        <v>270</v>
      </c>
      <c r="AC786" t="s">
        <v>67</v>
      </c>
      <c r="AD786" t="s">
        <v>41</v>
      </c>
      <c r="AE786"/>
    </row>
    <row r="787" spans="1:31" ht="15">
      <c r="A787" s="1" t="str">
        <f t="shared" si="24"/>
        <v>1154213611E7</v>
      </c>
      <c r="B787" t="s">
        <v>28</v>
      </c>
      <c r="C787" t="s">
        <v>29</v>
      </c>
      <c r="D787" t="s">
        <v>30</v>
      </c>
      <c r="E787" t="s">
        <v>329</v>
      </c>
      <c r="F787" t="s">
        <v>1624</v>
      </c>
      <c r="G787" t="s">
        <v>5087</v>
      </c>
      <c r="H787" t="s">
        <v>1774</v>
      </c>
      <c r="I787" t="s">
        <v>5088</v>
      </c>
      <c r="J787" t="s">
        <v>5113</v>
      </c>
      <c r="K787" t="s">
        <v>32</v>
      </c>
      <c r="L787" t="s">
        <v>32</v>
      </c>
      <c r="M787" t="s">
        <v>43</v>
      </c>
      <c r="N787" t="s">
        <v>44</v>
      </c>
      <c r="O787" t="s">
        <v>5114</v>
      </c>
      <c r="P787" t="s">
        <v>219</v>
      </c>
      <c r="Q787" t="s">
        <v>86</v>
      </c>
      <c r="R787" t="s">
        <v>5115</v>
      </c>
      <c r="S787" s="1" t="str">
        <f t="shared" si="25"/>
        <v>BALLENA BELLIDO, HERENIA</v>
      </c>
      <c r="T787" t="s">
        <v>48</v>
      </c>
      <c r="U787" t="s">
        <v>49</v>
      </c>
      <c r="V787" t="s">
        <v>50</v>
      </c>
      <c r="W787" t="s">
        <v>5116</v>
      </c>
      <c r="X787" s="40">
        <v>23759</v>
      </c>
      <c r="Y787" t="s">
        <v>5117</v>
      </c>
      <c r="Z787"/>
      <c r="AA787"/>
      <c r="AB787" t="s">
        <v>39</v>
      </c>
      <c r="AC787" t="s">
        <v>40</v>
      </c>
      <c r="AD787" t="s">
        <v>41</v>
      </c>
      <c r="AE787"/>
    </row>
    <row r="788" spans="1:31" ht="15">
      <c r="A788" s="1" t="str">
        <f t="shared" si="24"/>
        <v>1154213611E9</v>
      </c>
      <c r="B788" t="s">
        <v>28</v>
      </c>
      <c r="C788" t="s">
        <v>29</v>
      </c>
      <c r="D788" t="s">
        <v>30</v>
      </c>
      <c r="E788" t="s">
        <v>329</v>
      </c>
      <c r="F788" t="s">
        <v>1624</v>
      </c>
      <c r="G788" t="s">
        <v>5087</v>
      </c>
      <c r="H788" t="s">
        <v>1774</v>
      </c>
      <c r="I788" t="s">
        <v>5088</v>
      </c>
      <c r="J788" t="s">
        <v>5118</v>
      </c>
      <c r="K788" t="s">
        <v>32</v>
      </c>
      <c r="L788" t="s">
        <v>32</v>
      </c>
      <c r="M788" t="s">
        <v>1139</v>
      </c>
      <c r="N788" t="s">
        <v>44</v>
      </c>
      <c r="O788" t="s">
        <v>5119</v>
      </c>
      <c r="P788" t="s">
        <v>77</v>
      </c>
      <c r="Q788" t="s">
        <v>5120</v>
      </c>
      <c r="R788" t="s">
        <v>5121</v>
      </c>
      <c r="S788" s="1" t="str">
        <f t="shared" si="25"/>
        <v>CONDORI CANLLAHUI, ELISBAN LUIS</v>
      </c>
      <c r="T788" t="s">
        <v>60</v>
      </c>
      <c r="U788" t="s">
        <v>49</v>
      </c>
      <c r="V788" t="s">
        <v>50</v>
      </c>
      <c r="W788" t="s">
        <v>5122</v>
      </c>
      <c r="X788" s="40">
        <v>22345</v>
      </c>
      <c r="Y788" t="s">
        <v>5123</v>
      </c>
      <c r="Z788"/>
      <c r="AA788"/>
      <c r="AB788" t="s">
        <v>39</v>
      </c>
      <c r="AC788" t="s">
        <v>40</v>
      </c>
      <c r="AD788" t="s">
        <v>41</v>
      </c>
      <c r="AE788"/>
    </row>
    <row r="789" spans="1:31" ht="15">
      <c r="A789" s="1" t="str">
        <f t="shared" si="24"/>
        <v>1154213611E0</v>
      </c>
      <c r="B789" t="s">
        <v>28</v>
      </c>
      <c r="C789" t="s">
        <v>29</v>
      </c>
      <c r="D789" t="s">
        <v>30</v>
      </c>
      <c r="E789" t="s">
        <v>329</v>
      </c>
      <c r="F789" t="s">
        <v>1624</v>
      </c>
      <c r="G789" t="s">
        <v>5087</v>
      </c>
      <c r="H789" t="s">
        <v>1774</v>
      </c>
      <c r="I789" t="s">
        <v>5088</v>
      </c>
      <c r="J789" t="s">
        <v>5124</v>
      </c>
      <c r="K789" t="s">
        <v>87</v>
      </c>
      <c r="L789" t="s">
        <v>88</v>
      </c>
      <c r="M789" t="s">
        <v>89</v>
      </c>
      <c r="N789" t="s">
        <v>44</v>
      </c>
      <c r="O789" t="s">
        <v>54</v>
      </c>
      <c r="P789" t="s">
        <v>151</v>
      </c>
      <c r="Q789" t="s">
        <v>122</v>
      </c>
      <c r="R789" t="s">
        <v>802</v>
      </c>
      <c r="S789" s="1" t="str">
        <f t="shared" si="25"/>
        <v>YUCRA MACHACA, ARNALDO</v>
      </c>
      <c r="T789" t="s">
        <v>96</v>
      </c>
      <c r="U789" t="s">
        <v>38</v>
      </c>
      <c r="V789" t="s">
        <v>50</v>
      </c>
      <c r="W789" t="s">
        <v>5125</v>
      </c>
      <c r="X789" s="40">
        <v>21363</v>
      </c>
      <c r="Y789" t="s">
        <v>5126</v>
      </c>
      <c r="Z789"/>
      <c r="AA789"/>
      <c r="AB789" t="s">
        <v>39</v>
      </c>
      <c r="AC789" t="s">
        <v>92</v>
      </c>
      <c r="AD789" t="s">
        <v>41</v>
      </c>
      <c r="AE789"/>
    </row>
    <row r="790" spans="1:31" ht="15">
      <c r="A790" s="1" t="str">
        <f t="shared" si="24"/>
        <v>1174213611E5</v>
      </c>
      <c r="B790" t="s">
        <v>28</v>
      </c>
      <c r="C790" t="s">
        <v>303</v>
      </c>
      <c r="D790" t="s">
        <v>30</v>
      </c>
      <c r="E790" t="s">
        <v>330</v>
      </c>
      <c r="F790" t="s">
        <v>1597</v>
      </c>
      <c r="G790" t="s">
        <v>5127</v>
      </c>
      <c r="H790" t="s">
        <v>1774</v>
      </c>
      <c r="I790" t="s">
        <v>5128</v>
      </c>
      <c r="J790" t="s">
        <v>5129</v>
      </c>
      <c r="K790" t="s">
        <v>32</v>
      </c>
      <c r="L790" t="s">
        <v>33</v>
      </c>
      <c r="M790" t="s">
        <v>34</v>
      </c>
      <c r="N790" t="s">
        <v>35</v>
      </c>
      <c r="O790" t="s">
        <v>5130</v>
      </c>
      <c r="P790" t="s">
        <v>207</v>
      </c>
      <c r="Q790" t="s">
        <v>207</v>
      </c>
      <c r="R790" t="s">
        <v>5131</v>
      </c>
      <c r="S790" s="1" t="str">
        <f t="shared" si="25"/>
        <v>TICONA TICONA, EDWIN VIRGILIO</v>
      </c>
      <c r="T790" t="s">
        <v>37</v>
      </c>
      <c r="U790" t="s">
        <v>38</v>
      </c>
      <c r="V790" t="s">
        <v>100</v>
      </c>
      <c r="W790" t="s">
        <v>5132</v>
      </c>
      <c r="X790" s="40">
        <v>25797</v>
      </c>
      <c r="Y790" t="s">
        <v>5133</v>
      </c>
      <c r="Z790" s="40">
        <v>42064</v>
      </c>
      <c r="AA790" s="40">
        <v>43159</v>
      </c>
      <c r="AB790" t="s">
        <v>39</v>
      </c>
      <c r="AC790" t="s">
        <v>40</v>
      </c>
      <c r="AD790" t="s">
        <v>41</v>
      </c>
      <c r="AE790"/>
    </row>
    <row r="791" spans="1:31" ht="15">
      <c r="A791" s="1" t="str">
        <f t="shared" si="24"/>
        <v>1174213611E2</v>
      </c>
      <c r="B791" t="s">
        <v>28</v>
      </c>
      <c r="C791" t="s">
        <v>303</v>
      </c>
      <c r="D791" t="s">
        <v>30</v>
      </c>
      <c r="E791" t="s">
        <v>330</v>
      </c>
      <c r="F791" t="s">
        <v>1597</v>
      </c>
      <c r="G791" t="s">
        <v>5127</v>
      </c>
      <c r="H791" t="s">
        <v>1774</v>
      </c>
      <c r="I791" t="s">
        <v>5128</v>
      </c>
      <c r="J791" t="s">
        <v>5134</v>
      </c>
      <c r="K791" t="s">
        <v>32</v>
      </c>
      <c r="L791" t="s">
        <v>32</v>
      </c>
      <c r="M791" t="s">
        <v>43</v>
      </c>
      <c r="N791" t="s">
        <v>44</v>
      </c>
      <c r="O791" t="s">
        <v>54</v>
      </c>
      <c r="P791" t="s">
        <v>147</v>
      </c>
      <c r="Q791" t="s">
        <v>521</v>
      </c>
      <c r="R791" t="s">
        <v>5135</v>
      </c>
      <c r="S791" s="1" t="str">
        <f t="shared" si="25"/>
        <v>CHURA YUPANQUI, LOURDES MARUJA</v>
      </c>
      <c r="T791" t="s">
        <v>48</v>
      </c>
      <c r="U791" t="s">
        <v>49</v>
      </c>
      <c r="V791" t="s">
        <v>50</v>
      </c>
      <c r="W791" t="s">
        <v>5136</v>
      </c>
      <c r="X791" s="40">
        <v>22305</v>
      </c>
      <c r="Y791" t="s">
        <v>5137</v>
      </c>
      <c r="Z791"/>
      <c r="AA791"/>
      <c r="AB791" t="s">
        <v>39</v>
      </c>
      <c r="AC791" t="s">
        <v>40</v>
      </c>
      <c r="AD791" t="s">
        <v>41</v>
      </c>
      <c r="AE791"/>
    </row>
    <row r="792" spans="1:31" ht="15">
      <c r="A792" s="1" t="str">
        <f t="shared" si="24"/>
        <v>1174213611E3</v>
      </c>
      <c r="B792" t="s">
        <v>28</v>
      </c>
      <c r="C792" t="s">
        <v>303</v>
      </c>
      <c r="D792" t="s">
        <v>30</v>
      </c>
      <c r="E792" t="s">
        <v>330</v>
      </c>
      <c r="F792" t="s">
        <v>1597</v>
      </c>
      <c r="G792" t="s">
        <v>5127</v>
      </c>
      <c r="H792" t="s">
        <v>1774</v>
      </c>
      <c r="I792" t="s">
        <v>5128</v>
      </c>
      <c r="J792" t="s">
        <v>5138</v>
      </c>
      <c r="K792" t="s">
        <v>32</v>
      </c>
      <c r="L792" t="s">
        <v>32</v>
      </c>
      <c r="M792" t="s">
        <v>43</v>
      </c>
      <c r="N792" t="s">
        <v>62</v>
      </c>
      <c r="O792" t="s">
        <v>5139</v>
      </c>
      <c r="P792" t="s">
        <v>85</v>
      </c>
      <c r="Q792" t="s">
        <v>406</v>
      </c>
      <c r="R792" t="s">
        <v>5140</v>
      </c>
      <c r="S792" s="1" t="str">
        <f t="shared" si="25"/>
        <v>MANZANO VELEZ, EDGAR MARTIN</v>
      </c>
      <c r="T792" t="s">
        <v>65</v>
      </c>
      <c r="U792" t="s">
        <v>49</v>
      </c>
      <c r="V792" t="s">
        <v>100</v>
      </c>
      <c r="W792" t="s">
        <v>5141</v>
      </c>
      <c r="X792" s="40">
        <v>24027</v>
      </c>
      <c r="Y792" t="s">
        <v>5142</v>
      </c>
      <c r="Z792" s="40">
        <v>43397</v>
      </c>
      <c r="AA792" s="40">
        <v>43465</v>
      </c>
      <c r="AB792" t="s">
        <v>39</v>
      </c>
      <c r="AC792" t="s">
        <v>67</v>
      </c>
      <c r="AD792" t="s">
        <v>41</v>
      </c>
      <c r="AE792"/>
    </row>
    <row r="793" spans="1:31" ht="15">
      <c r="A793" s="1" t="str">
        <f t="shared" si="24"/>
        <v>1174213611E4</v>
      </c>
      <c r="B793" t="s">
        <v>28</v>
      </c>
      <c r="C793" t="s">
        <v>303</v>
      </c>
      <c r="D793" t="s">
        <v>30</v>
      </c>
      <c r="E793" t="s">
        <v>330</v>
      </c>
      <c r="F793" t="s">
        <v>1597</v>
      </c>
      <c r="G793" t="s">
        <v>5127</v>
      </c>
      <c r="H793" t="s">
        <v>1774</v>
      </c>
      <c r="I793" t="s">
        <v>5128</v>
      </c>
      <c r="J793" t="s">
        <v>5143</v>
      </c>
      <c r="K793" t="s">
        <v>87</v>
      </c>
      <c r="L793" t="s">
        <v>88</v>
      </c>
      <c r="M793" t="s">
        <v>89</v>
      </c>
      <c r="N793" t="s">
        <v>44</v>
      </c>
      <c r="O793" t="s">
        <v>5144</v>
      </c>
      <c r="P793" t="s">
        <v>146</v>
      </c>
      <c r="Q793" t="s">
        <v>587</v>
      </c>
      <c r="R793" t="s">
        <v>803</v>
      </c>
      <c r="S793" s="1" t="str">
        <f t="shared" si="25"/>
        <v>GOMEZ BAILON, MAXIMO</v>
      </c>
      <c r="T793" t="s">
        <v>98</v>
      </c>
      <c r="U793" t="s">
        <v>38</v>
      </c>
      <c r="V793" t="s">
        <v>50</v>
      </c>
      <c r="W793" t="s">
        <v>5145</v>
      </c>
      <c r="X793" s="40">
        <v>19555</v>
      </c>
      <c r="Y793" t="s">
        <v>5146</v>
      </c>
      <c r="Z793"/>
      <c r="AA793"/>
      <c r="AB793" t="s">
        <v>39</v>
      </c>
      <c r="AC793" t="s">
        <v>92</v>
      </c>
      <c r="AD793" t="s">
        <v>41</v>
      </c>
      <c r="AE793"/>
    </row>
    <row r="794" spans="1:31" ht="15">
      <c r="A794" s="1" t="str">
        <f t="shared" si="24"/>
        <v>1135213611E5</v>
      </c>
      <c r="B794" t="s">
        <v>28</v>
      </c>
      <c r="C794" t="s">
        <v>303</v>
      </c>
      <c r="D794" t="s">
        <v>30</v>
      </c>
      <c r="E794" t="s">
        <v>330</v>
      </c>
      <c r="F794" t="s">
        <v>1227</v>
      </c>
      <c r="G794" t="s">
        <v>5147</v>
      </c>
      <c r="H794" t="s">
        <v>1774</v>
      </c>
      <c r="I794" t="s">
        <v>5148</v>
      </c>
      <c r="J794" t="s">
        <v>5149</v>
      </c>
      <c r="K794" t="s">
        <v>32</v>
      </c>
      <c r="L794" t="s">
        <v>32</v>
      </c>
      <c r="M794" t="s">
        <v>43</v>
      </c>
      <c r="N794" t="s">
        <v>62</v>
      </c>
      <c r="O794" t="s">
        <v>5150</v>
      </c>
      <c r="P794" t="s">
        <v>684</v>
      </c>
      <c r="Q794" t="s">
        <v>204</v>
      </c>
      <c r="R794" t="s">
        <v>160</v>
      </c>
      <c r="S794" s="1" t="str">
        <f t="shared" si="25"/>
        <v>COPA JIMENEZ, MARITZA</v>
      </c>
      <c r="T794" t="s">
        <v>65</v>
      </c>
      <c r="U794" t="s">
        <v>49</v>
      </c>
      <c r="V794" t="s">
        <v>149</v>
      </c>
      <c r="W794" t="s">
        <v>5151</v>
      </c>
      <c r="X794" s="40">
        <v>29923</v>
      </c>
      <c r="Y794" t="s">
        <v>5152</v>
      </c>
      <c r="Z794" s="40">
        <v>43160</v>
      </c>
      <c r="AA794" s="40">
        <v>43465</v>
      </c>
      <c r="AB794" t="s">
        <v>39</v>
      </c>
      <c r="AC794" t="s">
        <v>67</v>
      </c>
      <c r="AD794" t="s">
        <v>41</v>
      </c>
      <c r="AE794"/>
    </row>
    <row r="795" spans="1:31" ht="15">
      <c r="A795" s="1" t="str">
        <f t="shared" si="24"/>
        <v>1135213611E7</v>
      </c>
      <c r="B795" t="s">
        <v>28</v>
      </c>
      <c r="C795" t="s">
        <v>303</v>
      </c>
      <c r="D795" t="s">
        <v>30</v>
      </c>
      <c r="E795" t="s">
        <v>330</v>
      </c>
      <c r="F795" t="s">
        <v>1227</v>
      </c>
      <c r="G795" t="s">
        <v>5147</v>
      </c>
      <c r="H795" t="s">
        <v>1774</v>
      </c>
      <c r="I795" t="s">
        <v>5148</v>
      </c>
      <c r="J795" t="s">
        <v>5153</v>
      </c>
      <c r="K795" t="s">
        <v>32</v>
      </c>
      <c r="L795" t="s">
        <v>32</v>
      </c>
      <c r="M795" t="s">
        <v>259</v>
      </c>
      <c r="N795" t="s">
        <v>44</v>
      </c>
      <c r="O795" t="s">
        <v>5154</v>
      </c>
      <c r="P795" t="s">
        <v>76</v>
      </c>
      <c r="Q795" t="s">
        <v>555</v>
      </c>
      <c r="R795" t="s">
        <v>5155</v>
      </c>
      <c r="S795" s="1" t="str">
        <f t="shared" si="25"/>
        <v>QUISPE PARILLO, TEOFILO RUFINO</v>
      </c>
      <c r="T795" t="s">
        <v>48</v>
      </c>
      <c r="U795" t="s">
        <v>49</v>
      </c>
      <c r="V795" t="s">
        <v>50</v>
      </c>
      <c r="W795" t="s">
        <v>5156</v>
      </c>
      <c r="X795" s="40">
        <v>22502</v>
      </c>
      <c r="Y795" t="s">
        <v>5157</v>
      </c>
      <c r="Z795" s="40">
        <v>43160</v>
      </c>
      <c r="AA795" s="40">
        <v>43465</v>
      </c>
      <c r="AB795" t="s">
        <v>39</v>
      </c>
      <c r="AC795" t="s">
        <v>40</v>
      </c>
      <c r="AD795" t="s">
        <v>41</v>
      </c>
      <c r="AE795"/>
    </row>
    <row r="796" spans="1:31" ht="15">
      <c r="A796" s="1" t="str">
        <f t="shared" si="24"/>
        <v>1195713712E5</v>
      </c>
      <c r="B796" t="s">
        <v>28</v>
      </c>
      <c r="C796" t="s">
        <v>303</v>
      </c>
      <c r="D796" t="s">
        <v>30</v>
      </c>
      <c r="E796" t="s">
        <v>330</v>
      </c>
      <c r="F796" t="s">
        <v>1227</v>
      </c>
      <c r="G796" t="s">
        <v>5147</v>
      </c>
      <c r="H796" t="s">
        <v>1774</v>
      </c>
      <c r="I796" t="s">
        <v>5148</v>
      </c>
      <c r="J796" t="s">
        <v>5158</v>
      </c>
      <c r="K796" t="s">
        <v>32</v>
      </c>
      <c r="L796" t="s">
        <v>32</v>
      </c>
      <c r="M796" t="s">
        <v>43</v>
      </c>
      <c r="N796" t="s">
        <v>44</v>
      </c>
      <c r="O796" t="s">
        <v>5159</v>
      </c>
      <c r="P796" t="s">
        <v>2754</v>
      </c>
      <c r="Q796" t="s">
        <v>118</v>
      </c>
      <c r="R796" t="s">
        <v>5160</v>
      </c>
      <c r="S796" s="1" t="str">
        <f t="shared" si="25"/>
        <v>PAVIO FLORES, MANUEL ALVARO</v>
      </c>
      <c r="T796" t="s">
        <v>60</v>
      </c>
      <c r="U796" t="s">
        <v>49</v>
      </c>
      <c r="V796" t="s">
        <v>50</v>
      </c>
      <c r="W796" t="s">
        <v>5161</v>
      </c>
      <c r="X796" s="40">
        <v>24367</v>
      </c>
      <c r="Y796" t="s">
        <v>5162</v>
      </c>
      <c r="Z796"/>
      <c r="AA796"/>
      <c r="AB796" t="s">
        <v>39</v>
      </c>
      <c r="AC796" t="s">
        <v>40</v>
      </c>
      <c r="AD796" t="s">
        <v>41</v>
      </c>
      <c r="AE796"/>
    </row>
    <row r="797" spans="1:31" ht="15">
      <c r="A797" s="1" t="str">
        <f t="shared" si="24"/>
        <v>1135213611E4</v>
      </c>
      <c r="B797" t="s">
        <v>28</v>
      </c>
      <c r="C797" t="s">
        <v>303</v>
      </c>
      <c r="D797" t="s">
        <v>30</v>
      </c>
      <c r="E797" t="s">
        <v>330</v>
      </c>
      <c r="F797" t="s">
        <v>1227</v>
      </c>
      <c r="G797" t="s">
        <v>5147</v>
      </c>
      <c r="H797" t="s">
        <v>1774</v>
      </c>
      <c r="I797" t="s">
        <v>5148</v>
      </c>
      <c r="J797" t="s">
        <v>5163</v>
      </c>
      <c r="K797" t="s">
        <v>87</v>
      </c>
      <c r="L797" t="s">
        <v>88</v>
      </c>
      <c r="M797" t="s">
        <v>89</v>
      </c>
      <c r="N797" t="s">
        <v>44</v>
      </c>
      <c r="O797" t="s">
        <v>5164</v>
      </c>
      <c r="P797" t="s">
        <v>152</v>
      </c>
      <c r="Q797" t="s">
        <v>563</v>
      </c>
      <c r="R797" t="s">
        <v>5165</v>
      </c>
      <c r="S797" s="1" t="str">
        <f t="shared" si="25"/>
        <v>GALINDO OHA, PABLO ISAAC</v>
      </c>
      <c r="T797" t="s">
        <v>98</v>
      </c>
      <c r="U797" t="s">
        <v>38</v>
      </c>
      <c r="V797" t="s">
        <v>50</v>
      </c>
      <c r="W797" t="s">
        <v>5166</v>
      </c>
      <c r="X797" s="40">
        <v>20243</v>
      </c>
      <c r="Y797" t="s">
        <v>5167</v>
      </c>
      <c r="Z797"/>
      <c r="AA797"/>
      <c r="AB797" t="s">
        <v>39</v>
      </c>
      <c r="AC797" t="s">
        <v>92</v>
      </c>
      <c r="AD797" t="s">
        <v>41</v>
      </c>
      <c r="AE797"/>
    </row>
    <row r="798" spans="1:31" ht="15">
      <c r="A798" s="1" t="str">
        <f t="shared" si="24"/>
        <v>1155213611E8</v>
      </c>
      <c r="B798" t="s">
        <v>28</v>
      </c>
      <c r="C798" t="s">
        <v>303</v>
      </c>
      <c r="D798" t="s">
        <v>30</v>
      </c>
      <c r="E798" t="s">
        <v>31</v>
      </c>
      <c r="F798" t="s">
        <v>1201</v>
      </c>
      <c r="G798" t="s">
        <v>5168</v>
      </c>
      <c r="H798" t="s">
        <v>1774</v>
      </c>
      <c r="I798" t="s">
        <v>5169</v>
      </c>
      <c r="J798" t="s">
        <v>5170</v>
      </c>
      <c r="K798" t="s">
        <v>32</v>
      </c>
      <c r="L798" t="s">
        <v>33</v>
      </c>
      <c r="M798" t="s">
        <v>34</v>
      </c>
      <c r="N798" t="s">
        <v>35</v>
      </c>
      <c r="O798" t="s">
        <v>5171</v>
      </c>
      <c r="P798" t="s">
        <v>184</v>
      </c>
      <c r="Q798" t="s">
        <v>59</v>
      </c>
      <c r="R798" t="s">
        <v>5172</v>
      </c>
      <c r="S798" s="1" t="str">
        <f t="shared" si="25"/>
        <v>CASTRO VILCA, JULIO JAVIER</v>
      </c>
      <c r="T798" t="s">
        <v>37</v>
      </c>
      <c r="U798" t="s">
        <v>38</v>
      </c>
      <c r="V798" t="s">
        <v>100</v>
      </c>
      <c r="W798" t="s">
        <v>5173</v>
      </c>
      <c r="X798" s="40">
        <v>26308</v>
      </c>
      <c r="Y798" t="s">
        <v>5174</v>
      </c>
      <c r="Z798" s="40">
        <v>42064</v>
      </c>
      <c r="AA798" s="40">
        <v>43159</v>
      </c>
      <c r="AB798" t="s">
        <v>39</v>
      </c>
      <c r="AC798" t="s">
        <v>40</v>
      </c>
      <c r="AD798" t="s">
        <v>41</v>
      </c>
      <c r="AE798"/>
    </row>
    <row r="799" spans="1:31" ht="15">
      <c r="A799" s="1" t="str">
        <f t="shared" si="24"/>
        <v>1155213611E2</v>
      </c>
      <c r="B799" t="s">
        <v>28</v>
      </c>
      <c r="C799" t="s">
        <v>303</v>
      </c>
      <c r="D799" t="s">
        <v>30</v>
      </c>
      <c r="E799" t="s">
        <v>31</v>
      </c>
      <c r="F799" t="s">
        <v>1201</v>
      </c>
      <c r="G799" t="s">
        <v>5168</v>
      </c>
      <c r="H799" t="s">
        <v>1774</v>
      </c>
      <c r="I799" t="s">
        <v>5169</v>
      </c>
      <c r="J799" t="s">
        <v>5175</v>
      </c>
      <c r="K799" t="s">
        <v>32</v>
      </c>
      <c r="L799" t="s">
        <v>32</v>
      </c>
      <c r="M799" t="s">
        <v>43</v>
      </c>
      <c r="N799" t="s">
        <v>44</v>
      </c>
      <c r="O799" t="s">
        <v>54</v>
      </c>
      <c r="P799" t="s">
        <v>804</v>
      </c>
      <c r="Q799" t="s">
        <v>266</v>
      </c>
      <c r="R799" t="s">
        <v>805</v>
      </c>
      <c r="S799" s="1" t="str">
        <f t="shared" si="25"/>
        <v>CCAMAPAZA AGUILAR, GUILLERMO</v>
      </c>
      <c r="T799" t="s">
        <v>48</v>
      </c>
      <c r="U799" t="s">
        <v>49</v>
      </c>
      <c r="V799" t="s">
        <v>50</v>
      </c>
      <c r="W799" t="s">
        <v>5176</v>
      </c>
      <c r="X799" s="40">
        <v>19542</v>
      </c>
      <c r="Y799" t="s">
        <v>5177</v>
      </c>
      <c r="Z799"/>
      <c r="AA799"/>
      <c r="AB799" t="s">
        <v>39</v>
      </c>
      <c r="AC799" t="s">
        <v>40</v>
      </c>
      <c r="AD799" t="s">
        <v>41</v>
      </c>
      <c r="AE799"/>
    </row>
    <row r="800" spans="1:31" ht="15">
      <c r="A800" s="1" t="str">
        <f t="shared" si="24"/>
        <v>1155213611E6</v>
      </c>
      <c r="B800" t="s">
        <v>28</v>
      </c>
      <c r="C800" t="s">
        <v>303</v>
      </c>
      <c r="D800" t="s">
        <v>30</v>
      </c>
      <c r="E800" t="s">
        <v>31</v>
      </c>
      <c r="F800" t="s">
        <v>1201</v>
      </c>
      <c r="G800" t="s">
        <v>5168</v>
      </c>
      <c r="H800" t="s">
        <v>1774</v>
      </c>
      <c r="I800" t="s">
        <v>5169</v>
      </c>
      <c r="J800" t="s">
        <v>5178</v>
      </c>
      <c r="K800" t="s">
        <v>32</v>
      </c>
      <c r="L800" t="s">
        <v>32</v>
      </c>
      <c r="M800" t="s">
        <v>43</v>
      </c>
      <c r="N800" t="s">
        <v>44</v>
      </c>
      <c r="O800" t="s">
        <v>54</v>
      </c>
      <c r="P800" t="s">
        <v>1967</v>
      </c>
      <c r="Q800" t="s">
        <v>76</v>
      </c>
      <c r="R800" t="s">
        <v>806</v>
      </c>
      <c r="S800" s="1" t="str">
        <f t="shared" si="25"/>
        <v>MONTEAGUDO QUISPE, MODESTO</v>
      </c>
      <c r="T800" t="s">
        <v>48</v>
      </c>
      <c r="U800" t="s">
        <v>49</v>
      </c>
      <c r="V800" t="s">
        <v>50</v>
      </c>
      <c r="W800" t="s">
        <v>5179</v>
      </c>
      <c r="X800" s="40">
        <v>20497</v>
      </c>
      <c r="Y800" t="s">
        <v>5180</v>
      </c>
      <c r="Z800"/>
      <c r="AA800"/>
      <c r="AB800" t="s">
        <v>39</v>
      </c>
      <c r="AC800" t="s">
        <v>40</v>
      </c>
      <c r="AD800" t="s">
        <v>41</v>
      </c>
      <c r="AE800"/>
    </row>
    <row r="801" spans="1:31" ht="15">
      <c r="A801" s="1" t="str">
        <f t="shared" si="24"/>
        <v>1155213611E7</v>
      </c>
      <c r="B801" t="s">
        <v>28</v>
      </c>
      <c r="C801" t="s">
        <v>303</v>
      </c>
      <c r="D801" t="s">
        <v>30</v>
      </c>
      <c r="E801" t="s">
        <v>31</v>
      </c>
      <c r="F801" t="s">
        <v>1201</v>
      </c>
      <c r="G801" t="s">
        <v>5168</v>
      </c>
      <c r="H801" t="s">
        <v>1774</v>
      </c>
      <c r="I801" t="s">
        <v>5169</v>
      </c>
      <c r="J801" t="s">
        <v>5181</v>
      </c>
      <c r="K801" t="s">
        <v>32</v>
      </c>
      <c r="L801" t="s">
        <v>32</v>
      </c>
      <c r="M801" t="s">
        <v>43</v>
      </c>
      <c r="N801" t="s">
        <v>62</v>
      </c>
      <c r="O801" t="s">
        <v>5182</v>
      </c>
      <c r="P801" t="s">
        <v>5183</v>
      </c>
      <c r="Q801" t="s">
        <v>465</v>
      </c>
      <c r="R801" t="s">
        <v>483</v>
      </c>
      <c r="S801" s="1" t="str">
        <f t="shared" si="25"/>
        <v>SUPA COLCA, PATRICIA</v>
      </c>
      <c r="T801" t="s">
        <v>65</v>
      </c>
      <c r="U801" t="s">
        <v>49</v>
      </c>
      <c r="V801" t="s">
        <v>50</v>
      </c>
      <c r="W801" t="s">
        <v>5184</v>
      </c>
      <c r="X801" s="40">
        <v>28432</v>
      </c>
      <c r="Y801" t="s">
        <v>5185</v>
      </c>
      <c r="Z801" s="40">
        <v>43378</v>
      </c>
      <c r="AA801" s="40">
        <v>43465</v>
      </c>
      <c r="AB801" t="s">
        <v>39</v>
      </c>
      <c r="AC801" t="s">
        <v>67</v>
      </c>
      <c r="AD801" t="s">
        <v>41</v>
      </c>
      <c r="AE801"/>
    </row>
    <row r="802" spans="1:31" ht="15">
      <c r="A802" s="1" t="str">
        <f t="shared" si="24"/>
        <v>1155213611E4</v>
      </c>
      <c r="B802" t="s">
        <v>28</v>
      </c>
      <c r="C802" t="s">
        <v>303</v>
      </c>
      <c r="D802" t="s">
        <v>30</v>
      </c>
      <c r="E802" t="s">
        <v>31</v>
      </c>
      <c r="F802" t="s">
        <v>1201</v>
      </c>
      <c r="G802" t="s">
        <v>5168</v>
      </c>
      <c r="H802" t="s">
        <v>1774</v>
      </c>
      <c r="I802" t="s">
        <v>5169</v>
      </c>
      <c r="J802" t="s">
        <v>5186</v>
      </c>
      <c r="K802" t="s">
        <v>87</v>
      </c>
      <c r="L802" t="s">
        <v>88</v>
      </c>
      <c r="M802" t="s">
        <v>89</v>
      </c>
      <c r="N802" t="s">
        <v>44</v>
      </c>
      <c r="O802" t="s">
        <v>54</v>
      </c>
      <c r="P802" t="s">
        <v>475</v>
      </c>
      <c r="Q802" t="s">
        <v>335</v>
      </c>
      <c r="R802" t="s">
        <v>807</v>
      </c>
      <c r="S802" s="1" t="str">
        <f t="shared" si="25"/>
        <v>HUARCAYA COAPAZA, DIONISIO</v>
      </c>
      <c r="T802" t="s">
        <v>137</v>
      </c>
      <c r="U802" t="s">
        <v>38</v>
      </c>
      <c r="V802" t="s">
        <v>50</v>
      </c>
      <c r="W802" t="s">
        <v>5187</v>
      </c>
      <c r="X802" s="40">
        <v>20130</v>
      </c>
      <c r="Y802" t="s">
        <v>5188</v>
      </c>
      <c r="Z802"/>
      <c r="AA802"/>
      <c r="AB802" t="s">
        <v>39</v>
      </c>
      <c r="AC802" t="s">
        <v>92</v>
      </c>
      <c r="AD802" t="s">
        <v>41</v>
      </c>
      <c r="AE802"/>
    </row>
    <row r="803" spans="1:31" ht="15">
      <c r="A803" s="1" t="str">
        <f t="shared" si="24"/>
        <v>1116213611E8</v>
      </c>
      <c r="B803" t="s">
        <v>28</v>
      </c>
      <c r="C803" t="s">
        <v>303</v>
      </c>
      <c r="D803" t="s">
        <v>30</v>
      </c>
      <c r="E803" t="s">
        <v>330</v>
      </c>
      <c r="F803" t="s">
        <v>1224</v>
      </c>
      <c r="G803" t="s">
        <v>5189</v>
      </c>
      <c r="H803" t="s">
        <v>1774</v>
      </c>
      <c r="I803" t="s">
        <v>5190</v>
      </c>
      <c r="J803" t="s">
        <v>5191</v>
      </c>
      <c r="K803" t="s">
        <v>32</v>
      </c>
      <c r="L803" t="s">
        <v>33</v>
      </c>
      <c r="M803" t="s">
        <v>34</v>
      </c>
      <c r="N803" t="s">
        <v>35</v>
      </c>
      <c r="O803" t="s">
        <v>5192</v>
      </c>
      <c r="P803" t="s">
        <v>266</v>
      </c>
      <c r="Q803" t="s">
        <v>5193</v>
      </c>
      <c r="R803" t="s">
        <v>5194</v>
      </c>
      <c r="S803" s="1" t="str">
        <f t="shared" si="25"/>
        <v>AGUILAR CHURQUI, ELEUTERIO</v>
      </c>
      <c r="T803" t="s">
        <v>60</v>
      </c>
      <c r="U803" t="s">
        <v>38</v>
      </c>
      <c r="V803" t="s">
        <v>100</v>
      </c>
      <c r="W803" t="s">
        <v>5195</v>
      </c>
      <c r="X803" s="40">
        <v>21467</v>
      </c>
      <c r="Y803" t="s">
        <v>5196</v>
      </c>
      <c r="Z803" s="40">
        <v>42064</v>
      </c>
      <c r="AA803" s="40">
        <v>43159</v>
      </c>
      <c r="AB803" t="s">
        <v>39</v>
      </c>
      <c r="AC803" t="s">
        <v>40</v>
      </c>
      <c r="AD803" t="s">
        <v>41</v>
      </c>
      <c r="AE803"/>
    </row>
    <row r="804" spans="1:31" ht="15">
      <c r="A804" s="1" t="str">
        <f t="shared" si="24"/>
        <v>1114113711E4</v>
      </c>
      <c r="B804" t="s">
        <v>28</v>
      </c>
      <c r="C804" t="s">
        <v>303</v>
      </c>
      <c r="D804" t="s">
        <v>30</v>
      </c>
      <c r="E804" t="s">
        <v>330</v>
      </c>
      <c r="F804" t="s">
        <v>1224</v>
      </c>
      <c r="G804" t="s">
        <v>5189</v>
      </c>
      <c r="H804" t="s">
        <v>1774</v>
      </c>
      <c r="I804" t="s">
        <v>5190</v>
      </c>
      <c r="J804" t="s">
        <v>5197</v>
      </c>
      <c r="K804" t="s">
        <v>32</v>
      </c>
      <c r="L804" t="s">
        <v>32</v>
      </c>
      <c r="M804" t="s">
        <v>43</v>
      </c>
      <c r="N804" t="s">
        <v>44</v>
      </c>
      <c r="O804" t="s">
        <v>5198</v>
      </c>
      <c r="P804" t="s">
        <v>264</v>
      </c>
      <c r="Q804" t="s">
        <v>102</v>
      </c>
      <c r="R804" t="s">
        <v>5199</v>
      </c>
      <c r="S804" s="1" t="str">
        <f t="shared" si="25"/>
        <v>LUQUE MAMANI, NILDA AGRIPINA</v>
      </c>
      <c r="T804" t="s">
        <v>48</v>
      </c>
      <c r="U804" t="s">
        <v>49</v>
      </c>
      <c r="V804" t="s">
        <v>50</v>
      </c>
      <c r="W804" t="s">
        <v>5200</v>
      </c>
      <c r="X804" s="40">
        <v>21762</v>
      </c>
      <c r="Y804" t="s">
        <v>5201</v>
      </c>
      <c r="Z804"/>
      <c r="AA804"/>
      <c r="AB804" t="s">
        <v>39</v>
      </c>
      <c r="AC804" t="s">
        <v>40</v>
      </c>
      <c r="AD804" t="s">
        <v>41</v>
      </c>
      <c r="AE804"/>
    </row>
    <row r="805" spans="1:31" ht="15">
      <c r="A805" s="1" t="str">
        <f t="shared" si="24"/>
        <v>1116213611E4</v>
      </c>
      <c r="B805" t="s">
        <v>28</v>
      </c>
      <c r="C805" t="s">
        <v>303</v>
      </c>
      <c r="D805" t="s">
        <v>30</v>
      </c>
      <c r="E805" t="s">
        <v>330</v>
      </c>
      <c r="F805" t="s">
        <v>1224</v>
      </c>
      <c r="G805" t="s">
        <v>5189</v>
      </c>
      <c r="H805" t="s">
        <v>1774</v>
      </c>
      <c r="I805" t="s">
        <v>5190</v>
      </c>
      <c r="J805" t="s">
        <v>5202</v>
      </c>
      <c r="K805" t="s">
        <v>32</v>
      </c>
      <c r="L805" t="s">
        <v>32</v>
      </c>
      <c r="M805" t="s">
        <v>43</v>
      </c>
      <c r="N805" t="s">
        <v>44</v>
      </c>
      <c r="O805" t="s">
        <v>5203</v>
      </c>
      <c r="P805" t="s">
        <v>76</v>
      </c>
      <c r="Q805" t="s">
        <v>453</v>
      </c>
      <c r="R805" t="s">
        <v>1151</v>
      </c>
      <c r="S805" s="1" t="str">
        <f t="shared" si="25"/>
        <v>QUISPE SALAZAR, ZENON</v>
      </c>
      <c r="T805" t="s">
        <v>60</v>
      </c>
      <c r="U805" t="s">
        <v>49</v>
      </c>
      <c r="V805" t="s">
        <v>50</v>
      </c>
      <c r="W805" t="s">
        <v>5204</v>
      </c>
      <c r="X805" s="40">
        <v>24646</v>
      </c>
      <c r="Y805" t="s">
        <v>5205</v>
      </c>
      <c r="Z805" s="40">
        <v>43160</v>
      </c>
      <c r="AA805" s="40">
        <v>43465</v>
      </c>
      <c r="AB805" t="s">
        <v>39</v>
      </c>
      <c r="AC805" t="s">
        <v>40</v>
      </c>
      <c r="AD805" t="s">
        <v>41</v>
      </c>
      <c r="AE805"/>
    </row>
    <row r="806" spans="1:31" ht="15">
      <c r="A806" s="1" t="str">
        <f t="shared" si="24"/>
        <v>1116213611E5</v>
      </c>
      <c r="B806" t="s">
        <v>28</v>
      </c>
      <c r="C806" t="s">
        <v>303</v>
      </c>
      <c r="D806" t="s">
        <v>30</v>
      </c>
      <c r="E806" t="s">
        <v>330</v>
      </c>
      <c r="F806" t="s">
        <v>1224</v>
      </c>
      <c r="G806" t="s">
        <v>5189</v>
      </c>
      <c r="H806" t="s">
        <v>1774</v>
      </c>
      <c r="I806" t="s">
        <v>5190</v>
      </c>
      <c r="J806" t="s">
        <v>5206</v>
      </c>
      <c r="K806" t="s">
        <v>32</v>
      </c>
      <c r="L806" t="s">
        <v>32</v>
      </c>
      <c r="M806" t="s">
        <v>43</v>
      </c>
      <c r="N806" t="s">
        <v>44</v>
      </c>
      <c r="O806" t="s">
        <v>54</v>
      </c>
      <c r="P806" t="s">
        <v>118</v>
      </c>
      <c r="Q806" t="s">
        <v>808</v>
      </c>
      <c r="R806" t="s">
        <v>5207</v>
      </c>
      <c r="S806" s="1" t="str">
        <f t="shared" si="25"/>
        <v>FLORES RODRIGO, BASILIA</v>
      </c>
      <c r="T806" t="s">
        <v>48</v>
      </c>
      <c r="U806" t="s">
        <v>49</v>
      </c>
      <c r="V806" t="s">
        <v>50</v>
      </c>
      <c r="W806" t="s">
        <v>5208</v>
      </c>
      <c r="X806" s="40">
        <v>23482</v>
      </c>
      <c r="Y806" t="s">
        <v>5209</v>
      </c>
      <c r="Z806"/>
      <c r="AA806"/>
      <c r="AB806" t="s">
        <v>39</v>
      </c>
      <c r="AC806" t="s">
        <v>40</v>
      </c>
      <c r="AD806" t="s">
        <v>41</v>
      </c>
      <c r="AE806"/>
    </row>
    <row r="807" spans="1:31" ht="15">
      <c r="A807" s="1" t="str">
        <f t="shared" si="24"/>
        <v>1116213611E6</v>
      </c>
      <c r="B807" t="s">
        <v>28</v>
      </c>
      <c r="C807" t="s">
        <v>303</v>
      </c>
      <c r="D807" t="s">
        <v>30</v>
      </c>
      <c r="E807" t="s">
        <v>330</v>
      </c>
      <c r="F807" t="s">
        <v>1224</v>
      </c>
      <c r="G807" t="s">
        <v>5189</v>
      </c>
      <c r="H807" t="s">
        <v>1774</v>
      </c>
      <c r="I807" t="s">
        <v>5190</v>
      </c>
      <c r="J807" t="s">
        <v>5210</v>
      </c>
      <c r="K807" t="s">
        <v>32</v>
      </c>
      <c r="L807" t="s">
        <v>32</v>
      </c>
      <c r="M807" t="s">
        <v>43</v>
      </c>
      <c r="N807" t="s">
        <v>44</v>
      </c>
      <c r="O807" t="s">
        <v>54</v>
      </c>
      <c r="P807" t="s">
        <v>809</v>
      </c>
      <c r="Q807" t="s">
        <v>239</v>
      </c>
      <c r="R807" t="s">
        <v>5211</v>
      </c>
      <c r="S807" s="1" t="str">
        <f t="shared" si="25"/>
        <v>HUACASI FUENTES, LILIANA AMPARO</v>
      </c>
      <c r="T807" t="s">
        <v>60</v>
      </c>
      <c r="U807" t="s">
        <v>49</v>
      </c>
      <c r="V807" t="s">
        <v>50</v>
      </c>
      <c r="W807" t="s">
        <v>5212</v>
      </c>
      <c r="X807" s="40">
        <v>25070</v>
      </c>
      <c r="Y807" t="s">
        <v>5213</v>
      </c>
      <c r="Z807"/>
      <c r="AA807"/>
      <c r="AB807" t="s">
        <v>39</v>
      </c>
      <c r="AC807" t="s">
        <v>40</v>
      </c>
      <c r="AD807" t="s">
        <v>41</v>
      </c>
      <c r="AE807"/>
    </row>
    <row r="808" spans="1:31" ht="15">
      <c r="A808" s="1" t="str">
        <f t="shared" si="24"/>
        <v>1116213611E7</v>
      </c>
      <c r="B808" t="s">
        <v>28</v>
      </c>
      <c r="C808" t="s">
        <v>303</v>
      </c>
      <c r="D808" t="s">
        <v>30</v>
      </c>
      <c r="E808" t="s">
        <v>330</v>
      </c>
      <c r="F808" t="s">
        <v>1224</v>
      </c>
      <c r="G808" t="s">
        <v>5189</v>
      </c>
      <c r="H808" t="s">
        <v>1774</v>
      </c>
      <c r="I808" t="s">
        <v>5190</v>
      </c>
      <c r="J808" t="s">
        <v>5214</v>
      </c>
      <c r="K808" t="s">
        <v>32</v>
      </c>
      <c r="L808" t="s">
        <v>32</v>
      </c>
      <c r="M808" t="s">
        <v>43</v>
      </c>
      <c r="N808" t="s">
        <v>44</v>
      </c>
      <c r="O808" t="s">
        <v>5215</v>
      </c>
      <c r="P808" t="s">
        <v>102</v>
      </c>
      <c r="Q808" t="s">
        <v>111</v>
      </c>
      <c r="R808" t="s">
        <v>5216</v>
      </c>
      <c r="S808" s="1" t="str">
        <f t="shared" si="25"/>
        <v>MAMANI PACORI, ANA ROXANA</v>
      </c>
      <c r="T808" t="s">
        <v>48</v>
      </c>
      <c r="U808" t="s">
        <v>49</v>
      </c>
      <c r="V808" t="s">
        <v>50</v>
      </c>
      <c r="W808" t="s">
        <v>5217</v>
      </c>
      <c r="X808" s="40">
        <v>28155</v>
      </c>
      <c r="Y808" t="s">
        <v>5218</v>
      </c>
      <c r="Z808" s="40">
        <v>43160</v>
      </c>
      <c r="AA808"/>
      <c r="AB808" t="s">
        <v>39</v>
      </c>
      <c r="AC808" t="s">
        <v>40</v>
      </c>
      <c r="AD808" t="s">
        <v>41</v>
      </c>
      <c r="AE808"/>
    </row>
    <row r="809" spans="1:31" ht="15">
      <c r="A809" s="1" t="str">
        <f t="shared" si="24"/>
        <v>1192613112E7</v>
      </c>
      <c r="B809" t="s">
        <v>28</v>
      </c>
      <c r="C809" t="s">
        <v>303</v>
      </c>
      <c r="D809" t="s">
        <v>30</v>
      </c>
      <c r="E809" t="s">
        <v>330</v>
      </c>
      <c r="F809" t="s">
        <v>1224</v>
      </c>
      <c r="G809" t="s">
        <v>5189</v>
      </c>
      <c r="H809" t="s">
        <v>1774</v>
      </c>
      <c r="I809" t="s">
        <v>5190</v>
      </c>
      <c r="J809" t="s">
        <v>5219</v>
      </c>
      <c r="K809" t="s">
        <v>32</v>
      </c>
      <c r="L809" t="s">
        <v>32</v>
      </c>
      <c r="M809" t="s">
        <v>43</v>
      </c>
      <c r="N809" t="s">
        <v>44</v>
      </c>
      <c r="O809" t="s">
        <v>5220</v>
      </c>
      <c r="P809" t="s">
        <v>577</v>
      </c>
      <c r="Q809" t="s">
        <v>359</v>
      </c>
      <c r="R809" t="s">
        <v>730</v>
      </c>
      <c r="S809" s="1" t="str">
        <f t="shared" si="25"/>
        <v>ZAMALLOA NEIRA, RICARDO</v>
      </c>
      <c r="T809" t="s">
        <v>60</v>
      </c>
      <c r="U809" t="s">
        <v>49</v>
      </c>
      <c r="V809" t="s">
        <v>50</v>
      </c>
      <c r="W809" t="s">
        <v>5221</v>
      </c>
      <c r="X809" s="40">
        <v>26093</v>
      </c>
      <c r="Y809" t="s">
        <v>5222</v>
      </c>
      <c r="Z809"/>
      <c r="AA809"/>
      <c r="AB809" t="s">
        <v>39</v>
      </c>
      <c r="AC809" t="s">
        <v>40</v>
      </c>
      <c r="AD809" t="s">
        <v>41</v>
      </c>
      <c r="AE809"/>
    </row>
    <row r="810" spans="1:31" ht="15">
      <c r="A810" s="1" t="str">
        <f t="shared" si="24"/>
        <v>1116213611E3</v>
      </c>
      <c r="B810" t="s">
        <v>28</v>
      </c>
      <c r="C810" t="s">
        <v>303</v>
      </c>
      <c r="D810" t="s">
        <v>30</v>
      </c>
      <c r="E810" t="s">
        <v>330</v>
      </c>
      <c r="F810" t="s">
        <v>1224</v>
      </c>
      <c r="G810" t="s">
        <v>5189</v>
      </c>
      <c r="H810" t="s">
        <v>1774</v>
      </c>
      <c r="I810" t="s">
        <v>5190</v>
      </c>
      <c r="J810" t="s">
        <v>5223</v>
      </c>
      <c r="K810" t="s">
        <v>87</v>
      </c>
      <c r="L810" t="s">
        <v>88</v>
      </c>
      <c r="M810" t="s">
        <v>89</v>
      </c>
      <c r="N810" t="s">
        <v>44</v>
      </c>
      <c r="O810" t="s">
        <v>54</v>
      </c>
      <c r="P810" t="s">
        <v>609</v>
      </c>
      <c r="Q810" t="s">
        <v>273</v>
      </c>
      <c r="R810" t="s">
        <v>4984</v>
      </c>
      <c r="S810" s="1" t="str">
        <f t="shared" si="25"/>
        <v>BLANCO RODRIGUEZ, LIDUVINA</v>
      </c>
      <c r="T810" t="s">
        <v>395</v>
      </c>
      <c r="U810" t="s">
        <v>38</v>
      </c>
      <c r="V810" t="s">
        <v>50</v>
      </c>
      <c r="W810" t="s">
        <v>5224</v>
      </c>
      <c r="X810" s="40">
        <v>20830</v>
      </c>
      <c r="Y810" t="s">
        <v>5225</v>
      </c>
      <c r="Z810"/>
      <c r="AA810"/>
      <c r="AB810" t="s">
        <v>39</v>
      </c>
      <c r="AC810" t="s">
        <v>92</v>
      </c>
      <c r="AD810" t="s">
        <v>41</v>
      </c>
      <c r="AE810"/>
    </row>
    <row r="811" spans="1:31" ht="15">
      <c r="A811" s="1" t="str">
        <f t="shared" si="24"/>
        <v>1158413611E6</v>
      </c>
      <c r="B811" t="s">
        <v>28</v>
      </c>
      <c r="C811" t="s">
        <v>303</v>
      </c>
      <c r="D811" t="s">
        <v>30</v>
      </c>
      <c r="E811" t="s">
        <v>351</v>
      </c>
      <c r="F811" t="s">
        <v>1660</v>
      </c>
      <c r="G811" t="s">
        <v>5226</v>
      </c>
      <c r="H811" t="s">
        <v>1774</v>
      </c>
      <c r="I811" t="s">
        <v>5227</v>
      </c>
      <c r="J811" t="s">
        <v>5228</v>
      </c>
      <c r="K811" t="s">
        <v>32</v>
      </c>
      <c r="L811" t="s">
        <v>33</v>
      </c>
      <c r="M811" t="s">
        <v>34</v>
      </c>
      <c r="N811" t="s">
        <v>35</v>
      </c>
      <c r="O811" t="s">
        <v>5229</v>
      </c>
      <c r="P811" t="s">
        <v>308</v>
      </c>
      <c r="Q811" t="s">
        <v>192</v>
      </c>
      <c r="R811" t="s">
        <v>5230</v>
      </c>
      <c r="S811" s="1" t="str">
        <f t="shared" si="25"/>
        <v>DIAZ SUCARI, DINA INES</v>
      </c>
      <c r="T811" t="s">
        <v>37</v>
      </c>
      <c r="U811" t="s">
        <v>38</v>
      </c>
      <c r="V811" t="s">
        <v>100</v>
      </c>
      <c r="W811" t="s">
        <v>5231</v>
      </c>
      <c r="X811" s="40">
        <v>25537</v>
      </c>
      <c r="Y811" t="s">
        <v>5232</v>
      </c>
      <c r="Z811" s="40">
        <v>42064</v>
      </c>
      <c r="AA811" s="40">
        <v>43159</v>
      </c>
      <c r="AB811" t="s">
        <v>39</v>
      </c>
      <c r="AC811" t="s">
        <v>40</v>
      </c>
      <c r="AD811" t="s">
        <v>41</v>
      </c>
      <c r="AE811"/>
    </row>
    <row r="812" spans="1:31" ht="15">
      <c r="A812" s="1" t="str">
        <f t="shared" si="24"/>
        <v>1158413611E2</v>
      </c>
      <c r="B812" t="s">
        <v>28</v>
      </c>
      <c r="C812" t="s">
        <v>303</v>
      </c>
      <c r="D812" t="s">
        <v>30</v>
      </c>
      <c r="E812" t="s">
        <v>351</v>
      </c>
      <c r="F812" t="s">
        <v>1660</v>
      </c>
      <c r="G812" t="s">
        <v>5226</v>
      </c>
      <c r="H812" t="s">
        <v>1774</v>
      </c>
      <c r="I812" t="s">
        <v>5227</v>
      </c>
      <c r="J812" t="s">
        <v>5233</v>
      </c>
      <c r="K812" t="s">
        <v>32</v>
      </c>
      <c r="L812" t="s">
        <v>32</v>
      </c>
      <c r="M812" t="s">
        <v>43</v>
      </c>
      <c r="N812" t="s">
        <v>44</v>
      </c>
      <c r="O812" t="s">
        <v>54</v>
      </c>
      <c r="P812" t="s">
        <v>126</v>
      </c>
      <c r="Q812" t="s">
        <v>240</v>
      </c>
      <c r="R812" t="s">
        <v>5234</v>
      </c>
      <c r="S812" s="1" t="str">
        <f t="shared" si="25"/>
        <v>COILA LUJANO, JAIME ROBERTO</v>
      </c>
      <c r="T812" t="s">
        <v>53</v>
      </c>
      <c r="U812" t="s">
        <v>49</v>
      </c>
      <c r="V812" t="s">
        <v>50</v>
      </c>
      <c r="W812" t="s">
        <v>5235</v>
      </c>
      <c r="X812" s="40">
        <v>23245</v>
      </c>
      <c r="Y812" t="s">
        <v>5236</v>
      </c>
      <c r="Z812"/>
      <c r="AA812"/>
      <c r="AB812" t="s">
        <v>39</v>
      </c>
      <c r="AC812" t="s">
        <v>40</v>
      </c>
      <c r="AD812" t="s">
        <v>41</v>
      </c>
      <c r="AE812"/>
    </row>
    <row r="813" spans="1:31" ht="15">
      <c r="A813" s="1" t="str">
        <f t="shared" si="24"/>
        <v>1158413611E3</v>
      </c>
      <c r="B813" t="s">
        <v>28</v>
      </c>
      <c r="C813" t="s">
        <v>303</v>
      </c>
      <c r="D813" t="s">
        <v>30</v>
      </c>
      <c r="E813" t="s">
        <v>351</v>
      </c>
      <c r="F813" t="s">
        <v>1660</v>
      </c>
      <c r="G813" t="s">
        <v>5226</v>
      </c>
      <c r="H813" t="s">
        <v>1774</v>
      </c>
      <c r="I813" t="s">
        <v>5227</v>
      </c>
      <c r="J813" t="s">
        <v>5237</v>
      </c>
      <c r="K813" t="s">
        <v>32</v>
      </c>
      <c r="L813" t="s">
        <v>32</v>
      </c>
      <c r="M813" t="s">
        <v>43</v>
      </c>
      <c r="N813" t="s">
        <v>44</v>
      </c>
      <c r="O813" t="s">
        <v>54</v>
      </c>
      <c r="P813" t="s">
        <v>316</v>
      </c>
      <c r="Q813" t="s">
        <v>240</v>
      </c>
      <c r="R813" t="s">
        <v>5238</v>
      </c>
      <c r="S813" s="1" t="str">
        <f t="shared" si="25"/>
        <v>LUJAN LUJANO, ROBERTO JUSTO</v>
      </c>
      <c r="T813" t="s">
        <v>53</v>
      </c>
      <c r="U813" t="s">
        <v>49</v>
      </c>
      <c r="V813" t="s">
        <v>50</v>
      </c>
      <c r="W813" t="s">
        <v>5239</v>
      </c>
      <c r="X813" s="40">
        <v>22436</v>
      </c>
      <c r="Y813" t="s">
        <v>5240</v>
      </c>
      <c r="Z813"/>
      <c r="AA813"/>
      <c r="AB813" t="s">
        <v>39</v>
      </c>
      <c r="AC813" t="s">
        <v>40</v>
      </c>
      <c r="AD813" t="s">
        <v>41</v>
      </c>
      <c r="AE813"/>
    </row>
    <row r="814" spans="1:31" ht="15">
      <c r="A814" s="1" t="str">
        <f t="shared" si="24"/>
        <v>1158413611E4</v>
      </c>
      <c r="B814" t="s">
        <v>28</v>
      </c>
      <c r="C814" t="s">
        <v>303</v>
      </c>
      <c r="D814" t="s">
        <v>30</v>
      </c>
      <c r="E814" t="s">
        <v>351</v>
      </c>
      <c r="F814" t="s">
        <v>1660</v>
      </c>
      <c r="G814" t="s">
        <v>5226</v>
      </c>
      <c r="H814" t="s">
        <v>1774</v>
      </c>
      <c r="I814" t="s">
        <v>5227</v>
      </c>
      <c r="J814" t="s">
        <v>5241</v>
      </c>
      <c r="K814" t="s">
        <v>32</v>
      </c>
      <c r="L814" t="s">
        <v>32</v>
      </c>
      <c r="M814" t="s">
        <v>43</v>
      </c>
      <c r="N814" t="s">
        <v>44</v>
      </c>
      <c r="O814" t="s">
        <v>54</v>
      </c>
      <c r="P814" t="s">
        <v>78</v>
      </c>
      <c r="Q814" t="s">
        <v>76</v>
      </c>
      <c r="R814" t="s">
        <v>5242</v>
      </c>
      <c r="S814" s="1" t="str">
        <f t="shared" si="25"/>
        <v>PINEDA QUISPE, SANTOS SILVESTRE</v>
      </c>
      <c r="T814" t="s">
        <v>53</v>
      </c>
      <c r="U814" t="s">
        <v>49</v>
      </c>
      <c r="V814" t="s">
        <v>50</v>
      </c>
      <c r="W814" t="s">
        <v>5243</v>
      </c>
      <c r="X814" s="40">
        <v>21915</v>
      </c>
      <c r="Y814" t="s">
        <v>5244</v>
      </c>
      <c r="Z814"/>
      <c r="AA814"/>
      <c r="AB814" t="s">
        <v>39</v>
      </c>
      <c r="AC814" t="s">
        <v>40</v>
      </c>
      <c r="AD814" t="s">
        <v>41</v>
      </c>
      <c r="AE814"/>
    </row>
    <row r="815" spans="1:31" ht="15">
      <c r="A815" s="1" t="str">
        <f t="shared" si="24"/>
        <v>1158413611E5</v>
      </c>
      <c r="B815" t="s">
        <v>28</v>
      </c>
      <c r="C815" t="s">
        <v>303</v>
      </c>
      <c r="D815" t="s">
        <v>30</v>
      </c>
      <c r="E815" t="s">
        <v>351</v>
      </c>
      <c r="F815" t="s">
        <v>1660</v>
      </c>
      <c r="G815" t="s">
        <v>5226</v>
      </c>
      <c r="H815" t="s">
        <v>1774</v>
      </c>
      <c r="I815" t="s">
        <v>5227</v>
      </c>
      <c r="J815" t="s">
        <v>5245</v>
      </c>
      <c r="K815" t="s">
        <v>32</v>
      </c>
      <c r="L815" t="s">
        <v>32</v>
      </c>
      <c r="M815" t="s">
        <v>43</v>
      </c>
      <c r="N815" t="s">
        <v>44</v>
      </c>
      <c r="O815" t="s">
        <v>54</v>
      </c>
      <c r="P815" t="s">
        <v>577</v>
      </c>
      <c r="Q815" t="s">
        <v>297</v>
      </c>
      <c r="R815" t="s">
        <v>5246</v>
      </c>
      <c r="S815" s="1" t="str">
        <f t="shared" si="25"/>
        <v>ZAMALLOA QUENTA, ELIZENDA</v>
      </c>
      <c r="T815" t="s">
        <v>60</v>
      </c>
      <c r="U815" t="s">
        <v>49</v>
      </c>
      <c r="V815" t="s">
        <v>50</v>
      </c>
      <c r="W815" t="s">
        <v>5247</v>
      </c>
      <c r="X815" s="40">
        <v>24438</v>
      </c>
      <c r="Y815" t="s">
        <v>5248</v>
      </c>
      <c r="Z815"/>
      <c r="AA815"/>
      <c r="AB815" t="s">
        <v>39</v>
      </c>
      <c r="AC815" t="s">
        <v>40</v>
      </c>
      <c r="AD815" t="s">
        <v>41</v>
      </c>
      <c r="AE815"/>
    </row>
    <row r="816" spans="1:31" ht="15">
      <c r="A816" s="1" t="str">
        <f t="shared" si="24"/>
        <v>1159413611E2</v>
      </c>
      <c r="B816" t="s">
        <v>28</v>
      </c>
      <c r="C816" t="s">
        <v>29</v>
      </c>
      <c r="D816" t="s">
        <v>30</v>
      </c>
      <c r="E816" t="s">
        <v>330</v>
      </c>
      <c r="F816" t="s">
        <v>1666</v>
      </c>
      <c r="G816" t="s">
        <v>5249</v>
      </c>
      <c r="H816" t="s">
        <v>1774</v>
      </c>
      <c r="I816" t="s">
        <v>5250</v>
      </c>
      <c r="J816" t="s">
        <v>5251</v>
      </c>
      <c r="K816" t="s">
        <v>32</v>
      </c>
      <c r="L816" t="s">
        <v>32</v>
      </c>
      <c r="M816" t="s">
        <v>259</v>
      </c>
      <c r="N816" t="s">
        <v>44</v>
      </c>
      <c r="O816" t="s">
        <v>5252</v>
      </c>
      <c r="P816" t="s">
        <v>264</v>
      </c>
      <c r="Q816" t="s">
        <v>810</v>
      </c>
      <c r="R816" t="s">
        <v>811</v>
      </c>
      <c r="S816" s="1" t="str">
        <f t="shared" si="25"/>
        <v>LUQUE SALINAS, ZORAIDA</v>
      </c>
      <c r="T816" t="s">
        <v>60</v>
      </c>
      <c r="U816" t="s">
        <v>49</v>
      </c>
      <c r="V816" t="s">
        <v>50</v>
      </c>
      <c r="W816" t="s">
        <v>5253</v>
      </c>
      <c r="X816" s="40">
        <v>25905</v>
      </c>
      <c r="Y816" t="s">
        <v>5254</v>
      </c>
      <c r="Z816" s="40">
        <v>43101</v>
      </c>
      <c r="AA816" s="40">
        <v>43465</v>
      </c>
      <c r="AB816" t="s">
        <v>39</v>
      </c>
      <c r="AC816" t="s">
        <v>40</v>
      </c>
      <c r="AD816" t="s">
        <v>41</v>
      </c>
      <c r="AE816"/>
    </row>
    <row r="817" spans="1:31" ht="15">
      <c r="A817" s="1" t="str">
        <f t="shared" si="24"/>
        <v>1159413611E3</v>
      </c>
      <c r="B817" t="s">
        <v>28</v>
      </c>
      <c r="C817" t="s">
        <v>29</v>
      </c>
      <c r="D817" t="s">
        <v>30</v>
      </c>
      <c r="E817" t="s">
        <v>330</v>
      </c>
      <c r="F817" t="s">
        <v>1666</v>
      </c>
      <c r="G817" t="s">
        <v>5249</v>
      </c>
      <c r="H817" t="s">
        <v>1774</v>
      </c>
      <c r="I817" t="s">
        <v>5250</v>
      </c>
      <c r="J817" t="s">
        <v>5255</v>
      </c>
      <c r="K817" t="s">
        <v>32</v>
      </c>
      <c r="L817" t="s">
        <v>32</v>
      </c>
      <c r="M817" t="s">
        <v>43</v>
      </c>
      <c r="N817" t="s">
        <v>44</v>
      </c>
      <c r="O817" t="s">
        <v>54</v>
      </c>
      <c r="P817" t="s">
        <v>232</v>
      </c>
      <c r="Q817" t="s">
        <v>221</v>
      </c>
      <c r="R817" t="s">
        <v>5256</v>
      </c>
      <c r="S817" s="1" t="str">
        <f t="shared" si="25"/>
        <v>BERMEJO NUÑEZ, MARY MARGARITA</v>
      </c>
      <c r="T817" t="s">
        <v>48</v>
      </c>
      <c r="U817" t="s">
        <v>49</v>
      </c>
      <c r="V817" t="s">
        <v>50</v>
      </c>
      <c r="W817" t="s">
        <v>5257</v>
      </c>
      <c r="X817" s="40">
        <v>23172</v>
      </c>
      <c r="Y817" t="s">
        <v>5258</v>
      </c>
      <c r="Z817" s="40">
        <v>42373</v>
      </c>
      <c r="AA817" s="40">
        <v>42735</v>
      </c>
      <c r="AB817" t="s">
        <v>39</v>
      </c>
      <c r="AC817" t="s">
        <v>40</v>
      </c>
      <c r="AD817" t="s">
        <v>41</v>
      </c>
      <c r="AE817"/>
    </row>
    <row r="818" spans="1:31" ht="15">
      <c r="A818" s="1" t="str">
        <f t="shared" si="24"/>
        <v>1179413611E2</v>
      </c>
      <c r="B818" t="s">
        <v>28</v>
      </c>
      <c r="C818" t="s">
        <v>303</v>
      </c>
      <c r="D818" t="s">
        <v>30</v>
      </c>
      <c r="E818" t="s">
        <v>329</v>
      </c>
      <c r="F818" t="s">
        <v>1681</v>
      </c>
      <c r="G818" t="s">
        <v>5259</v>
      </c>
      <c r="H818" t="s">
        <v>1774</v>
      </c>
      <c r="I818" t="s">
        <v>5260</v>
      </c>
      <c r="J818" t="s">
        <v>5261</v>
      </c>
      <c r="K818" t="s">
        <v>32</v>
      </c>
      <c r="L818" t="s">
        <v>32</v>
      </c>
      <c r="M818" t="s">
        <v>259</v>
      </c>
      <c r="N818" t="s">
        <v>44</v>
      </c>
      <c r="O818" t="s">
        <v>54</v>
      </c>
      <c r="P818" t="s">
        <v>535</v>
      </c>
      <c r="Q818" t="s">
        <v>102</v>
      </c>
      <c r="R818" t="s">
        <v>812</v>
      </c>
      <c r="S818" s="1" t="str">
        <f t="shared" si="25"/>
        <v>CARTAGENA MAMANI, DEMETRIO</v>
      </c>
      <c r="T818" t="s">
        <v>48</v>
      </c>
      <c r="U818" t="s">
        <v>49</v>
      </c>
      <c r="V818" t="s">
        <v>50</v>
      </c>
      <c r="W818" t="s">
        <v>5262</v>
      </c>
      <c r="X818" s="40">
        <v>23710</v>
      </c>
      <c r="Y818" t="s">
        <v>5263</v>
      </c>
      <c r="Z818" s="40">
        <v>43101</v>
      </c>
      <c r="AA818" s="40">
        <v>43465</v>
      </c>
      <c r="AB818" t="s">
        <v>39</v>
      </c>
      <c r="AC818" t="s">
        <v>40</v>
      </c>
      <c r="AD818" t="s">
        <v>41</v>
      </c>
      <c r="AE818"/>
    </row>
    <row r="819" spans="1:31" ht="15">
      <c r="A819" s="1" t="str">
        <f t="shared" si="24"/>
        <v>1179413611E5</v>
      </c>
      <c r="B819" t="s">
        <v>28</v>
      </c>
      <c r="C819" t="s">
        <v>303</v>
      </c>
      <c r="D819" t="s">
        <v>30</v>
      </c>
      <c r="E819" t="s">
        <v>329</v>
      </c>
      <c r="F819" t="s">
        <v>1681</v>
      </c>
      <c r="G819" t="s">
        <v>5259</v>
      </c>
      <c r="H819" t="s">
        <v>1774</v>
      </c>
      <c r="I819" t="s">
        <v>5260</v>
      </c>
      <c r="J819" t="s">
        <v>5264</v>
      </c>
      <c r="K819" t="s">
        <v>32</v>
      </c>
      <c r="L819" t="s">
        <v>32</v>
      </c>
      <c r="M819" t="s">
        <v>43</v>
      </c>
      <c r="N819" t="s">
        <v>62</v>
      </c>
      <c r="O819" t="s">
        <v>5265</v>
      </c>
      <c r="P819" t="s">
        <v>251</v>
      </c>
      <c r="Q819" t="s">
        <v>102</v>
      </c>
      <c r="R819" t="s">
        <v>850</v>
      </c>
      <c r="S819" s="1" t="str">
        <f t="shared" si="25"/>
        <v>CUEVA MAMANI, VICENTE</v>
      </c>
      <c r="T819" t="s">
        <v>65</v>
      </c>
      <c r="U819" t="s">
        <v>49</v>
      </c>
      <c r="V819" t="s">
        <v>100</v>
      </c>
      <c r="W819" t="s">
        <v>5266</v>
      </c>
      <c r="X819" s="40">
        <v>27239</v>
      </c>
      <c r="Y819" t="s">
        <v>5267</v>
      </c>
      <c r="Z819" s="40">
        <v>43160</v>
      </c>
      <c r="AA819" s="40">
        <v>43465</v>
      </c>
      <c r="AB819" t="s">
        <v>39</v>
      </c>
      <c r="AC819" t="s">
        <v>67</v>
      </c>
      <c r="AD819" t="s">
        <v>41</v>
      </c>
      <c r="AE819"/>
    </row>
    <row r="820" spans="1:31" ht="15">
      <c r="A820" s="1" t="str">
        <f t="shared" si="24"/>
        <v>1179413611E6</v>
      </c>
      <c r="B820" t="s">
        <v>28</v>
      </c>
      <c r="C820" t="s">
        <v>303</v>
      </c>
      <c r="D820" t="s">
        <v>30</v>
      </c>
      <c r="E820" t="s">
        <v>329</v>
      </c>
      <c r="F820" t="s">
        <v>1681</v>
      </c>
      <c r="G820" t="s">
        <v>5259</v>
      </c>
      <c r="H820" t="s">
        <v>1774</v>
      </c>
      <c r="I820" t="s">
        <v>5260</v>
      </c>
      <c r="J820" t="s">
        <v>5268</v>
      </c>
      <c r="K820" t="s">
        <v>32</v>
      </c>
      <c r="L820" t="s">
        <v>32</v>
      </c>
      <c r="M820" t="s">
        <v>43</v>
      </c>
      <c r="N820" t="s">
        <v>44</v>
      </c>
      <c r="O820" t="s">
        <v>54</v>
      </c>
      <c r="P820" t="s">
        <v>123</v>
      </c>
      <c r="Q820" t="s">
        <v>349</v>
      </c>
      <c r="R820" t="s">
        <v>5269</v>
      </c>
      <c r="S820" s="1" t="str">
        <f t="shared" si="25"/>
        <v>VELASQUEZ LLANO, LUCIO RODOLFO</v>
      </c>
      <c r="T820" t="s">
        <v>53</v>
      </c>
      <c r="U820" t="s">
        <v>49</v>
      </c>
      <c r="V820" t="s">
        <v>50</v>
      </c>
      <c r="W820" t="s">
        <v>5270</v>
      </c>
      <c r="X820" s="40">
        <v>22355</v>
      </c>
      <c r="Y820" t="s">
        <v>5271</v>
      </c>
      <c r="Z820" s="40">
        <v>42524</v>
      </c>
      <c r="AA820" s="40">
        <v>42735</v>
      </c>
      <c r="AB820" t="s">
        <v>39</v>
      </c>
      <c r="AC820" t="s">
        <v>40</v>
      </c>
      <c r="AD820" t="s">
        <v>41</v>
      </c>
      <c r="AE820"/>
    </row>
    <row r="821" spans="1:31" ht="15">
      <c r="A821" s="1" t="str">
        <f t="shared" si="24"/>
        <v>1179413611E4</v>
      </c>
      <c r="B821" t="s">
        <v>28</v>
      </c>
      <c r="C821" t="s">
        <v>303</v>
      </c>
      <c r="D821" t="s">
        <v>30</v>
      </c>
      <c r="E821" t="s">
        <v>329</v>
      </c>
      <c r="F821" t="s">
        <v>1681</v>
      </c>
      <c r="G821" t="s">
        <v>5259</v>
      </c>
      <c r="H821" t="s">
        <v>1774</v>
      </c>
      <c r="I821" t="s">
        <v>5260</v>
      </c>
      <c r="J821" t="s">
        <v>5272</v>
      </c>
      <c r="K821" t="s">
        <v>87</v>
      </c>
      <c r="L821" t="s">
        <v>88</v>
      </c>
      <c r="M821" t="s">
        <v>89</v>
      </c>
      <c r="N821" t="s">
        <v>44</v>
      </c>
      <c r="O821" t="s">
        <v>54</v>
      </c>
      <c r="P821" t="s">
        <v>5273</v>
      </c>
      <c r="Q821" t="s">
        <v>102</v>
      </c>
      <c r="R821" t="s">
        <v>5274</v>
      </c>
      <c r="S821" s="1" t="str">
        <f t="shared" si="25"/>
        <v>PARIZACA MAMANI, JUAN SAMUEL</v>
      </c>
      <c r="T821" t="s">
        <v>395</v>
      </c>
      <c r="U821" t="s">
        <v>38</v>
      </c>
      <c r="V821" t="s">
        <v>50</v>
      </c>
      <c r="W821" t="s">
        <v>5275</v>
      </c>
      <c r="X821" s="40">
        <v>23540</v>
      </c>
      <c r="Y821" t="s">
        <v>5276</v>
      </c>
      <c r="Z821"/>
      <c r="AA821"/>
      <c r="AB821" t="s">
        <v>39</v>
      </c>
      <c r="AC821" t="s">
        <v>92</v>
      </c>
      <c r="AD821" t="s">
        <v>41</v>
      </c>
      <c r="AE821"/>
    </row>
    <row r="822" spans="1:31" ht="15">
      <c r="A822" s="1" t="str">
        <f t="shared" si="24"/>
        <v>1110413611E6</v>
      </c>
      <c r="B822" t="s">
        <v>28</v>
      </c>
      <c r="C822" t="s">
        <v>29</v>
      </c>
      <c r="D822" t="s">
        <v>30</v>
      </c>
      <c r="E822" t="s">
        <v>31</v>
      </c>
      <c r="F822" t="s">
        <v>1626</v>
      </c>
      <c r="G822" t="s">
        <v>5277</v>
      </c>
      <c r="H822" t="s">
        <v>1774</v>
      </c>
      <c r="I822" t="s">
        <v>5278</v>
      </c>
      <c r="J822" t="s">
        <v>5279</v>
      </c>
      <c r="K822" t="s">
        <v>32</v>
      </c>
      <c r="L822" t="s">
        <v>33</v>
      </c>
      <c r="M822" t="s">
        <v>34</v>
      </c>
      <c r="N822" t="s">
        <v>35</v>
      </c>
      <c r="O822" t="s">
        <v>5280</v>
      </c>
      <c r="P822" t="s">
        <v>297</v>
      </c>
      <c r="Q822" t="s">
        <v>814</v>
      </c>
      <c r="R822" t="s">
        <v>578</v>
      </c>
      <c r="S822" s="1" t="str">
        <f t="shared" si="25"/>
        <v>QUENTA LAYME, JOSE LUIS</v>
      </c>
      <c r="T822" t="s">
        <v>60</v>
      </c>
      <c r="U822" t="s">
        <v>38</v>
      </c>
      <c r="V822" t="s">
        <v>100</v>
      </c>
      <c r="W822" t="s">
        <v>5281</v>
      </c>
      <c r="X822" s="40">
        <v>27957</v>
      </c>
      <c r="Y822" t="s">
        <v>5282</v>
      </c>
      <c r="Z822" s="40">
        <v>42064</v>
      </c>
      <c r="AA822" s="40">
        <v>43159</v>
      </c>
      <c r="AB822" t="s">
        <v>39</v>
      </c>
      <c r="AC822" t="s">
        <v>40</v>
      </c>
      <c r="AD822" t="s">
        <v>41</v>
      </c>
      <c r="AE822"/>
    </row>
    <row r="823" spans="1:31" ht="15">
      <c r="A823" s="1" t="str">
        <f t="shared" si="24"/>
        <v>1110413611E3</v>
      </c>
      <c r="B823" t="s">
        <v>28</v>
      </c>
      <c r="C823" t="s">
        <v>29</v>
      </c>
      <c r="D823" t="s">
        <v>30</v>
      </c>
      <c r="E823" t="s">
        <v>31</v>
      </c>
      <c r="F823" t="s">
        <v>1626</v>
      </c>
      <c r="G823" t="s">
        <v>5277</v>
      </c>
      <c r="H823" t="s">
        <v>1774</v>
      </c>
      <c r="I823" t="s">
        <v>5278</v>
      </c>
      <c r="J823" t="s">
        <v>5283</v>
      </c>
      <c r="K823" t="s">
        <v>32</v>
      </c>
      <c r="L823" t="s">
        <v>32</v>
      </c>
      <c r="M823" t="s">
        <v>43</v>
      </c>
      <c r="N823" t="s">
        <v>44</v>
      </c>
      <c r="O823" t="s">
        <v>54</v>
      </c>
      <c r="P823" t="s">
        <v>174</v>
      </c>
      <c r="Q823" t="s">
        <v>102</v>
      </c>
      <c r="R823" t="s">
        <v>5284</v>
      </c>
      <c r="S823" s="1" t="str">
        <f t="shared" si="25"/>
        <v>APAZA MAMANI, MARIA DILMA</v>
      </c>
      <c r="T823" t="s">
        <v>48</v>
      </c>
      <c r="U823" t="s">
        <v>49</v>
      </c>
      <c r="V823" t="s">
        <v>50</v>
      </c>
      <c r="W823" t="s">
        <v>5285</v>
      </c>
      <c r="X823" s="40">
        <v>21569</v>
      </c>
      <c r="Y823" t="s">
        <v>5286</v>
      </c>
      <c r="Z823"/>
      <c r="AA823"/>
      <c r="AB823" t="s">
        <v>39</v>
      </c>
      <c r="AC823" t="s">
        <v>40</v>
      </c>
      <c r="AD823" t="s">
        <v>41</v>
      </c>
      <c r="AE823"/>
    </row>
    <row r="824" spans="1:31" ht="15">
      <c r="A824" s="1" t="str">
        <f t="shared" si="24"/>
        <v>1110413611E4</v>
      </c>
      <c r="B824" t="s">
        <v>28</v>
      </c>
      <c r="C824" t="s">
        <v>29</v>
      </c>
      <c r="D824" t="s">
        <v>30</v>
      </c>
      <c r="E824" t="s">
        <v>31</v>
      </c>
      <c r="F824" t="s">
        <v>1626</v>
      </c>
      <c r="G824" t="s">
        <v>5277</v>
      </c>
      <c r="H824" t="s">
        <v>1774</v>
      </c>
      <c r="I824" t="s">
        <v>5278</v>
      </c>
      <c r="J824" t="s">
        <v>5287</v>
      </c>
      <c r="K824" t="s">
        <v>32</v>
      </c>
      <c r="L824" t="s">
        <v>32</v>
      </c>
      <c r="M824" t="s">
        <v>43</v>
      </c>
      <c r="N824" t="s">
        <v>44</v>
      </c>
      <c r="O824" t="s">
        <v>54</v>
      </c>
      <c r="P824" t="s">
        <v>532</v>
      </c>
      <c r="Q824" t="s">
        <v>546</v>
      </c>
      <c r="R824" t="s">
        <v>390</v>
      </c>
      <c r="S824" s="1" t="str">
        <f t="shared" si="25"/>
        <v>ARISACA CCAMA, ALBERTO</v>
      </c>
      <c r="T824" t="s">
        <v>65</v>
      </c>
      <c r="U824" t="s">
        <v>49</v>
      </c>
      <c r="V824" t="s">
        <v>50</v>
      </c>
      <c r="W824" t="s">
        <v>5288</v>
      </c>
      <c r="X824" s="40">
        <v>23604</v>
      </c>
      <c r="Y824" t="s">
        <v>5289</v>
      </c>
      <c r="Z824"/>
      <c r="AA824"/>
      <c r="AB824" t="s">
        <v>39</v>
      </c>
      <c r="AC824" t="s">
        <v>40</v>
      </c>
      <c r="AD824" t="s">
        <v>41</v>
      </c>
      <c r="AE824"/>
    </row>
    <row r="825" spans="1:31" ht="15">
      <c r="A825" s="1" t="str">
        <f t="shared" si="24"/>
        <v>1110413611E5</v>
      </c>
      <c r="B825" t="s">
        <v>28</v>
      </c>
      <c r="C825" t="s">
        <v>29</v>
      </c>
      <c r="D825" t="s">
        <v>30</v>
      </c>
      <c r="E825" t="s">
        <v>31</v>
      </c>
      <c r="F825" t="s">
        <v>1626</v>
      </c>
      <c r="G825" t="s">
        <v>5277</v>
      </c>
      <c r="H825" t="s">
        <v>1774</v>
      </c>
      <c r="I825" t="s">
        <v>5278</v>
      </c>
      <c r="J825" t="s">
        <v>5290</v>
      </c>
      <c r="K825" t="s">
        <v>32</v>
      </c>
      <c r="L825" t="s">
        <v>32</v>
      </c>
      <c r="M825" t="s">
        <v>43</v>
      </c>
      <c r="N825" t="s">
        <v>44</v>
      </c>
      <c r="O825" t="s">
        <v>54</v>
      </c>
      <c r="P825" t="s">
        <v>488</v>
      </c>
      <c r="Q825" t="s">
        <v>218</v>
      </c>
      <c r="R825" t="s">
        <v>5291</v>
      </c>
      <c r="S825" s="1" t="str">
        <f t="shared" si="25"/>
        <v>FRANCO BARRIGA, BERTHA MARGARITA</v>
      </c>
      <c r="T825" t="s">
        <v>53</v>
      </c>
      <c r="U825" t="s">
        <v>49</v>
      </c>
      <c r="V825" t="s">
        <v>50</v>
      </c>
      <c r="W825" t="s">
        <v>5292</v>
      </c>
      <c r="X825" s="40">
        <v>19649</v>
      </c>
      <c r="Y825" t="s">
        <v>5293</v>
      </c>
      <c r="Z825"/>
      <c r="AA825"/>
      <c r="AB825" t="s">
        <v>39</v>
      </c>
      <c r="AC825" t="s">
        <v>40</v>
      </c>
      <c r="AD825" t="s">
        <v>41</v>
      </c>
      <c r="AE825"/>
    </row>
    <row r="826" spans="1:31" ht="15">
      <c r="A826" s="1" t="str">
        <f t="shared" si="24"/>
        <v>1110413611E8</v>
      </c>
      <c r="B826" t="s">
        <v>28</v>
      </c>
      <c r="C826" t="s">
        <v>29</v>
      </c>
      <c r="D826" t="s">
        <v>30</v>
      </c>
      <c r="E826" t="s">
        <v>31</v>
      </c>
      <c r="F826" t="s">
        <v>1626</v>
      </c>
      <c r="G826" t="s">
        <v>5277</v>
      </c>
      <c r="H826" t="s">
        <v>1774</v>
      </c>
      <c r="I826" t="s">
        <v>5278</v>
      </c>
      <c r="J826" t="s">
        <v>5294</v>
      </c>
      <c r="K826" t="s">
        <v>32</v>
      </c>
      <c r="L826" t="s">
        <v>32</v>
      </c>
      <c r="M826" t="s">
        <v>43</v>
      </c>
      <c r="N826" t="s">
        <v>62</v>
      </c>
      <c r="O826" t="s">
        <v>5295</v>
      </c>
      <c r="P826" t="s">
        <v>5296</v>
      </c>
      <c r="Q826" t="s">
        <v>5297</v>
      </c>
      <c r="R826" t="s">
        <v>5298</v>
      </c>
      <c r="S826" s="1" t="str">
        <f t="shared" si="25"/>
        <v>QUENTASI MAYHUIRI, JUVITA</v>
      </c>
      <c r="T826" t="s">
        <v>65</v>
      </c>
      <c r="U826" t="s">
        <v>49</v>
      </c>
      <c r="V826" t="s">
        <v>100</v>
      </c>
      <c r="W826" t="s">
        <v>5299</v>
      </c>
      <c r="X826" s="40">
        <v>31578</v>
      </c>
      <c r="Y826" t="s">
        <v>5300</v>
      </c>
      <c r="Z826" s="40">
        <v>43160</v>
      </c>
      <c r="AA826" s="40">
        <v>43465</v>
      </c>
      <c r="AB826" t="s">
        <v>39</v>
      </c>
      <c r="AC826" t="s">
        <v>67</v>
      </c>
      <c r="AD826" t="s">
        <v>41</v>
      </c>
      <c r="AE826"/>
    </row>
    <row r="827" spans="1:31" ht="15">
      <c r="A827" s="1" t="str">
        <f t="shared" si="24"/>
        <v>1191113911E0</v>
      </c>
      <c r="B827" t="s">
        <v>28</v>
      </c>
      <c r="C827" t="s">
        <v>29</v>
      </c>
      <c r="D827" t="s">
        <v>30</v>
      </c>
      <c r="E827" t="s">
        <v>31</v>
      </c>
      <c r="F827" t="s">
        <v>1626</v>
      </c>
      <c r="G827" t="s">
        <v>5277</v>
      </c>
      <c r="H827" t="s">
        <v>1774</v>
      </c>
      <c r="I827" t="s">
        <v>5278</v>
      </c>
      <c r="J827" t="s">
        <v>5301</v>
      </c>
      <c r="K827" t="s">
        <v>32</v>
      </c>
      <c r="L827" t="s">
        <v>32</v>
      </c>
      <c r="M827" t="s">
        <v>43</v>
      </c>
      <c r="N827" t="s">
        <v>44</v>
      </c>
      <c r="O827" t="s">
        <v>5302</v>
      </c>
      <c r="P827" t="s">
        <v>5303</v>
      </c>
      <c r="Q827" t="s">
        <v>266</v>
      </c>
      <c r="R827" t="s">
        <v>327</v>
      </c>
      <c r="S827" s="1" t="str">
        <f t="shared" si="25"/>
        <v>SORIA AGUILAR, ROSA MARIA</v>
      </c>
      <c r="T827" t="s">
        <v>60</v>
      </c>
      <c r="U827" t="s">
        <v>49</v>
      </c>
      <c r="V827" t="s">
        <v>50</v>
      </c>
      <c r="W827" t="s">
        <v>5304</v>
      </c>
      <c r="X827" s="40">
        <v>26185</v>
      </c>
      <c r="Y827" t="s">
        <v>5305</v>
      </c>
      <c r="Z827"/>
      <c r="AA827"/>
      <c r="AB827" t="s">
        <v>39</v>
      </c>
      <c r="AC827" t="s">
        <v>40</v>
      </c>
      <c r="AD827" t="s">
        <v>41</v>
      </c>
      <c r="AE827"/>
    </row>
    <row r="828" spans="1:31" ht="15">
      <c r="A828" s="1" t="str">
        <f t="shared" si="24"/>
        <v>21EV01805222</v>
      </c>
      <c r="B828" t="s">
        <v>28</v>
      </c>
      <c r="C828" t="s">
        <v>29</v>
      </c>
      <c r="D828" t="s">
        <v>30</v>
      </c>
      <c r="E828" t="s">
        <v>31</v>
      </c>
      <c r="F828" t="s">
        <v>1626</v>
      </c>
      <c r="G828" t="s">
        <v>5277</v>
      </c>
      <c r="H828" t="s">
        <v>1774</v>
      </c>
      <c r="I828" t="s">
        <v>5278</v>
      </c>
      <c r="J828" t="s">
        <v>5306</v>
      </c>
      <c r="K828" t="s">
        <v>32</v>
      </c>
      <c r="L828" t="s">
        <v>32</v>
      </c>
      <c r="M828" t="s">
        <v>1139</v>
      </c>
      <c r="N828" t="s">
        <v>62</v>
      </c>
      <c r="O828" t="s">
        <v>1990</v>
      </c>
      <c r="P828" t="s">
        <v>76</v>
      </c>
      <c r="Q828" t="s">
        <v>102</v>
      </c>
      <c r="R828" t="s">
        <v>716</v>
      </c>
      <c r="S828" s="1" t="str">
        <f t="shared" si="25"/>
        <v>QUISPE MAMANI, LUIS</v>
      </c>
      <c r="T828" t="s">
        <v>65</v>
      </c>
      <c r="U828" t="s">
        <v>644</v>
      </c>
      <c r="V828" t="s">
        <v>50</v>
      </c>
      <c r="W828" t="s">
        <v>5307</v>
      </c>
      <c r="X828" s="40">
        <v>28728</v>
      </c>
      <c r="Y828" t="s">
        <v>5308</v>
      </c>
      <c r="Z828" s="40">
        <v>43160</v>
      </c>
      <c r="AA828" s="40">
        <v>43465</v>
      </c>
      <c r="AB828" t="s">
        <v>113</v>
      </c>
      <c r="AC828" t="s">
        <v>67</v>
      </c>
      <c r="AD828" t="s">
        <v>41</v>
      </c>
      <c r="AE828"/>
    </row>
    <row r="829" spans="1:31" ht="15">
      <c r="A829" s="1" t="str">
        <f t="shared" si="24"/>
        <v>1110413611E7</v>
      </c>
      <c r="B829" t="s">
        <v>28</v>
      </c>
      <c r="C829" t="s">
        <v>29</v>
      </c>
      <c r="D829" t="s">
        <v>30</v>
      </c>
      <c r="E829" t="s">
        <v>31</v>
      </c>
      <c r="F829" t="s">
        <v>1626</v>
      </c>
      <c r="G829" t="s">
        <v>5277</v>
      </c>
      <c r="H829" t="s">
        <v>1774</v>
      </c>
      <c r="I829" t="s">
        <v>5278</v>
      </c>
      <c r="J829" t="s">
        <v>5309</v>
      </c>
      <c r="K829" t="s">
        <v>87</v>
      </c>
      <c r="L829" t="s">
        <v>88</v>
      </c>
      <c r="M829" t="s">
        <v>89</v>
      </c>
      <c r="N829" t="s">
        <v>44</v>
      </c>
      <c r="O829" t="s">
        <v>5310</v>
      </c>
      <c r="P829" t="s">
        <v>591</v>
      </c>
      <c r="Q829" t="s">
        <v>2092</v>
      </c>
      <c r="R829" t="s">
        <v>5311</v>
      </c>
      <c r="S829" s="1" t="str">
        <f t="shared" si="25"/>
        <v>MARTINEZ CUEVAS, EMILIANA EMPERATRIS</v>
      </c>
      <c r="T829" t="s">
        <v>137</v>
      </c>
      <c r="U829" t="s">
        <v>38</v>
      </c>
      <c r="V829" t="s">
        <v>271</v>
      </c>
      <c r="W829" t="s">
        <v>5312</v>
      </c>
      <c r="X829" s="40">
        <v>19729</v>
      </c>
      <c r="Y829" t="s">
        <v>5313</v>
      </c>
      <c r="Z829" s="40">
        <v>43200</v>
      </c>
      <c r="AA829" s="40">
        <v>43465</v>
      </c>
      <c r="AB829" t="s">
        <v>39</v>
      </c>
      <c r="AC829" t="s">
        <v>92</v>
      </c>
      <c r="AD829" t="s">
        <v>41</v>
      </c>
      <c r="AE829"/>
    </row>
    <row r="830" spans="1:31" ht="15">
      <c r="A830" s="1" t="str">
        <f t="shared" si="24"/>
        <v>1110413611E7</v>
      </c>
      <c r="B830" t="s">
        <v>28</v>
      </c>
      <c r="C830" t="s">
        <v>29</v>
      </c>
      <c r="D830" t="s">
        <v>30</v>
      </c>
      <c r="E830" t="s">
        <v>31</v>
      </c>
      <c r="F830" t="s">
        <v>1626</v>
      </c>
      <c r="G830" t="s">
        <v>5277</v>
      </c>
      <c r="H830" t="s">
        <v>1774</v>
      </c>
      <c r="I830" t="s">
        <v>5278</v>
      </c>
      <c r="J830" t="s">
        <v>5309</v>
      </c>
      <c r="K830" t="s">
        <v>87</v>
      </c>
      <c r="L830" t="s">
        <v>88</v>
      </c>
      <c r="M830" t="s">
        <v>89</v>
      </c>
      <c r="N830" t="s">
        <v>62</v>
      </c>
      <c r="O830" t="s">
        <v>5314</v>
      </c>
      <c r="P830" t="s">
        <v>590</v>
      </c>
      <c r="Q830" t="s">
        <v>591</v>
      </c>
      <c r="R830" t="s">
        <v>5315</v>
      </c>
      <c r="S830" s="1" t="str">
        <f t="shared" si="25"/>
        <v>MULLISACA MARTINEZ, ABIGAIL ISMENE</v>
      </c>
      <c r="T830" t="s">
        <v>98</v>
      </c>
      <c r="U830" t="s">
        <v>38</v>
      </c>
      <c r="V830" t="s">
        <v>50</v>
      </c>
      <c r="W830" t="s">
        <v>5316</v>
      </c>
      <c r="X830" s="40">
        <v>33603</v>
      </c>
      <c r="Y830" t="s">
        <v>5317</v>
      </c>
      <c r="Z830" s="40">
        <v>43200</v>
      </c>
      <c r="AA830" s="40">
        <v>43465</v>
      </c>
      <c r="AB830" t="s">
        <v>270</v>
      </c>
      <c r="AC830" t="s">
        <v>92</v>
      </c>
      <c r="AD830" t="s">
        <v>41</v>
      </c>
      <c r="AE830"/>
    </row>
    <row r="831" spans="1:31" ht="15">
      <c r="A831" s="1" t="str">
        <f t="shared" si="24"/>
        <v>1160413611E2</v>
      </c>
      <c r="B831" t="s">
        <v>28</v>
      </c>
      <c r="C831" t="s">
        <v>303</v>
      </c>
      <c r="D831" t="s">
        <v>30</v>
      </c>
      <c r="E831" t="s">
        <v>351</v>
      </c>
      <c r="F831" t="s">
        <v>1621</v>
      </c>
      <c r="G831" t="s">
        <v>5318</v>
      </c>
      <c r="H831" t="s">
        <v>1774</v>
      </c>
      <c r="I831" t="s">
        <v>5319</v>
      </c>
      <c r="J831" t="s">
        <v>5320</v>
      </c>
      <c r="K831" t="s">
        <v>32</v>
      </c>
      <c r="L831" t="s">
        <v>32</v>
      </c>
      <c r="M831" t="s">
        <v>43</v>
      </c>
      <c r="N831" t="s">
        <v>44</v>
      </c>
      <c r="O831" t="s">
        <v>5321</v>
      </c>
      <c r="P831" t="s">
        <v>126</v>
      </c>
      <c r="Q831" t="s">
        <v>254</v>
      </c>
      <c r="R831" t="s">
        <v>5322</v>
      </c>
      <c r="S831" s="1" t="str">
        <f t="shared" si="25"/>
        <v>COILA CHAMBILLA, ARMINDA ROSA</v>
      </c>
      <c r="T831" t="s">
        <v>48</v>
      </c>
      <c r="U831" t="s">
        <v>49</v>
      </c>
      <c r="V831" t="s">
        <v>50</v>
      </c>
      <c r="W831" t="s">
        <v>5323</v>
      </c>
      <c r="X831" s="40">
        <v>22441</v>
      </c>
      <c r="Y831" t="s">
        <v>5324</v>
      </c>
      <c r="Z831" s="40">
        <v>42736</v>
      </c>
      <c r="AA831" s="40">
        <v>43100</v>
      </c>
      <c r="AB831" t="s">
        <v>39</v>
      </c>
      <c r="AC831" t="s">
        <v>40</v>
      </c>
      <c r="AD831" t="s">
        <v>41</v>
      </c>
      <c r="AE831"/>
    </row>
    <row r="832" spans="1:31" ht="15">
      <c r="A832" s="1" t="str">
        <f t="shared" si="24"/>
        <v>1160413611E3</v>
      </c>
      <c r="B832" t="s">
        <v>28</v>
      </c>
      <c r="C832" t="s">
        <v>303</v>
      </c>
      <c r="D832" t="s">
        <v>30</v>
      </c>
      <c r="E832" t="s">
        <v>351</v>
      </c>
      <c r="F832" t="s">
        <v>1621</v>
      </c>
      <c r="G832" t="s">
        <v>5318</v>
      </c>
      <c r="H832" t="s">
        <v>1774</v>
      </c>
      <c r="I832" t="s">
        <v>5319</v>
      </c>
      <c r="J832" t="s">
        <v>5325</v>
      </c>
      <c r="K832" t="s">
        <v>32</v>
      </c>
      <c r="L832" t="s">
        <v>32</v>
      </c>
      <c r="M832" t="s">
        <v>259</v>
      </c>
      <c r="N832" t="s">
        <v>44</v>
      </c>
      <c r="O832" t="s">
        <v>5326</v>
      </c>
      <c r="P832" t="s">
        <v>337</v>
      </c>
      <c r="Q832" t="s">
        <v>306</v>
      </c>
      <c r="R832" t="s">
        <v>5327</v>
      </c>
      <c r="S832" s="1" t="str">
        <f t="shared" si="25"/>
        <v>CHUQUIMIA GUTIERREZ, WILSON ABIGAIL</v>
      </c>
      <c r="T832" t="s">
        <v>60</v>
      </c>
      <c r="U832" t="s">
        <v>49</v>
      </c>
      <c r="V832" t="s">
        <v>50</v>
      </c>
      <c r="W832" t="s">
        <v>5328</v>
      </c>
      <c r="X832" s="40">
        <v>24796</v>
      </c>
      <c r="Y832" t="s">
        <v>5329</v>
      </c>
      <c r="Z832" s="40">
        <v>43115</v>
      </c>
      <c r="AA832" s="40">
        <v>43465</v>
      </c>
      <c r="AB832" t="s">
        <v>39</v>
      </c>
      <c r="AC832" t="s">
        <v>40</v>
      </c>
      <c r="AD832" t="s">
        <v>41</v>
      </c>
      <c r="AE832"/>
    </row>
    <row r="833" spans="1:31" ht="15">
      <c r="A833" s="1" t="str">
        <f t="shared" si="24"/>
        <v>1135813611E2</v>
      </c>
      <c r="B833" t="s">
        <v>28</v>
      </c>
      <c r="C833" t="s">
        <v>2260</v>
      </c>
      <c r="D833" t="s">
        <v>30</v>
      </c>
      <c r="E833" t="s">
        <v>351</v>
      </c>
      <c r="F833" t="s">
        <v>1679</v>
      </c>
      <c r="G833" t="s">
        <v>5330</v>
      </c>
      <c r="H833" t="s">
        <v>1774</v>
      </c>
      <c r="I833" t="s">
        <v>5331</v>
      </c>
      <c r="J833" t="s">
        <v>5332</v>
      </c>
      <c r="K833" t="s">
        <v>32</v>
      </c>
      <c r="L833" t="s">
        <v>32</v>
      </c>
      <c r="M833" t="s">
        <v>259</v>
      </c>
      <c r="N833" t="s">
        <v>44</v>
      </c>
      <c r="O833" t="s">
        <v>54</v>
      </c>
      <c r="P833" t="s">
        <v>102</v>
      </c>
      <c r="Q833" t="s">
        <v>46</v>
      </c>
      <c r="R833" t="s">
        <v>815</v>
      </c>
      <c r="S833" s="1" t="str">
        <f t="shared" si="25"/>
        <v>MAMANI CHOQUEHUANCA, ADRIAN</v>
      </c>
      <c r="T833" t="s">
        <v>65</v>
      </c>
      <c r="U833" t="s">
        <v>49</v>
      </c>
      <c r="V833" t="s">
        <v>50</v>
      </c>
      <c r="W833" t="s">
        <v>5333</v>
      </c>
      <c r="X833" s="40">
        <v>26915</v>
      </c>
      <c r="Y833" t="s">
        <v>5334</v>
      </c>
      <c r="Z833" s="40">
        <v>43101</v>
      </c>
      <c r="AA833" s="40">
        <v>43465</v>
      </c>
      <c r="AB833" t="s">
        <v>39</v>
      </c>
      <c r="AC833" t="s">
        <v>40</v>
      </c>
      <c r="AD833" t="s">
        <v>41</v>
      </c>
      <c r="AE833"/>
    </row>
    <row r="834" spans="1:31" ht="15">
      <c r="A834" s="1" t="str">
        <f t="shared" si="24"/>
        <v>1112113721E9</v>
      </c>
      <c r="B834" t="s">
        <v>338</v>
      </c>
      <c r="C834" t="s">
        <v>29</v>
      </c>
      <c r="D834" t="s">
        <v>30</v>
      </c>
      <c r="E834" t="s">
        <v>31</v>
      </c>
      <c r="F834" t="s">
        <v>1393</v>
      </c>
      <c r="G834" t="s">
        <v>5335</v>
      </c>
      <c r="H834" t="s">
        <v>1774</v>
      </c>
      <c r="I834" t="s">
        <v>5336</v>
      </c>
      <c r="J834" t="s">
        <v>5337</v>
      </c>
      <c r="K834" t="s">
        <v>32</v>
      </c>
      <c r="L834" t="s">
        <v>33</v>
      </c>
      <c r="M834" t="s">
        <v>34</v>
      </c>
      <c r="N834" t="s">
        <v>35</v>
      </c>
      <c r="O834" t="s">
        <v>5338</v>
      </c>
      <c r="P834" t="s">
        <v>284</v>
      </c>
      <c r="Q834" t="s">
        <v>76</v>
      </c>
      <c r="R834" t="s">
        <v>3063</v>
      </c>
      <c r="S834" s="1" t="str">
        <f t="shared" si="25"/>
        <v>VARGAS QUISPE, JOSE MANUEL</v>
      </c>
      <c r="T834" t="s">
        <v>60</v>
      </c>
      <c r="U834" t="s">
        <v>38</v>
      </c>
      <c r="V834" t="s">
        <v>100</v>
      </c>
      <c r="W834" t="s">
        <v>5339</v>
      </c>
      <c r="X834" s="40">
        <v>26115</v>
      </c>
      <c r="Y834" t="s">
        <v>5340</v>
      </c>
      <c r="Z834" s="40">
        <v>42064</v>
      </c>
      <c r="AA834" s="40">
        <v>43159</v>
      </c>
      <c r="AB834" t="s">
        <v>39</v>
      </c>
      <c r="AC834" t="s">
        <v>40</v>
      </c>
      <c r="AD834" t="s">
        <v>41</v>
      </c>
      <c r="AE834"/>
    </row>
    <row r="835" spans="1:31" ht="15">
      <c r="A835" s="1" t="str">
        <f t="shared" ref="A835:A898" si="26">J835</f>
        <v>1112113711E2</v>
      </c>
      <c r="B835" t="s">
        <v>338</v>
      </c>
      <c r="C835" t="s">
        <v>29</v>
      </c>
      <c r="D835" t="s">
        <v>30</v>
      </c>
      <c r="E835" t="s">
        <v>31</v>
      </c>
      <c r="F835" t="s">
        <v>1393</v>
      </c>
      <c r="G835" t="s">
        <v>5335</v>
      </c>
      <c r="H835" t="s">
        <v>1774</v>
      </c>
      <c r="I835" t="s">
        <v>5336</v>
      </c>
      <c r="J835" t="s">
        <v>5341</v>
      </c>
      <c r="K835" t="s">
        <v>32</v>
      </c>
      <c r="L835" t="s">
        <v>32</v>
      </c>
      <c r="M835" t="s">
        <v>43</v>
      </c>
      <c r="N835" t="s">
        <v>44</v>
      </c>
      <c r="O835" t="s">
        <v>54</v>
      </c>
      <c r="P835" t="s">
        <v>5342</v>
      </c>
      <c r="Q835" t="s">
        <v>46</v>
      </c>
      <c r="R835" t="s">
        <v>5343</v>
      </c>
      <c r="S835" s="1" t="str">
        <f t="shared" si="25"/>
        <v>AÑAMURO CHOQUEHUANCA, ELMER ADAN</v>
      </c>
      <c r="T835" t="s">
        <v>48</v>
      </c>
      <c r="U835" t="s">
        <v>49</v>
      </c>
      <c r="V835" t="s">
        <v>50</v>
      </c>
      <c r="W835" t="s">
        <v>5344</v>
      </c>
      <c r="X835" s="40">
        <v>20152</v>
      </c>
      <c r="Y835" t="s">
        <v>5345</v>
      </c>
      <c r="Z835"/>
      <c r="AA835"/>
      <c r="AB835" t="s">
        <v>39</v>
      </c>
      <c r="AC835" t="s">
        <v>40</v>
      </c>
      <c r="AD835" t="s">
        <v>41</v>
      </c>
      <c r="AE835"/>
    </row>
    <row r="836" spans="1:31" ht="15">
      <c r="A836" s="1" t="str">
        <f t="shared" si="26"/>
        <v>1112113711E4</v>
      </c>
      <c r="B836" t="s">
        <v>338</v>
      </c>
      <c r="C836" t="s">
        <v>29</v>
      </c>
      <c r="D836" t="s">
        <v>30</v>
      </c>
      <c r="E836" t="s">
        <v>31</v>
      </c>
      <c r="F836" t="s">
        <v>1393</v>
      </c>
      <c r="G836" t="s">
        <v>5335</v>
      </c>
      <c r="H836" t="s">
        <v>1774</v>
      </c>
      <c r="I836" t="s">
        <v>5336</v>
      </c>
      <c r="J836" t="s">
        <v>5346</v>
      </c>
      <c r="K836" t="s">
        <v>32</v>
      </c>
      <c r="L836" t="s">
        <v>32</v>
      </c>
      <c r="M836" t="s">
        <v>43</v>
      </c>
      <c r="N836" t="s">
        <v>62</v>
      </c>
      <c r="O836" t="s">
        <v>5347</v>
      </c>
      <c r="P836" t="s">
        <v>76</v>
      </c>
      <c r="Q836" t="s">
        <v>69</v>
      </c>
      <c r="R836" t="s">
        <v>5348</v>
      </c>
      <c r="S836" s="1" t="str">
        <f t="shared" ref="S836:S899" si="27">CONCATENATE(P836," ",Q836,", ",R836)</f>
        <v>QUISPE CHOQUE, EMERSON RENE</v>
      </c>
      <c r="T836" t="s">
        <v>65</v>
      </c>
      <c r="U836" t="s">
        <v>49</v>
      </c>
      <c r="V836" t="s">
        <v>50</v>
      </c>
      <c r="W836" t="s">
        <v>5349</v>
      </c>
      <c r="X836" s="40">
        <v>29208</v>
      </c>
      <c r="Y836" t="s">
        <v>5350</v>
      </c>
      <c r="Z836" s="40">
        <v>43318</v>
      </c>
      <c r="AA836" s="40">
        <v>43465</v>
      </c>
      <c r="AB836" t="s">
        <v>39</v>
      </c>
      <c r="AC836" t="s">
        <v>67</v>
      </c>
      <c r="AD836" t="s">
        <v>41</v>
      </c>
      <c r="AE836"/>
    </row>
    <row r="837" spans="1:31" ht="15">
      <c r="A837" s="1" t="str">
        <f t="shared" si="26"/>
        <v>1112113711E5</v>
      </c>
      <c r="B837" t="s">
        <v>338</v>
      </c>
      <c r="C837" t="s">
        <v>29</v>
      </c>
      <c r="D837" t="s">
        <v>30</v>
      </c>
      <c r="E837" t="s">
        <v>31</v>
      </c>
      <c r="F837" t="s">
        <v>1393</v>
      </c>
      <c r="G837" t="s">
        <v>5335</v>
      </c>
      <c r="H837" t="s">
        <v>1774</v>
      </c>
      <c r="I837" t="s">
        <v>5336</v>
      </c>
      <c r="J837" t="s">
        <v>5351</v>
      </c>
      <c r="K837" t="s">
        <v>32</v>
      </c>
      <c r="L837" t="s">
        <v>32</v>
      </c>
      <c r="M837" t="s">
        <v>43</v>
      </c>
      <c r="N837" t="s">
        <v>44</v>
      </c>
      <c r="O837" t="s">
        <v>54</v>
      </c>
      <c r="P837" t="s">
        <v>69</v>
      </c>
      <c r="Q837" t="s">
        <v>275</v>
      </c>
      <c r="R837" t="s">
        <v>5352</v>
      </c>
      <c r="S837" s="1" t="str">
        <f t="shared" si="27"/>
        <v>CHOQUE LLANOS, PEDRO FERNANDO</v>
      </c>
      <c r="T837" t="s">
        <v>48</v>
      </c>
      <c r="U837" t="s">
        <v>49</v>
      </c>
      <c r="V837" t="s">
        <v>50</v>
      </c>
      <c r="W837" t="s">
        <v>5353</v>
      </c>
      <c r="X837" s="40">
        <v>23317</v>
      </c>
      <c r="Y837" t="s">
        <v>5354</v>
      </c>
      <c r="Z837"/>
      <c r="AA837"/>
      <c r="AB837" t="s">
        <v>39</v>
      </c>
      <c r="AC837" t="s">
        <v>40</v>
      </c>
      <c r="AD837" t="s">
        <v>41</v>
      </c>
      <c r="AE837"/>
    </row>
    <row r="838" spans="1:31" ht="15">
      <c r="A838" s="1" t="str">
        <f t="shared" si="26"/>
        <v>1112113711E6</v>
      </c>
      <c r="B838" t="s">
        <v>338</v>
      </c>
      <c r="C838" t="s">
        <v>29</v>
      </c>
      <c r="D838" t="s">
        <v>30</v>
      </c>
      <c r="E838" t="s">
        <v>31</v>
      </c>
      <c r="F838" t="s">
        <v>1393</v>
      </c>
      <c r="G838" t="s">
        <v>5335</v>
      </c>
      <c r="H838" t="s">
        <v>1774</v>
      </c>
      <c r="I838" t="s">
        <v>5336</v>
      </c>
      <c r="J838" t="s">
        <v>5355</v>
      </c>
      <c r="K838" t="s">
        <v>32</v>
      </c>
      <c r="L838" t="s">
        <v>32</v>
      </c>
      <c r="M838" t="s">
        <v>43</v>
      </c>
      <c r="N838" t="s">
        <v>44</v>
      </c>
      <c r="O838" t="s">
        <v>5356</v>
      </c>
      <c r="P838" t="s">
        <v>273</v>
      </c>
      <c r="Q838" t="s">
        <v>231</v>
      </c>
      <c r="R838" t="s">
        <v>5357</v>
      </c>
      <c r="S838" s="1" t="str">
        <f t="shared" si="27"/>
        <v>RODRIGUEZ SANCHEZ, JOSE EDWIN</v>
      </c>
      <c r="T838" t="s">
        <v>816</v>
      </c>
      <c r="U838" t="s">
        <v>49</v>
      </c>
      <c r="V838" t="s">
        <v>50</v>
      </c>
      <c r="W838" t="s">
        <v>5358</v>
      </c>
      <c r="X838" s="40">
        <v>21670</v>
      </c>
      <c r="Y838" t="s">
        <v>5359</v>
      </c>
      <c r="Z838" s="40">
        <v>42562</v>
      </c>
      <c r="AA838"/>
      <c r="AB838" t="s">
        <v>39</v>
      </c>
      <c r="AC838" t="s">
        <v>40</v>
      </c>
      <c r="AD838" t="s">
        <v>41</v>
      </c>
      <c r="AE838"/>
    </row>
    <row r="839" spans="1:31" ht="15">
      <c r="A839" s="1" t="str">
        <f t="shared" si="26"/>
        <v>1112113711E7</v>
      </c>
      <c r="B839" t="s">
        <v>338</v>
      </c>
      <c r="C839" t="s">
        <v>29</v>
      </c>
      <c r="D839" t="s">
        <v>30</v>
      </c>
      <c r="E839" t="s">
        <v>31</v>
      </c>
      <c r="F839" t="s">
        <v>1393</v>
      </c>
      <c r="G839" t="s">
        <v>5335</v>
      </c>
      <c r="H839" t="s">
        <v>1774</v>
      </c>
      <c r="I839" t="s">
        <v>5336</v>
      </c>
      <c r="J839" t="s">
        <v>5360</v>
      </c>
      <c r="K839" t="s">
        <v>32</v>
      </c>
      <c r="L839" t="s">
        <v>32</v>
      </c>
      <c r="M839" t="s">
        <v>43</v>
      </c>
      <c r="N839" t="s">
        <v>44</v>
      </c>
      <c r="O839" t="s">
        <v>54</v>
      </c>
      <c r="P839" t="s">
        <v>124</v>
      </c>
      <c r="Q839" t="s">
        <v>264</v>
      </c>
      <c r="R839" t="s">
        <v>163</v>
      </c>
      <c r="S839" s="1" t="str">
        <f t="shared" si="27"/>
        <v>CRUZ LUQUE, HUGO</v>
      </c>
      <c r="T839" t="s">
        <v>48</v>
      </c>
      <c r="U839" t="s">
        <v>49</v>
      </c>
      <c r="V839" t="s">
        <v>50</v>
      </c>
      <c r="W839" t="s">
        <v>5361</v>
      </c>
      <c r="X839" s="40">
        <v>24893</v>
      </c>
      <c r="Y839" t="s">
        <v>5362</v>
      </c>
      <c r="Z839"/>
      <c r="AA839"/>
      <c r="AB839" t="s">
        <v>39</v>
      </c>
      <c r="AC839" t="s">
        <v>40</v>
      </c>
      <c r="AD839" t="s">
        <v>41</v>
      </c>
      <c r="AE839"/>
    </row>
    <row r="840" spans="1:31" ht="15">
      <c r="A840" s="1" t="str">
        <f t="shared" si="26"/>
        <v>1112113711E8</v>
      </c>
      <c r="B840" t="s">
        <v>338</v>
      </c>
      <c r="C840" t="s">
        <v>29</v>
      </c>
      <c r="D840" t="s">
        <v>30</v>
      </c>
      <c r="E840" t="s">
        <v>31</v>
      </c>
      <c r="F840" t="s">
        <v>1393</v>
      </c>
      <c r="G840" t="s">
        <v>5335</v>
      </c>
      <c r="H840" t="s">
        <v>1774</v>
      </c>
      <c r="I840" t="s">
        <v>5336</v>
      </c>
      <c r="J840" t="s">
        <v>5363</v>
      </c>
      <c r="K840" t="s">
        <v>32</v>
      </c>
      <c r="L840" t="s">
        <v>32</v>
      </c>
      <c r="M840" t="s">
        <v>43</v>
      </c>
      <c r="N840" t="s">
        <v>44</v>
      </c>
      <c r="O840" t="s">
        <v>54</v>
      </c>
      <c r="P840" t="s">
        <v>488</v>
      </c>
      <c r="Q840" t="s">
        <v>153</v>
      </c>
      <c r="R840" t="s">
        <v>5364</v>
      </c>
      <c r="S840" s="1" t="str">
        <f t="shared" si="27"/>
        <v>FRANCO ORTEGA, MIRIAM JOVANA</v>
      </c>
      <c r="T840" t="s">
        <v>48</v>
      </c>
      <c r="U840" t="s">
        <v>49</v>
      </c>
      <c r="V840" t="s">
        <v>50</v>
      </c>
      <c r="W840" t="s">
        <v>5365</v>
      </c>
      <c r="X840" s="40">
        <v>24751</v>
      </c>
      <c r="Y840" t="s">
        <v>5366</v>
      </c>
      <c r="Z840"/>
      <c r="AA840"/>
      <c r="AB840" t="s">
        <v>39</v>
      </c>
      <c r="AC840" t="s">
        <v>40</v>
      </c>
      <c r="AD840" t="s">
        <v>41</v>
      </c>
      <c r="AE840"/>
    </row>
    <row r="841" spans="1:31" ht="15">
      <c r="A841" s="1" t="str">
        <f t="shared" si="26"/>
        <v>1112113711E9</v>
      </c>
      <c r="B841" t="s">
        <v>338</v>
      </c>
      <c r="C841" t="s">
        <v>29</v>
      </c>
      <c r="D841" t="s">
        <v>30</v>
      </c>
      <c r="E841" t="s">
        <v>31</v>
      </c>
      <c r="F841" t="s">
        <v>1393</v>
      </c>
      <c r="G841" t="s">
        <v>5335</v>
      </c>
      <c r="H841" t="s">
        <v>1774</v>
      </c>
      <c r="I841" t="s">
        <v>5336</v>
      </c>
      <c r="J841" t="s">
        <v>5367</v>
      </c>
      <c r="K841" t="s">
        <v>32</v>
      </c>
      <c r="L841" t="s">
        <v>32</v>
      </c>
      <c r="M841" t="s">
        <v>43</v>
      </c>
      <c r="N841" t="s">
        <v>44</v>
      </c>
      <c r="O841" t="s">
        <v>54</v>
      </c>
      <c r="P841" t="s">
        <v>247</v>
      </c>
      <c r="Q841" t="s">
        <v>428</v>
      </c>
      <c r="R841" t="s">
        <v>5368</v>
      </c>
      <c r="S841" s="1" t="str">
        <f t="shared" si="27"/>
        <v>HUARACHA CENTENO, LUSMILA</v>
      </c>
      <c r="T841" t="s">
        <v>48</v>
      </c>
      <c r="U841" t="s">
        <v>49</v>
      </c>
      <c r="V841" t="s">
        <v>50</v>
      </c>
      <c r="W841" t="s">
        <v>5369</v>
      </c>
      <c r="X841" s="40">
        <v>22051</v>
      </c>
      <c r="Y841" t="s">
        <v>5370</v>
      </c>
      <c r="Z841"/>
      <c r="AA841"/>
      <c r="AB841" t="s">
        <v>39</v>
      </c>
      <c r="AC841" t="s">
        <v>40</v>
      </c>
      <c r="AD841" t="s">
        <v>41</v>
      </c>
      <c r="AE841"/>
    </row>
    <row r="842" spans="1:31" ht="15">
      <c r="A842" s="1" t="str">
        <f t="shared" si="26"/>
        <v>1112113721E0</v>
      </c>
      <c r="B842" t="s">
        <v>338</v>
      </c>
      <c r="C842" t="s">
        <v>29</v>
      </c>
      <c r="D842" t="s">
        <v>30</v>
      </c>
      <c r="E842" t="s">
        <v>31</v>
      </c>
      <c r="F842" t="s">
        <v>1393</v>
      </c>
      <c r="G842" t="s">
        <v>5335</v>
      </c>
      <c r="H842" t="s">
        <v>1774</v>
      </c>
      <c r="I842" t="s">
        <v>5336</v>
      </c>
      <c r="J842" t="s">
        <v>5371</v>
      </c>
      <c r="K842" t="s">
        <v>32</v>
      </c>
      <c r="L842" t="s">
        <v>32</v>
      </c>
      <c r="M842" t="s">
        <v>43</v>
      </c>
      <c r="N842" t="s">
        <v>44</v>
      </c>
      <c r="O842" t="s">
        <v>5372</v>
      </c>
      <c r="P842" t="s">
        <v>141</v>
      </c>
      <c r="Q842" t="s">
        <v>118</v>
      </c>
      <c r="R842" t="s">
        <v>5373</v>
      </c>
      <c r="S842" s="1" t="str">
        <f t="shared" si="27"/>
        <v>RAMOS FLORES, MARIO GERMAN</v>
      </c>
      <c r="T842" t="s">
        <v>48</v>
      </c>
      <c r="U842" t="s">
        <v>49</v>
      </c>
      <c r="V842" t="s">
        <v>50</v>
      </c>
      <c r="W842" t="s">
        <v>5374</v>
      </c>
      <c r="X842" s="40">
        <v>24308</v>
      </c>
      <c r="Y842" t="s">
        <v>5375</v>
      </c>
      <c r="Z842"/>
      <c r="AA842"/>
      <c r="AB842" t="s">
        <v>39</v>
      </c>
      <c r="AC842" t="s">
        <v>40</v>
      </c>
      <c r="AD842" t="s">
        <v>41</v>
      </c>
      <c r="AE842"/>
    </row>
    <row r="843" spans="1:31" ht="15">
      <c r="A843" s="1" t="str">
        <f t="shared" si="26"/>
        <v>1112113721E2</v>
      </c>
      <c r="B843" t="s">
        <v>338</v>
      </c>
      <c r="C843" t="s">
        <v>29</v>
      </c>
      <c r="D843" t="s">
        <v>30</v>
      </c>
      <c r="E843" t="s">
        <v>31</v>
      </c>
      <c r="F843" t="s">
        <v>1393</v>
      </c>
      <c r="G843" t="s">
        <v>5335</v>
      </c>
      <c r="H843" t="s">
        <v>1774</v>
      </c>
      <c r="I843" t="s">
        <v>5336</v>
      </c>
      <c r="J843" t="s">
        <v>5376</v>
      </c>
      <c r="K843" t="s">
        <v>32</v>
      </c>
      <c r="L843" t="s">
        <v>32</v>
      </c>
      <c r="M843" t="s">
        <v>1837</v>
      </c>
      <c r="N843" t="s">
        <v>44</v>
      </c>
      <c r="O843" t="s">
        <v>5377</v>
      </c>
      <c r="P843" t="s">
        <v>5378</v>
      </c>
      <c r="Q843" t="s">
        <v>817</v>
      </c>
      <c r="R843" t="s">
        <v>5379</v>
      </c>
      <c r="S843" s="1" t="str">
        <f t="shared" si="27"/>
        <v>CHURQUIPA PARQUI, EPIFANIA SABINA</v>
      </c>
      <c r="T843" t="s">
        <v>48</v>
      </c>
      <c r="U843" t="s">
        <v>49</v>
      </c>
      <c r="V843" t="s">
        <v>50</v>
      </c>
      <c r="W843" t="s">
        <v>5380</v>
      </c>
      <c r="X843" s="40">
        <v>23041</v>
      </c>
      <c r="Y843" t="s">
        <v>5381</v>
      </c>
      <c r="Z843"/>
      <c r="AA843"/>
      <c r="AB843" t="s">
        <v>39</v>
      </c>
      <c r="AC843" t="s">
        <v>40</v>
      </c>
      <c r="AD843" t="s">
        <v>41</v>
      </c>
      <c r="AE843"/>
    </row>
    <row r="844" spans="1:31" ht="15">
      <c r="A844" s="1" t="str">
        <f t="shared" si="26"/>
        <v>1112113721E5</v>
      </c>
      <c r="B844" t="s">
        <v>338</v>
      </c>
      <c r="C844" t="s">
        <v>29</v>
      </c>
      <c r="D844" t="s">
        <v>30</v>
      </c>
      <c r="E844" t="s">
        <v>31</v>
      </c>
      <c r="F844" t="s">
        <v>1393</v>
      </c>
      <c r="G844" t="s">
        <v>5335</v>
      </c>
      <c r="H844" t="s">
        <v>1774</v>
      </c>
      <c r="I844" t="s">
        <v>5336</v>
      </c>
      <c r="J844" t="s">
        <v>5382</v>
      </c>
      <c r="K844" t="s">
        <v>32</v>
      </c>
      <c r="L844" t="s">
        <v>32</v>
      </c>
      <c r="M844" t="s">
        <v>1139</v>
      </c>
      <c r="N844" t="s">
        <v>62</v>
      </c>
      <c r="O844" t="s">
        <v>5383</v>
      </c>
      <c r="P844" t="s">
        <v>76</v>
      </c>
      <c r="Q844" t="s">
        <v>5384</v>
      </c>
      <c r="R844" t="s">
        <v>5385</v>
      </c>
      <c r="S844" s="1" t="str">
        <f t="shared" si="27"/>
        <v>QUISPE LLAVILLA, FREDDY ROGER</v>
      </c>
      <c r="T844" t="s">
        <v>65</v>
      </c>
      <c r="U844" t="s">
        <v>49</v>
      </c>
      <c r="V844" t="s">
        <v>100</v>
      </c>
      <c r="W844" t="s">
        <v>5386</v>
      </c>
      <c r="X844" s="40">
        <v>28745</v>
      </c>
      <c r="Y844" t="s">
        <v>5387</v>
      </c>
      <c r="Z844" s="40">
        <v>43160</v>
      </c>
      <c r="AA844" s="40">
        <v>43465</v>
      </c>
      <c r="AB844" t="s">
        <v>39</v>
      </c>
      <c r="AC844" t="s">
        <v>67</v>
      </c>
      <c r="AD844" t="s">
        <v>41</v>
      </c>
      <c r="AE844"/>
    </row>
    <row r="845" spans="1:31" ht="15">
      <c r="A845" s="1" t="str">
        <f t="shared" si="26"/>
        <v>1112113721E6</v>
      </c>
      <c r="B845" t="s">
        <v>338</v>
      </c>
      <c r="C845" t="s">
        <v>29</v>
      </c>
      <c r="D845" t="s">
        <v>30</v>
      </c>
      <c r="E845" t="s">
        <v>31</v>
      </c>
      <c r="F845" t="s">
        <v>1393</v>
      </c>
      <c r="G845" t="s">
        <v>5335</v>
      </c>
      <c r="H845" t="s">
        <v>1774</v>
      </c>
      <c r="I845" t="s">
        <v>5336</v>
      </c>
      <c r="J845" t="s">
        <v>5388</v>
      </c>
      <c r="K845" t="s">
        <v>32</v>
      </c>
      <c r="L845" t="s">
        <v>32</v>
      </c>
      <c r="M845" t="s">
        <v>43</v>
      </c>
      <c r="N845" t="s">
        <v>44</v>
      </c>
      <c r="O845" t="s">
        <v>5389</v>
      </c>
      <c r="P845" t="s">
        <v>257</v>
      </c>
      <c r="Q845" t="s">
        <v>118</v>
      </c>
      <c r="R845" t="s">
        <v>818</v>
      </c>
      <c r="S845" s="1" t="str">
        <f t="shared" si="27"/>
        <v>NINA FLORES, JUAN ANDRES</v>
      </c>
      <c r="T845" t="s">
        <v>48</v>
      </c>
      <c r="U845" t="s">
        <v>49</v>
      </c>
      <c r="V845" t="s">
        <v>50</v>
      </c>
      <c r="W845" t="s">
        <v>5390</v>
      </c>
      <c r="X845" s="40">
        <v>21692</v>
      </c>
      <c r="Y845" t="s">
        <v>5391</v>
      </c>
      <c r="Z845" s="40">
        <v>41701</v>
      </c>
      <c r="AA845" s="40">
        <v>42004</v>
      </c>
      <c r="AB845" t="s">
        <v>39</v>
      </c>
      <c r="AC845" t="s">
        <v>40</v>
      </c>
      <c r="AD845" t="s">
        <v>41</v>
      </c>
      <c r="AE845"/>
    </row>
    <row r="846" spans="1:31" ht="15">
      <c r="A846" s="1" t="str">
        <f t="shared" si="26"/>
        <v>1112113721E7</v>
      </c>
      <c r="B846" t="s">
        <v>338</v>
      </c>
      <c r="C846" t="s">
        <v>29</v>
      </c>
      <c r="D846" t="s">
        <v>30</v>
      </c>
      <c r="E846" t="s">
        <v>31</v>
      </c>
      <c r="F846" t="s">
        <v>1393</v>
      </c>
      <c r="G846" t="s">
        <v>5335</v>
      </c>
      <c r="H846" t="s">
        <v>1774</v>
      </c>
      <c r="I846" t="s">
        <v>5336</v>
      </c>
      <c r="J846" t="s">
        <v>5392</v>
      </c>
      <c r="K846" t="s">
        <v>32</v>
      </c>
      <c r="L846" t="s">
        <v>32</v>
      </c>
      <c r="M846" t="s">
        <v>43</v>
      </c>
      <c r="N846" t="s">
        <v>44</v>
      </c>
      <c r="O846" t="s">
        <v>54</v>
      </c>
      <c r="P846" t="s">
        <v>153</v>
      </c>
      <c r="Q846" t="s">
        <v>174</v>
      </c>
      <c r="R846" t="s">
        <v>523</v>
      </c>
      <c r="S846" s="1" t="str">
        <f t="shared" si="27"/>
        <v>ORTEGA APAZA, DAVID</v>
      </c>
      <c r="T846" t="s">
        <v>48</v>
      </c>
      <c r="U846" t="s">
        <v>49</v>
      </c>
      <c r="V846" t="s">
        <v>50</v>
      </c>
      <c r="W846" t="s">
        <v>5393</v>
      </c>
      <c r="X846" s="40">
        <v>23675</v>
      </c>
      <c r="Y846" t="s">
        <v>5394</v>
      </c>
      <c r="Z846"/>
      <c r="AA846"/>
      <c r="AB846" t="s">
        <v>39</v>
      </c>
      <c r="AC846" t="s">
        <v>40</v>
      </c>
      <c r="AD846" t="s">
        <v>41</v>
      </c>
      <c r="AE846"/>
    </row>
    <row r="847" spans="1:31" ht="15">
      <c r="A847" s="1" t="str">
        <f t="shared" si="26"/>
        <v>1112113721E8</v>
      </c>
      <c r="B847" t="s">
        <v>338</v>
      </c>
      <c r="C847" t="s">
        <v>29</v>
      </c>
      <c r="D847" t="s">
        <v>30</v>
      </c>
      <c r="E847" t="s">
        <v>31</v>
      </c>
      <c r="F847" t="s">
        <v>1393</v>
      </c>
      <c r="G847" t="s">
        <v>5335</v>
      </c>
      <c r="H847" t="s">
        <v>1774</v>
      </c>
      <c r="I847" t="s">
        <v>5336</v>
      </c>
      <c r="J847" t="s">
        <v>5395</v>
      </c>
      <c r="K847" t="s">
        <v>32</v>
      </c>
      <c r="L847" t="s">
        <v>32</v>
      </c>
      <c r="M847" t="s">
        <v>43</v>
      </c>
      <c r="N847" t="s">
        <v>44</v>
      </c>
      <c r="O847" t="s">
        <v>54</v>
      </c>
      <c r="P847" t="s">
        <v>109</v>
      </c>
      <c r="Q847" t="s">
        <v>205</v>
      </c>
      <c r="R847" t="s">
        <v>5396</v>
      </c>
      <c r="S847" s="1" t="str">
        <f t="shared" si="27"/>
        <v>PAREDES CALIZAYA, GLADYS ESTHER</v>
      </c>
      <c r="T847" t="s">
        <v>48</v>
      </c>
      <c r="U847" t="s">
        <v>49</v>
      </c>
      <c r="V847" t="s">
        <v>50</v>
      </c>
      <c r="W847" t="s">
        <v>5397</v>
      </c>
      <c r="X847" s="40">
        <v>22677</v>
      </c>
      <c r="Y847" t="s">
        <v>5398</v>
      </c>
      <c r="Z847"/>
      <c r="AA847"/>
      <c r="AB847" t="s">
        <v>39</v>
      </c>
      <c r="AC847" t="s">
        <v>40</v>
      </c>
      <c r="AD847" t="s">
        <v>41</v>
      </c>
      <c r="AE847"/>
    </row>
    <row r="848" spans="1:31" ht="15">
      <c r="A848" s="1" t="str">
        <f t="shared" si="26"/>
        <v>1112113731E1</v>
      </c>
      <c r="B848" t="s">
        <v>338</v>
      </c>
      <c r="C848" t="s">
        <v>29</v>
      </c>
      <c r="D848" t="s">
        <v>30</v>
      </c>
      <c r="E848" t="s">
        <v>31</v>
      </c>
      <c r="F848" t="s">
        <v>1393</v>
      </c>
      <c r="G848" t="s">
        <v>5335</v>
      </c>
      <c r="H848" t="s">
        <v>1774</v>
      </c>
      <c r="I848" t="s">
        <v>5336</v>
      </c>
      <c r="J848" t="s">
        <v>5399</v>
      </c>
      <c r="K848" t="s">
        <v>32</v>
      </c>
      <c r="L848" t="s">
        <v>32</v>
      </c>
      <c r="M848" t="s">
        <v>43</v>
      </c>
      <c r="N848" t="s">
        <v>44</v>
      </c>
      <c r="O848" t="s">
        <v>54</v>
      </c>
      <c r="P848" t="s">
        <v>141</v>
      </c>
      <c r="Q848" t="s">
        <v>69</v>
      </c>
      <c r="R848" t="s">
        <v>2554</v>
      </c>
      <c r="S848" s="1" t="str">
        <f t="shared" si="27"/>
        <v>RAMOS CHOQUE, NOEMI</v>
      </c>
      <c r="T848" t="s">
        <v>53</v>
      </c>
      <c r="U848" t="s">
        <v>49</v>
      </c>
      <c r="V848" t="s">
        <v>50</v>
      </c>
      <c r="W848" t="s">
        <v>5400</v>
      </c>
      <c r="X848" s="40">
        <v>22170</v>
      </c>
      <c r="Y848" t="s">
        <v>5401</v>
      </c>
      <c r="Z848"/>
      <c r="AA848"/>
      <c r="AB848" t="s">
        <v>39</v>
      </c>
      <c r="AC848" t="s">
        <v>40</v>
      </c>
      <c r="AD848" t="s">
        <v>41</v>
      </c>
      <c r="AE848"/>
    </row>
    <row r="849" spans="1:31" ht="15">
      <c r="A849" s="1" t="str">
        <f t="shared" si="26"/>
        <v>1112113731E4</v>
      </c>
      <c r="B849" t="s">
        <v>338</v>
      </c>
      <c r="C849" t="s">
        <v>29</v>
      </c>
      <c r="D849" t="s">
        <v>30</v>
      </c>
      <c r="E849" t="s">
        <v>31</v>
      </c>
      <c r="F849" t="s">
        <v>1393</v>
      </c>
      <c r="G849" t="s">
        <v>5335</v>
      </c>
      <c r="H849" t="s">
        <v>1774</v>
      </c>
      <c r="I849" t="s">
        <v>5336</v>
      </c>
      <c r="J849" t="s">
        <v>5402</v>
      </c>
      <c r="K849" t="s">
        <v>32</v>
      </c>
      <c r="L849" t="s">
        <v>32</v>
      </c>
      <c r="M849" t="s">
        <v>43</v>
      </c>
      <c r="N849" t="s">
        <v>44</v>
      </c>
      <c r="O849" t="s">
        <v>1986</v>
      </c>
      <c r="P849" t="s">
        <v>819</v>
      </c>
      <c r="Q849" t="s">
        <v>311</v>
      </c>
      <c r="R849" t="s">
        <v>5403</v>
      </c>
      <c r="S849" s="1" t="str">
        <f t="shared" si="27"/>
        <v>CARRASCO HUARACHI, HERMELINDA ANA</v>
      </c>
      <c r="T849" t="s">
        <v>48</v>
      </c>
      <c r="U849" t="s">
        <v>49</v>
      </c>
      <c r="V849" t="s">
        <v>50</v>
      </c>
      <c r="W849" t="s">
        <v>5404</v>
      </c>
      <c r="X849" s="40">
        <v>24259</v>
      </c>
      <c r="Y849" t="s">
        <v>5405</v>
      </c>
      <c r="Z849"/>
      <c r="AA849"/>
      <c r="AB849" t="s">
        <v>39</v>
      </c>
      <c r="AC849" t="s">
        <v>40</v>
      </c>
      <c r="AD849" t="s">
        <v>41</v>
      </c>
      <c r="AE849"/>
    </row>
    <row r="850" spans="1:31" ht="15">
      <c r="A850" s="1" t="str">
        <f t="shared" si="26"/>
        <v>21EV01801150</v>
      </c>
      <c r="B850" t="s">
        <v>338</v>
      </c>
      <c r="C850" t="s">
        <v>29</v>
      </c>
      <c r="D850" t="s">
        <v>30</v>
      </c>
      <c r="E850" t="s">
        <v>31</v>
      </c>
      <c r="F850" t="s">
        <v>1393</v>
      </c>
      <c r="G850" t="s">
        <v>5335</v>
      </c>
      <c r="H850" t="s">
        <v>1774</v>
      </c>
      <c r="I850" t="s">
        <v>5336</v>
      </c>
      <c r="J850" t="s">
        <v>5406</v>
      </c>
      <c r="K850" t="s">
        <v>32</v>
      </c>
      <c r="L850" t="s">
        <v>32</v>
      </c>
      <c r="M850" t="s">
        <v>1139</v>
      </c>
      <c r="N850" t="s">
        <v>62</v>
      </c>
      <c r="O850" t="s">
        <v>1990</v>
      </c>
      <c r="P850" t="s">
        <v>76</v>
      </c>
      <c r="Q850" t="s">
        <v>118</v>
      </c>
      <c r="R850" t="s">
        <v>5407</v>
      </c>
      <c r="S850" s="1" t="str">
        <f t="shared" si="27"/>
        <v>QUISPE FLORES, NELVA ALINA</v>
      </c>
      <c r="T850" t="s">
        <v>65</v>
      </c>
      <c r="U850" t="s">
        <v>49</v>
      </c>
      <c r="V850" t="s">
        <v>50</v>
      </c>
      <c r="W850" t="s">
        <v>5408</v>
      </c>
      <c r="X850" s="40">
        <v>28177</v>
      </c>
      <c r="Y850" t="s">
        <v>5409</v>
      </c>
      <c r="Z850" s="40">
        <v>43160</v>
      </c>
      <c r="AA850" s="40">
        <v>43465</v>
      </c>
      <c r="AB850" t="s">
        <v>113</v>
      </c>
      <c r="AC850" t="s">
        <v>67</v>
      </c>
      <c r="AD850" t="s">
        <v>41</v>
      </c>
      <c r="AE850"/>
    </row>
    <row r="851" spans="1:31" ht="15">
      <c r="A851" s="1" t="str">
        <f t="shared" si="26"/>
        <v>21EV01805196</v>
      </c>
      <c r="B851" t="s">
        <v>338</v>
      </c>
      <c r="C851" t="s">
        <v>29</v>
      </c>
      <c r="D851" t="s">
        <v>30</v>
      </c>
      <c r="E851" t="s">
        <v>31</v>
      </c>
      <c r="F851" t="s">
        <v>1393</v>
      </c>
      <c r="G851" t="s">
        <v>5335</v>
      </c>
      <c r="H851" t="s">
        <v>1774</v>
      </c>
      <c r="I851" t="s">
        <v>5336</v>
      </c>
      <c r="J851" t="s">
        <v>5410</v>
      </c>
      <c r="K851" t="s">
        <v>32</v>
      </c>
      <c r="L851" t="s">
        <v>32</v>
      </c>
      <c r="M851" t="s">
        <v>1139</v>
      </c>
      <c r="N851" t="s">
        <v>62</v>
      </c>
      <c r="O851" t="s">
        <v>1990</v>
      </c>
      <c r="P851" t="s">
        <v>1902</v>
      </c>
      <c r="Q851" t="s">
        <v>956</v>
      </c>
      <c r="R851" t="s">
        <v>689</v>
      </c>
      <c r="S851" s="1" t="str">
        <f t="shared" si="27"/>
        <v>COACALLA ARANIBAR, EDUARDO</v>
      </c>
      <c r="T851" t="s">
        <v>65</v>
      </c>
      <c r="U851" t="s">
        <v>677</v>
      </c>
      <c r="V851" t="s">
        <v>50</v>
      </c>
      <c r="W851" t="s">
        <v>3951</v>
      </c>
      <c r="X851" s="40">
        <v>25037</v>
      </c>
      <c r="Y851" t="s">
        <v>3952</v>
      </c>
      <c r="Z851" s="40">
        <v>43160</v>
      </c>
      <c r="AA851" s="40">
        <v>43465</v>
      </c>
      <c r="AB851" t="s">
        <v>113</v>
      </c>
      <c r="AC851" t="s">
        <v>67</v>
      </c>
      <c r="AD851" t="s">
        <v>41</v>
      </c>
      <c r="AE851"/>
    </row>
    <row r="852" spans="1:31" ht="15">
      <c r="A852" s="1" t="str">
        <f t="shared" si="26"/>
        <v>1112113711E0</v>
      </c>
      <c r="B852" t="s">
        <v>338</v>
      </c>
      <c r="C852" t="s">
        <v>29</v>
      </c>
      <c r="D852" t="s">
        <v>30</v>
      </c>
      <c r="E852" t="s">
        <v>31</v>
      </c>
      <c r="F852" t="s">
        <v>1393</v>
      </c>
      <c r="G852" t="s">
        <v>5335</v>
      </c>
      <c r="H852" t="s">
        <v>1774</v>
      </c>
      <c r="I852" t="s">
        <v>5336</v>
      </c>
      <c r="J852" t="s">
        <v>5411</v>
      </c>
      <c r="K852" t="s">
        <v>87</v>
      </c>
      <c r="L852" t="s">
        <v>88</v>
      </c>
      <c r="M852" t="s">
        <v>89</v>
      </c>
      <c r="N852" t="s">
        <v>44</v>
      </c>
      <c r="O852" t="s">
        <v>54</v>
      </c>
      <c r="P852" t="s">
        <v>204</v>
      </c>
      <c r="Q852" t="s">
        <v>291</v>
      </c>
      <c r="R852" t="s">
        <v>5412</v>
      </c>
      <c r="S852" s="1" t="str">
        <f t="shared" si="27"/>
        <v>JIMENEZ MENDOZA, JESUS WILFREDO</v>
      </c>
      <c r="T852" t="s">
        <v>137</v>
      </c>
      <c r="U852" t="s">
        <v>38</v>
      </c>
      <c r="V852" t="s">
        <v>50</v>
      </c>
      <c r="W852" t="s">
        <v>5413</v>
      </c>
      <c r="X852" s="40">
        <v>22566</v>
      </c>
      <c r="Y852" t="s">
        <v>5414</v>
      </c>
      <c r="Z852"/>
      <c r="AA852"/>
      <c r="AB852" t="s">
        <v>39</v>
      </c>
      <c r="AC852" t="s">
        <v>92</v>
      </c>
      <c r="AD852" t="s">
        <v>41</v>
      </c>
      <c r="AE852"/>
    </row>
    <row r="853" spans="1:31" ht="15">
      <c r="A853" s="1" t="str">
        <f t="shared" si="26"/>
        <v>1112113721E3</v>
      </c>
      <c r="B853" t="s">
        <v>338</v>
      </c>
      <c r="C853" t="s">
        <v>29</v>
      </c>
      <c r="D853" t="s">
        <v>30</v>
      </c>
      <c r="E853" t="s">
        <v>31</v>
      </c>
      <c r="F853" t="s">
        <v>1393</v>
      </c>
      <c r="G853" t="s">
        <v>5335</v>
      </c>
      <c r="H853" t="s">
        <v>1774</v>
      </c>
      <c r="I853" t="s">
        <v>5336</v>
      </c>
      <c r="J853" t="s">
        <v>5415</v>
      </c>
      <c r="K853" t="s">
        <v>87</v>
      </c>
      <c r="L853" t="s">
        <v>88</v>
      </c>
      <c r="M853" t="s">
        <v>89</v>
      </c>
      <c r="N853" t="s">
        <v>44</v>
      </c>
      <c r="O853" t="s">
        <v>54</v>
      </c>
      <c r="P853" t="s">
        <v>102</v>
      </c>
      <c r="Q853" t="s">
        <v>820</v>
      </c>
      <c r="R853" t="s">
        <v>821</v>
      </c>
      <c r="S853" s="1" t="str">
        <f t="shared" si="27"/>
        <v>MAMANI PACCO, LEONARDO</v>
      </c>
      <c r="T853" t="s">
        <v>137</v>
      </c>
      <c r="U853" t="s">
        <v>38</v>
      </c>
      <c r="V853" t="s">
        <v>50</v>
      </c>
      <c r="W853" t="s">
        <v>5416</v>
      </c>
      <c r="X853" s="40">
        <v>20447</v>
      </c>
      <c r="Y853" t="s">
        <v>5417</v>
      </c>
      <c r="Z853"/>
      <c r="AA853"/>
      <c r="AB853" t="s">
        <v>39</v>
      </c>
      <c r="AC853" t="s">
        <v>92</v>
      </c>
      <c r="AD853" t="s">
        <v>41</v>
      </c>
      <c r="AE853"/>
    </row>
    <row r="854" spans="1:31" ht="15">
      <c r="A854" s="1" t="str">
        <f t="shared" si="26"/>
        <v>1162113721E1</v>
      </c>
      <c r="B854" t="s">
        <v>338</v>
      </c>
      <c r="C854" t="s">
        <v>29</v>
      </c>
      <c r="D854" t="s">
        <v>30</v>
      </c>
      <c r="E854" t="s">
        <v>31</v>
      </c>
      <c r="F854" t="s">
        <v>1477</v>
      </c>
      <c r="G854" t="s">
        <v>5418</v>
      </c>
      <c r="H854" t="s">
        <v>1774</v>
      </c>
      <c r="I854" t="s">
        <v>5419</v>
      </c>
      <c r="J854" t="s">
        <v>5420</v>
      </c>
      <c r="K854" t="s">
        <v>32</v>
      </c>
      <c r="L854" t="s">
        <v>33</v>
      </c>
      <c r="M854" t="s">
        <v>34</v>
      </c>
      <c r="N854" t="s">
        <v>35</v>
      </c>
      <c r="O854" t="s">
        <v>5421</v>
      </c>
      <c r="P854" t="s">
        <v>153</v>
      </c>
      <c r="Q854" t="s">
        <v>488</v>
      </c>
      <c r="R854" t="s">
        <v>5422</v>
      </c>
      <c r="S854" s="1" t="str">
        <f t="shared" si="27"/>
        <v>ORTEGA FRANCO, ALEX WIGBERTO</v>
      </c>
      <c r="T854" t="s">
        <v>60</v>
      </c>
      <c r="U854" t="s">
        <v>38</v>
      </c>
      <c r="V854" t="s">
        <v>100</v>
      </c>
      <c r="W854" t="s">
        <v>5423</v>
      </c>
      <c r="X854" s="40">
        <v>22733</v>
      </c>
      <c r="Y854" t="s">
        <v>5424</v>
      </c>
      <c r="Z854" s="40">
        <v>42064</v>
      </c>
      <c r="AA854" s="40">
        <v>43159</v>
      </c>
      <c r="AB854" t="s">
        <v>39</v>
      </c>
      <c r="AC854" t="s">
        <v>40</v>
      </c>
      <c r="AD854" t="s">
        <v>41</v>
      </c>
      <c r="AE854"/>
    </row>
    <row r="855" spans="1:31" ht="15">
      <c r="A855" s="1" t="str">
        <f t="shared" si="26"/>
        <v>1112213711E3</v>
      </c>
      <c r="B855" t="s">
        <v>338</v>
      </c>
      <c r="C855" t="s">
        <v>29</v>
      </c>
      <c r="D855" t="s">
        <v>30</v>
      </c>
      <c r="E855" t="s">
        <v>31</v>
      </c>
      <c r="F855" t="s">
        <v>1477</v>
      </c>
      <c r="G855" t="s">
        <v>5418</v>
      </c>
      <c r="H855" t="s">
        <v>1774</v>
      </c>
      <c r="I855" t="s">
        <v>5419</v>
      </c>
      <c r="J855" t="s">
        <v>5425</v>
      </c>
      <c r="K855" t="s">
        <v>32</v>
      </c>
      <c r="L855" t="s">
        <v>32</v>
      </c>
      <c r="M855" t="s">
        <v>43</v>
      </c>
      <c r="N855" t="s">
        <v>44</v>
      </c>
      <c r="O855" t="s">
        <v>5426</v>
      </c>
      <c r="P855" t="s">
        <v>157</v>
      </c>
      <c r="Q855" t="s">
        <v>521</v>
      </c>
      <c r="R855" t="s">
        <v>840</v>
      </c>
      <c r="S855" s="1" t="str">
        <f t="shared" si="27"/>
        <v>LOZA YUPANQUI, SERAPIO</v>
      </c>
      <c r="T855" t="s">
        <v>48</v>
      </c>
      <c r="U855" t="s">
        <v>49</v>
      </c>
      <c r="V855" t="s">
        <v>50</v>
      </c>
      <c r="W855" t="s">
        <v>5427</v>
      </c>
      <c r="X855" s="40">
        <v>22599</v>
      </c>
      <c r="Y855" t="s">
        <v>5428</v>
      </c>
      <c r="Z855"/>
      <c r="AA855"/>
      <c r="AB855" t="s">
        <v>39</v>
      </c>
      <c r="AC855" t="s">
        <v>40</v>
      </c>
      <c r="AD855" t="s">
        <v>41</v>
      </c>
      <c r="AE855"/>
    </row>
    <row r="856" spans="1:31" ht="15">
      <c r="A856" s="1" t="str">
        <f t="shared" si="26"/>
        <v>1120713312E6</v>
      </c>
      <c r="B856" t="s">
        <v>338</v>
      </c>
      <c r="C856" t="s">
        <v>29</v>
      </c>
      <c r="D856" t="s">
        <v>30</v>
      </c>
      <c r="E856" t="s">
        <v>31</v>
      </c>
      <c r="F856" t="s">
        <v>1477</v>
      </c>
      <c r="G856" t="s">
        <v>5418</v>
      </c>
      <c r="H856" t="s">
        <v>1774</v>
      </c>
      <c r="I856" t="s">
        <v>5419</v>
      </c>
      <c r="J856" t="s">
        <v>5429</v>
      </c>
      <c r="K856" t="s">
        <v>32</v>
      </c>
      <c r="L856" t="s">
        <v>32</v>
      </c>
      <c r="M856" t="s">
        <v>43</v>
      </c>
      <c r="N856" t="s">
        <v>44</v>
      </c>
      <c r="O856" t="s">
        <v>5430</v>
      </c>
      <c r="P856" t="s">
        <v>146</v>
      </c>
      <c r="Q856" t="s">
        <v>5431</v>
      </c>
      <c r="R856" t="s">
        <v>822</v>
      </c>
      <c r="S856" s="1" t="str">
        <f t="shared" si="27"/>
        <v>GOMEZ OSNAYO, MOISES</v>
      </c>
      <c r="T856" t="s">
        <v>53</v>
      </c>
      <c r="U856" t="s">
        <v>49</v>
      </c>
      <c r="V856" t="s">
        <v>50</v>
      </c>
      <c r="W856" t="s">
        <v>5432</v>
      </c>
      <c r="X856" s="40">
        <v>20225</v>
      </c>
      <c r="Y856" t="s">
        <v>5433</v>
      </c>
      <c r="Z856"/>
      <c r="AA856"/>
      <c r="AB856" t="s">
        <v>39</v>
      </c>
      <c r="AC856" t="s">
        <v>40</v>
      </c>
      <c r="AD856" t="s">
        <v>41</v>
      </c>
      <c r="AE856"/>
    </row>
    <row r="857" spans="1:31" ht="15">
      <c r="A857" s="1" t="str">
        <f t="shared" si="26"/>
        <v>1154613711E5</v>
      </c>
      <c r="B857" t="s">
        <v>338</v>
      </c>
      <c r="C857" t="s">
        <v>29</v>
      </c>
      <c r="D857" t="s">
        <v>30</v>
      </c>
      <c r="E857" t="s">
        <v>31</v>
      </c>
      <c r="F857" t="s">
        <v>1477</v>
      </c>
      <c r="G857" t="s">
        <v>5418</v>
      </c>
      <c r="H857" t="s">
        <v>1774</v>
      </c>
      <c r="I857" t="s">
        <v>5419</v>
      </c>
      <c r="J857" t="s">
        <v>5434</v>
      </c>
      <c r="K857" t="s">
        <v>32</v>
      </c>
      <c r="L857" t="s">
        <v>32</v>
      </c>
      <c r="M857" t="s">
        <v>43</v>
      </c>
      <c r="N857" t="s">
        <v>44</v>
      </c>
      <c r="O857" t="s">
        <v>5435</v>
      </c>
      <c r="P857" t="s">
        <v>102</v>
      </c>
      <c r="Q857" t="s">
        <v>550</v>
      </c>
      <c r="R857" t="s">
        <v>5436</v>
      </c>
      <c r="S857" s="1" t="str">
        <f t="shared" si="27"/>
        <v>MAMANI CHECALLA, AYDE LOURDES</v>
      </c>
      <c r="T857" t="s">
        <v>60</v>
      </c>
      <c r="U857" t="s">
        <v>49</v>
      </c>
      <c r="V857" t="s">
        <v>50</v>
      </c>
      <c r="W857" t="s">
        <v>5437</v>
      </c>
      <c r="X857" s="40">
        <v>24901</v>
      </c>
      <c r="Y857" t="s">
        <v>5438</v>
      </c>
      <c r="Z857"/>
      <c r="AA857"/>
      <c r="AB857" t="s">
        <v>39</v>
      </c>
      <c r="AC857" t="s">
        <v>40</v>
      </c>
      <c r="AD857" t="s">
        <v>41</v>
      </c>
      <c r="AE857"/>
    </row>
    <row r="858" spans="1:31" ht="15">
      <c r="A858" s="1" t="str">
        <f t="shared" si="26"/>
        <v>1162113711E2</v>
      </c>
      <c r="B858" t="s">
        <v>338</v>
      </c>
      <c r="C858" t="s">
        <v>29</v>
      </c>
      <c r="D858" t="s">
        <v>30</v>
      </c>
      <c r="E858" t="s">
        <v>31</v>
      </c>
      <c r="F858" t="s">
        <v>1477</v>
      </c>
      <c r="G858" t="s">
        <v>5418</v>
      </c>
      <c r="H858" t="s">
        <v>1774</v>
      </c>
      <c r="I858" t="s">
        <v>5419</v>
      </c>
      <c r="J858" t="s">
        <v>5439</v>
      </c>
      <c r="K858" t="s">
        <v>32</v>
      </c>
      <c r="L858" t="s">
        <v>32</v>
      </c>
      <c r="M858" t="s">
        <v>43</v>
      </c>
      <c r="N858" t="s">
        <v>44</v>
      </c>
      <c r="O858" t="s">
        <v>5440</v>
      </c>
      <c r="P858" t="s">
        <v>73</v>
      </c>
      <c r="Q858" t="s">
        <v>428</v>
      </c>
      <c r="R858" t="s">
        <v>5441</v>
      </c>
      <c r="S858" s="1" t="str">
        <f t="shared" si="27"/>
        <v>PONCE CENTENO, DELFIN ENRIQUE</v>
      </c>
      <c r="T858" t="s">
        <v>53</v>
      </c>
      <c r="U858" t="s">
        <v>49</v>
      </c>
      <c r="V858" t="s">
        <v>50</v>
      </c>
      <c r="W858" t="s">
        <v>5442</v>
      </c>
      <c r="X858" s="40">
        <v>21381</v>
      </c>
      <c r="Y858" t="s">
        <v>5443</v>
      </c>
      <c r="Z858" s="40">
        <v>42795</v>
      </c>
      <c r="AA858" s="40">
        <v>43100</v>
      </c>
      <c r="AB858" t="s">
        <v>39</v>
      </c>
      <c r="AC858" t="s">
        <v>40</v>
      </c>
      <c r="AD858" t="s">
        <v>41</v>
      </c>
      <c r="AE858"/>
    </row>
    <row r="859" spans="1:31" ht="15">
      <c r="A859" s="1" t="str">
        <f t="shared" si="26"/>
        <v>1162113711E3</v>
      </c>
      <c r="B859" t="s">
        <v>338</v>
      </c>
      <c r="C859" t="s">
        <v>29</v>
      </c>
      <c r="D859" t="s">
        <v>30</v>
      </c>
      <c r="E859" t="s">
        <v>31</v>
      </c>
      <c r="F859" t="s">
        <v>1477</v>
      </c>
      <c r="G859" t="s">
        <v>5418</v>
      </c>
      <c r="H859" t="s">
        <v>1774</v>
      </c>
      <c r="I859" t="s">
        <v>5419</v>
      </c>
      <c r="J859" t="s">
        <v>5444</v>
      </c>
      <c r="K859" t="s">
        <v>32</v>
      </c>
      <c r="L859" t="s">
        <v>32</v>
      </c>
      <c r="M859" t="s">
        <v>43</v>
      </c>
      <c r="N859" t="s">
        <v>44</v>
      </c>
      <c r="O859" t="s">
        <v>54</v>
      </c>
      <c r="P859" t="s">
        <v>476</v>
      </c>
      <c r="Q859" t="s">
        <v>5445</v>
      </c>
      <c r="R859" t="s">
        <v>823</v>
      </c>
      <c r="S859" s="1" t="str">
        <f t="shared" si="27"/>
        <v>GARCIA COARITA, MIGUEL ARCANGEL</v>
      </c>
      <c r="T859" t="s">
        <v>48</v>
      </c>
      <c r="U859" t="s">
        <v>49</v>
      </c>
      <c r="V859" t="s">
        <v>50</v>
      </c>
      <c r="W859" t="s">
        <v>5446</v>
      </c>
      <c r="X859" s="40">
        <v>21313</v>
      </c>
      <c r="Y859" t="s">
        <v>5447</v>
      </c>
      <c r="Z859"/>
      <c r="AA859"/>
      <c r="AB859" t="s">
        <v>39</v>
      </c>
      <c r="AC859" t="s">
        <v>40</v>
      </c>
      <c r="AD859" t="s">
        <v>41</v>
      </c>
      <c r="AE859"/>
    </row>
    <row r="860" spans="1:31" ht="15">
      <c r="A860" s="1" t="str">
        <f t="shared" si="26"/>
        <v>1162113711E4</v>
      </c>
      <c r="B860" t="s">
        <v>338</v>
      </c>
      <c r="C860" t="s">
        <v>29</v>
      </c>
      <c r="D860" t="s">
        <v>30</v>
      </c>
      <c r="E860" t="s">
        <v>31</v>
      </c>
      <c r="F860" t="s">
        <v>1477</v>
      </c>
      <c r="G860" t="s">
        <v>5418</v>
      </c>
      <c r="H860" t="s">
        <v>1774</v>
      </c>
      <c r="I860" t="s">
        <v>5419</v>
      </c>
      <c r="J860" t="s">
        <v>5448</v>
      </c>
      <c r="K860" t="s">
        <v>32</v>
      </c>
      <c r="L860" t="s">
        <v>32</v>
      </c>
      <c r="M860" t="s">
        <v>1139</v>
      </c>
      <c r="N860" t="s">
        <v>44</v>
      </c>
      <c r="O860" t="s">
        <v>54</v>
      </c>
      <c r="P860" t="s">
        <v>69</v>
      </c>
      <c r="Q860" t="s">
        <v>59</v>
      </c>
      <c r="R860" t="s">
        <v>5449</v>
      </c>
      <c r="S860" s="1" t="str">
        <f t="shared" si="27"/>
        <v>CHOQUE VILCA, AUGUSTO ANTERO</v>
      </c>
      <c r="T860" t="s">
        <v>53</v>
      </c>
      <c r="U860" t="s">
        <v>49</v>
      </c>
      <c r="V860" t="s">
        <v>50</v>
      </c>
      <c r="W860" t="s">
        <v>5450</v>
      </c>
      <c r="X860" s="40">
        <v>21903</v>
      </c>
      <c r="Y860" t="s">
        <v>5451</v>
      </c>
      <c r="Z860"/>
      <c r="AA860"/>
      <c r="AB860" t="s">
        <v>39</v>
      </c>
      <c r="AC860" t="s">
        <v>40</v>
      </c>
      <c r="AD860" t="s">
        <v>41</v>
      </c>
      <c r="AE860"/>
    </row>
    <row r="861" spans="1:31" ht="15">
      <c r="A861" s="1" t="str">
        <f t="shared" si="26"/>
        <v>1162113711E5</v>
      </c>
      <c r="B861" t="s">
        <v>338</v>
      </c>
      <c r="C861" t="s">
        <v>29</v>
      </c>
      <c r="D861" t="s">
        <v>30</v>
      </c>
      <c r="E861" t="s">
        <v>31</v>
      </c>
      <c r="F861" t="s">
        <v>1477</v>
      </c>
      <c r="G861" t="s">
        <v>5418</v>
      </c>
      <c r="H861" t="s">
        <v>1774</v>
      </c>
      <c r="I861" t="s">
        <v>5419</v>
      </c>
      <c r="J861" t="s">
        <v>5452</v>
      </c>
      <c r="K861" t="s">
        <v>32</v>
      </c>
      <c r="L861" t="s">
        <v>32</v>
      </c>
      <c r="M861" t="s">
        <v>43</v>
      </c>
      <c r="N861" t="s">
        <v>44</v>
      </c>
      <c r="O861" t="s">
        <v>54</v>
      </c>
      <c r="P861" t="s">
        <v>77</v>
      </c>
      <c r="Q861" t="s">
        <v>444</v>
      </c>
      <c r="R861" t="s">
        <v>195</v>
      </c>
      <c r="S861" s="1" t="str">
        <f t="shared" si="27"/>
        <v>CONDORI CUSI, LUZ MARINA</v>
      </c>
      <c r="T861" t="s">
        <v>48</v>
      </c>
      <c r="U861" t="s">
        <v>49</v>
      </c>
      <c r="V861" t="s">
        <v>50</v>
      </c>
      <c r="W861" t="s">
        <v>5453</v>
      </c>
      <c r="X861" s="40">
        <v>24053</v>
      </c>
      <c r="Y861" t="s">
        <v>5454</v>
      </c>
      <c r="Z861"/>
      <c r="AA861"/>
      <c r="AB861" t="s">
        <v>39</v>
      </c>
      <c r="AC861" t="s">
        <v>40</v>
      </c>
      <c r="AD861" t="s">
        <v>41</v>
      </c>
      <c r="AE861"/>
    </row>
    <row r="862" spans="1:31" ht="15">
      <c r="A862" s="1" t="str">
        <f t="shared" si="26"/>
        <v>1162113711E6</v>
      </c>
      <c r="B862" t="s">
        <v>338</v>
      </c>
      <c r="C862" t="s">
        <v>29</v>
      </c>
      <c r="D862" t="s">
        <v>30</v>
      </c>
      <c r="E862" t="s">
        <v>31</v>
      </c>
      <c r="F862" t="s">
        <v>1477</v>
      </c>
      <c r="G862" t="s">
        <v>5418</v>
      </c>
      <c r="H862" t="s">
        <v>1774</v>
      </c>
      <c r="I862" t="s">
        <v>5419</v>
      </c>
      <c r="J862" t="s">
        <v>5455</v>
      </c>
      <c r="K862" t="s">
        <v>32</v>
      </c>
      <c r="L862" t="s">
        <v>32</v>
      </c>
      <c r="M862" t="s">
        <v>43</v>
      </c>
      <c r="N862" t="s">
        <v>44</v>
      </c>
      <c r="O862" t="s">
        <v>54</v>
      </c>
      <c r="P862" t="s">
        <v>224</v>
      </c>
      <c r="Q862" t="s">
        <v>118</v>
      </c>
      <c r="R862" t="s">
        <v>772</v>
      </c>
      <c r="S862" s="1" t="str">
        <f t="shared" si="27"/>
        <v>LIMACHI FLORES, JAIME</v>
      </c>
      <c r="T862" t="s">
        <v>48</v>
      </c>
      <c r="U862" t="s">
        <v>49</v>
      </c>
      <c r="V862" t="s">
        <v>50</v>
      </c>
      <c r="W862" t="s">
        <v>5456</v>
      </c>
      <c r="X862" s="40">
        <v>22456</v>
      </c>
      <c r="Y862" t="s">
        <v>5457</v>
      </c>
      <c r="Z862"/>
      <c r="AA862"/>
      <c r="AB862" t="s">
        <v>39</v>
      </c>
      <c r="AC862" t="s">
        <v>40</v>
      </c>
      <c r="AD862" t="s">
        <v>41</v>
      </c>
      <c r="AE862"/>
    </row>
    <row r="863" spans="1:31" ht="15">
      <c r="A863" s="1" t="str">
        <f t="shared" si="26"/>
        <v>1162113711E7</v>
      </c>
      <c r="B863" t="s">
        <v>338</v>
      </c>
      <c r="C863" t="s">
        <v>29</v>
      </c>
      <c r="D863" t="s">
        <v>30</v>
      </c>
      <c r="E863" t="s">
        <v>31</v>
      </c>
      <c r="F863" t="s">
        <v>1477</v>
      </c>
      <c r="G863" t="s">
        <v>5418</v>
      </c>
      <c r="H863" t="s">
        <v>1774</v>
      </c>
      <c r="I863" t="s">
        <v>5419</v>
      </c>
      <c r="J863" t="s">
        <v>5458</v>
      </c>
      <c r="K863" t="s">
        <v>32</v>
      </c>
      <c r="L863" t="s">
        <v>32</v>
      </c>
      <c r="M863" t="s">
        <v>43</v>
      </c>
      <c r="N863" t="s">
        <v>44</v>
      </c>
      <c r="O863" t="s">
        <v>5459</v>
      </c>
      <c r="P863" t="s">
        <v>154</v>
      </c>
      <c r="Q863" t="s">
        <v>102</v>
      </c>
      <c r="R863" t="s">
        <v>481</v>
      </c>
      <c r="S863" s="1" t="str">
        <f t="shared" si="27"/>
        <v>MORALES MAMANI, CONCEPCION</v>
      </c>
      <c r="T863" t="s">
        <v>53</v>
      </c>
      <c r="U863" t="s">
        <v>49</v>
      </c>
      <c r="V863" t="s">
        <v>50</v>
      </c>
      <c r="W863" t="s">
        <v>5460</v>
      </c>
      <c r="X863" s="40">
        <v>24085</v>
      </c>
      <c r="Y863" t="s">
        <v>5461</v>
      </c>
      <c r="Z863"/>
      <c r="AA863"/>
      <c r="AB863" t="s">
        <v>39</v>
      </c>
      <c r="AC863" t="s">
        <v>40</v>
      </c>
      <c r="AD863" t="s">
        <v>41</v>
      </c>
      <c r="AE863"/>
    </row>
    <row r="864" spans="1:31" ht="15">
      <c r="A864" s="1" t="str">
        <f t="shared" si="26"/>
        <v>1162113711E9</v>
      </c>
      <c r="B864" t="s">
        <v>338</v>
      </c>
      <c r="C864" t="s">
        <v>29</v>
      </c>
      <c r="D864" t="s">
        <v>30</v>
      </c>
      <c r="E864" t="s">
        <v>31</v>
      </c>
      <c r="F864" t="s">
        <v>1477</v>
      </c>
      <c r="G864" t="s">
        <v>5418</v>
      </c>
      <c r="H864" t="s">
        <v>1774</v>
      </c>
      <c r="I864" t="s">
        <v>5419</v>
      </c>
      <c r="J864" t="s">
        <v>5462</v>
      </c>
      <c r="K864" t="s">
        <v>32</v>
      </c>
      <c r="L864" t="s">
        <v>32</v>
      </c>
      <c r="M864" t="s">
        <v>43</v>
      </c>
      <c r="N864" t="s">
        <v>44</v>
      </c>
      <c r="O864" t="s">
        <v>54</v>
      </c>
      <c r="P864" t="s">
        <v>153</v>
      </c>
      <c r="Q864" t="s">
        <v>521</v>
      </c>
      <c r="R864" t="s">
        <v>542</v>
      </c>
      <c r="S864" s="1" t="str">
        <f t="shared" si="27"/>
        <v>ORTEGA YUPANQUI, TEOFILO</v>
      </c>
      <c r="T864" t="s">
        <v>48</v>
      </c>
      <c r="U864" t="s">
        <v>49</v>
      </c>
      <c r="V864" t="s">
        <v>50</v>
      </c>
      <c r="W864" t="s">
        <v>5463</v>
      </c>
      <c r="X864" s="40">
        <v>21642</v>
      </c>
      <c r="Y864" t="s">
        <v>5464</v>
      </c>
      <c r="Z864"/>
      <c r="AA864"/>
      <c r="AB864" t="s">
        <v>39</v>
      </c>
      <c r="AC864" t="s">
        <v>40</v>
      </c>
      <c r="AD864" t="s">
        <v>41</v>
      </c>
      <c r="AE864"/>
    </row>
    <row r="865" spans="1:31" ht="15">
      <c r="A865" s="1" t="str">
        <f t="shared" si="26"/>
        <v>1162113721E2</v>
      </c>
      <c r="B865" t="s">
        <v>338</v>
      </c>
      <c r="C865" t="s">
        <v>29</v>
      </c>
      <c r="D865" t="s">
        <v>30</v>
      </c>
      <c r="E865" t="s">
        <v>31</v>
      </c>
      <c r="F865" t="s">
        <v>1477</v>
      </c>
      <c r="G865" t="s">
        <v>5418</v>
      </c>
      <c r="H865" t="s">
        <v>1774</v>
      </c>
      <c r="I865" t="s">
        <v>5419</v>
      </c>
      <c r="J865" t="s">
        <v>5465</v>
      </c>
      <c r="K865" t="s">
        <v>32</v>
      </c>
      <c r="L865" t="s">
        <v>32</v>
      </c>
      <c r="M865" t="s">
        <v>43</v>
      </c>
      <c r="N865" t="s">
        <v>44</v>
      </c>
      <c r="O865" t="s">
        <v>54</v>
      </c>
      <c r="P865" t="s">
        <v>409</v>
      </c>
      <c r="Q865" t="s">
        <v>387</v>
      </c>
      <c r="R865" t="s">
        <v>501</v>
      </c>
      <c r="S865" s="1" t="str">
        <f t="shared" si="27"/>
        <v>SANTOS TINTAYA, OLGA</v>
      </c>
      <c r="T865" t="s">
        <v>53</v>
      </c>
      <c r="U865" t="s">
        <v>49</v>
      </c>
      <c r="V865" t="s">
        <v>50</v>
      </c>
      <c r="W865" t="s">
        <v>5466</v>
      </c>
      <c r="X865" s="40">
        <v>23775</v>
      </c>
      <c r="Y865" t="s">
        <v>5467</v>
      </c>
      <c r="Z865"/>
      <c r="AA865"/>
      <c r="AB865" t="s">
        <v>39</v>
      </c>
      <c r="AC865" t="s">
        <v>40</v>
      </c>
      <c r="AD865" t="s">
        <v>41</v>
      </c>
      <c r="AE865"/>
    </row>
    <row r="866" spans="1:31" ht="15">
      <c r="A866" s="1" t="str">
        <f t="shared" si="26"/>
        <v>1162113721E3</v>
      </c>
      <c r="B866" t="s">
        <v>338</v>
      </c>
      <c r="C866" t="s">
        <v>29</v>
      </c>
      <c r="D866" t="s">
        <v>30</v>
      </c>
      <c r="E866" t="s">
        <v>31</v>
      </c>
      <c r="F866" t="s">
        <v>1477</v>
      </c>
      <c r="G866" t="s">
        <v>5418</v>
      </c>
      <c r="H866" t="s">
        <v>1774</v>
      </c>
      <c r="I866" t="s">
        <v>5419</v>
      </c>
      <c r="J866" t="s">
        <v>5468</v>
      </c>
      <c r="K866" t="s">
        <v>32</v>
      </c>
      <c r="L866" t="s">
        <v>32</v>
      </c>
      <c r="M866" t="s">
        <v>43</v>
      </c>
      <c r="N866" t="s">
        <v>44</v>
      </c>
      <c r="O866" t="s">
        <v>54</v>
      </c>
      <c r="P866" t="s">
        <v>723</v>
      </c>
      <c r="Q866" t="s">
        <v>76</v>
      </c>
      <c r="R866" t="s">
        <v>5469</v>
      </c>
      <c r="S866" s="1" t="str">
        <f t="shared" si="27"/>
        <v>TEVES QUISPE, ALICIA JULIA</v>
      </c>
      <c r="T866" t="s">
        <v>48</v>
      </c>
      <c r="U866" t="s">
        <v>49</v>
      </c>
      <c r="V866" t="s">
        <v>50</v>
      </c>
      <c r="W866" t="s">
        <v>5470</v>
      </c>
      <c r="X866" s="40">
        <v>22365</v>
      </c>
      <c r="Y866" t="s">
        <v>5471</v>
      </c>
      <c r="Z866"/>
      <c r="AA866"/>
      <c r="AB866" t="s">
        <v>39</v>
      </c>
      <c r="AC866" t="s">
        <v>40</v>
      </c>
      <c r="AD866" t="s">
        <v>41</v>
      </c>
      <c r="AE866"/>
    </row>
    <row r="867" spans="1:31" ht="15">
      <c r="A867" s="1" t="str">
        <f t="shared" si="26"/>
        <v>1162113721E4</v>
      </c>
      <c r="B867" t="s">
        <v>338</v>
      </c>
      <c r="C867" t="s">
        <v>29</v>
      </c>
      <c r="D867" t="s">
        <v>30</v>
      </c>
      <c r="E867" t="s">
        <v>31</v>
      </c>
      <c r="F867" t="s">
        <v>1477</v>
      </c>
      <c r="G867" t="s">
        <v>5418</v>
      </c>
      <c r="H867" t="s">
        <v>1774</v>
      </c>
      <c r="I867" t="s">
        <v>5419</v>
      </c>
      <c r="J867" t="s">
        <v>5472</v>
      </c>
      <c r="K867" t="s">
        <v>32</v>
      </c>
      <c r="L867" t="s">
        <v>32</v>
      </c>
      <c r="M867" t="s">
        <v>43</v>
      </c>
      <c r="N867" t="s">
        <v>44</v>
      </c>
      <c r="O867" t="s">
        <v>5473</v>
      </c>
      <c r="P867" t="s">
        <v>147</v>
      </c>
      <c r="Q867" t="s">
        <v>102</v>
      </c>
      <c r="R867" t="s">
        <v>5474</v>
      </c>
      <c r="S867" s="1" t="str">
        <f t="shared" si="27"/>
        <v>CHURA MAMANI, GLORIA ROZULA</v>
      </c>
      <c r="T867" t="s">
        <v>53</v>
      </c>
      <c r="U867" t="s">
        <v>49</v>
      </c>
      <c r="V867" t="s">
        <v>50</v>
      </c>
      <c r="W867" t="s">
        <v>5475</v>
      </c>
      <c r="X867" s="40">
        <v>21442</v>
      </c>
      <c r="Y867" t="s">
        <v>5476</v>
      </c>
      <c r="Z867"/>
      <c r="AA867"/>
      <c r="AB867" t="s">
        <v>39</v>
      </c>
      <c r="AC867" t="s">
        <v>40</v>
      </c>
      <c r="AD867" t="s">
        <v>41</v>
      </c>
      <c r="AE867"/>
    </row>
    <row r="868" spans="1:31" ht="15">
      <c r="A868" s="1" t="str">
        <f t="shared" si="26"/>
        <v>1164513911E2</v>
      </c>
      <c r="B868" t="s">
        <v>338</v>
      </c>
      <c r="C868" t="s">
        <v>29</v>
      </c>
      <c r="D868" t="s">
        <v>30</v>
      </c>
      <c r="E868" t="s">
        <v>31</v>
      </c>
      <c r="F868" t="s">
        <v>1477</v>
      </c>
      <c r="G868" t="s">
        <v>5418</v>
      </c>
      <c r="H868" t="s">
        <v>1774</v>
      </c>
      <c r="I868" t="s">
        <v>5419</v>
      </c>
      <c r="J868" t="s">
        <v>5477</v>
      </c>
      <c r="K868" t="s">
        <v>32</v>
      </c>
      <c r="L868" t="s">
        <v>32</v>
      </c>
      <c r="M868" t="s">
        <v>43</v>
      </c>
      <c r="N868" t="s">
        <v>44</v>
      </c>
      <c r="O868" t="s">
        <v>5478</v>
      </c>
      <c r="P868" t="s">
        <v>555</v>
      </c>
      <c r="Q868" t="s">
        <v>118</v>
      </c>
      <c r="R868" t="s">
        <v>5479</v>
      </c>
      <c r="S868" s="1" t="str">
        <f t="shared" si="27"/>
        <v>PARILLO FLORES, SEVERIANO</v>
      </c>
      <c r="T868" t="s">
        <v>60</v>
      </c>
      <c r="U868" t="s">
        <v>49</v>
      </c>
      <c r="V868" t="s">
        <v>50</v>
      </c>
      <c r="W868" t="s">
        <v>5480</v>
      </c>
      <c r="X868" s="40">
        <v>24054</v>
      </c>
      <c r="Y868" t="s">
        <v>5481</v>
      </c>
      <c r="Z868"/>
      <c r="AA868"/>
      <c r="AB868" t="s">
        <v>39</v>
      </c>
      <c r="AC868" t="s">
        <v>40</v>
      </c>
      <c r="AD868" t="s">
        <v>41</v>
      </c>
      <c r="AE868"/>
    </row>
    <row r="869" spans="1:31" ht="15">
      <c r="A869" s="1" t="str">
        <f t="shared" si="26"/>
        <v>21EV01810173</v>
      </c>
      <c r="B869" t="s">
        <v>338</v>
      </c>
      <c r="C869" t="s">
        <v>29</v>
      </c>
      <c r="D869" t="s">
        <v>30</v>
      </c>
      <c r="E869" t="s">
        <v>31</v>
      </c>
      <c r="F869" t="s">
        <v>1477</v>
      </c>
      <c r="G869" t="s">
        <v>5418</v>
      </c>
      <c r="H869" t="s">
        <v>1774</v>
      </c>
      <c r="I869" t="s">
        <v>5419</v>
      </c>
      <c r="J869" t="s">
        <v>5482</v>
      </c>
      <c r="K869" t="s">
        <v>32</v>
      </c>
      <c r="L869" t="s">
        <v>32</v>
      </c>
      <c r="M869" t="s">
        <v>1139</v>
      </c>
      <c r="N869" t="s">
        <v>62</v>
      </c>
      <c r="O869" t="s">
        <v>2591</v>
      </c>
      <c r="P869" t="s">
        <v>701</v>
      </c>
      <c r="Q869" t="s">
        <v>5483</v>
      </c>
      <c r="R869" t="s">
        <v>696</v>
      </c>
      <c r="S869" s="1" t="str">
        <f t="shared" si="27"/>
        <v>MARON BALCON, LUIS ALBERTO</v>
      </c>
      <c r="T869" t="s">
        <v>65</v>
      </c>
      <c r="U869" t="s">
        <v>282</v>
      </c>
      <c r="V869" t="s">
        <v>50</v>
      </c>
      <c r="W869" t="s">
        <v>5484</v>
      </c>
      <c r="X869" s="40">
        <v>24921</v>
      </c>
      <c r="Y869" t="s">
        <v>5485</v>
      </c>
      <c r="Z869" s="40">
        <v>43335</v>
      </c>
      <c r="AA869" s="40">
        <v>43465</v>
      </c>
      <c r="AB869" t="s">
        <v>113</v>
      </c>
      <c r="AC869" t="s">
        <v>67</v>
      </c>
      <c r="AD869" t="s">
        <v>41</v>
      </c>
      <c r="AE869"/>
    </row>
    <row r="870" spans="1:31" ht="15">
      <c r="A870" s="1" t="str">
        <f t="shared" si="26"/>
        <v>1162113711E0</v>
      </c>
      <c r="B870" t="s">
        <v>338</v>
      </c>
      <c r="C870" t="s">
        <v>29</v>
      </c>
      <c r="D870" t="s">
        <v>30</v>
      </c>
      <c r="E870" t="s">
        <v>31</v>
      </c>
      <c r="F870" t="s">
        <v>1477</v>
      </c>
      <c r="G870" t="s">
        <v>5418</v>
      </c>
      <c r="H870" t="s">
        <v>1774</v>
      </c>
      <c r="I870" t="s">
        <v>5419</v>
      </c>
      <c r="J870" t="s">
        <v>5486</v>
      </c>
      <c r="K870" t="s">
        <v>87</v>
      </c>
      <c r="L870" t="s">
        <v>88</v>
      </c>
      <c r="M870" t="s">
        <v>89</v>
      </c>
      <c r="N870" t="s">
        <v>44</v>
      </c>
      <c r="O870" t="s">
        <v>54</v>
      </c>
      <c r="P870" t="s">
        <v>105</v>
      </c>
      <c r="Q870" t="s">
        <v>413</v>
      </c>
      <c r="R870" t="s">
        <v>824</v>
      </c>
      <c r="S870" s="1" t="str">
        <f t="shared" si="27"/>
        <v>RUELAS NAIRA, MAURO</v>
      </c>
      <c r="T870" t="s">
        <v>173</v>
      </c>
      <c r="U870" t="s">
        <v>38</v>
      </c>
      <c r="V870" t="s">
        <v>50</v>
      </c>
      <c r="W870" t="s">
        <v>5487</v>
      </c>
      <c r="X870" s="40">
        <v>23251</v>
      </c>
      <c r="Y870" t="s">
        <v>5488</v>
      </c>
      <c r="Z870"/>
      <c r="AA870"/>
      <c r="AB870" t="s">
        <v>39</v>
      </c>
      <c r="AC870" t="s">
        <v>92</v>
      </c>
      <c r="AD870" t="s">
        <v>41</v>
      </c>
      <c r="AE870"/>
    </row>
    <row r="871" spans="1:31" ht="15">
      <c r="A871" s="1" t="str">
        <f t="shared" si="26"/>
        <v>1162113711E8</v>
      </c>
      <c r="B871" t="s">
        <v>338</v>
      </c>
      <c r="C871" t="s">
        <v>29</v>
      </c>
      <c r="D871" t="s">
        <v>30</v>
      </c>
      <c r="E871" t="s">
        <v>31</v>
      </c>
      <c r="F871" t="s">
        <v>1477</v>
      </c>
      <c r="G871" t="s">
        <v>5418</v>
      </c>
      <c r="H871" t="s">
        <v>1774</v>
      </c>
      <c r="I871" t="s">
        <v>5419</v>
      </c>
      <c r="J871" t="s">
        <v>5489</v>
      </c>
      <c r="K871" t="s">
        <v>87</v>
      </c>
      <c r="L871" t="s">
        <v>88</v>
      </c>
      <c r="M871" t="s">
        <v>89</v>
      </c>
      <c r="N871" t="s">
        <v>44</v>
      </c>
      <c r="O871" t="s">
        <v>54</v>
      </c>
      <c r="P871" t="s">
        <v>291</v>
      </c>
      <c r="Q871" t="s">
        <v>76</v>
      </c>
      <c r="R871" t="s">
        <v>4399</v>
      </c>
      <c r="S871" s="1" t="str">
        <f t="shared" si="27"/>
        <v>MENDOZA QUISPE, DIONICIO</v>
      </c>
      <c r="T871" t="s">
        <v>159</v>
      </c>
      <c r="U871" t="s">
        <v>38</v>
      </c>
      <c r="V871" t="s">
        <v>50</v>
      </c>
      <c r="W871" t="s">
        <v>5490</v>
      </c>
      <c r="X871" s="40">
        <v>23416</v>
      </c>
      <c r="Y871" t="s">
        <v>5491</v>
      </c>
      <c r="Z871"/>
      <c r="AA871"/>
      <c r="AB871" t="s">
        <v>39</v>
      </c>
      <c r="AC871" t="s">
        <v>92</v>
      </c>
      <c r="AD871" t="s">
        <v>41</v>
      </c>
      <c r="AE871"/>
    </row>
    <row r="872" spans="1:31" ht="15">
      <c r="A872" s="1" t="str">
        <f t="shared" si="26"/>
        <v>1113113711E0</v>
      </c>
      <c r="B872" t="s">
        <v>338</v>
      </c>
      <c r="C872" t="s">
        <v>29</v>
      </c>
      <c r="D872" t="s">
        <v>30</v>
      </c>
      <c r="E872" t="s">
        <v>330</v>
      </c>
      <c r="F872" t="s">
        <v>1449</v>
      </c>
      <c r="G872" t="s">
        <v>5492</v>
      </c>
      <c r="H872" t="s">
        <v>1774</v>
      </c>
      <c r="I872" t="s">
        <v>5493</v>
      </c>
      <c r="J872" t="s">
        <v>5494</v>
      </c>
      <c r="K872" t="s">
        <v>32</v>
      </c>
      <c r="L872" t="s">
        <v>33</v>
      </c>
      <c r="M872" t="s">
        <v>34</v>
      </c>
      <c r="N872" t="s">
        <v>35</v>
      </c>
      <c r="O872" t="s">
        <v>5495</v>
      </c>
      <c r="P872" t="s">
        <v>141</v>
      </c>
      <c r="Q872" t="s">
        <v>825</v>
      </c>
      <c r="R872" t="s">
        <v>5496</v>
      </c>
      <c r="S872" s="1" t="str">
        <f t="shared" si="27"/>
        <v>RAMOS LIENDO, LEDUVINA</v>
      </c>
      <c r="T872" t="s">
        <v>60</v>
      </c>
      <c r="U872" t="s">
        <v>38</v>
      </c>
      <c r="V872" t="s">
        <v>100</v>
      </c>
      <c r="W872" t="s">
        <v>5497</v>
      </c>
      <c r="X872" s="40">
        <v>23846</v>
      </c>
      <c r="Y872" t="s">
        <v>5498</v>
      </c>
      <c r="Z872" s="40">
        <v>42064</v>
      </c>
      <c r="AA872" s="40">
        <v>43159</v>
      </c>
      <c r="AB872" t="s">
        <v>39</v>
      </c>
      <c r="AC872" t="s">
        <v>40</v>
      </c>
      <c r="AD872" t="s">
        <v>41</v>
      </c>
      <c r="AE872"/>
    </row>
    <row r="873" spans="1:31" ht="15">
      <c r="A873" s="1" t="str">
        <f t="shared" si="26"/>
        <v>1113113711E2</v>
      </c>
      <c r="B873" t="s">
        <v>338</v>
      </c>
      <c r="C873" t="s">
        <v>29</v>
      </c>
      <c r="D873" t="s">
        <v>30</v>
      </c>
      <c r="E873" t="s">
        <v>330</v>
      </c>
      <c r="F873" t="s">
        <v>1449</v>
      </c>
      <c r="G873" t="s">
        <v>5492</v>
      </c>
      <c r="H873" t="s">
        <v>1774</v>
      </c>
      <c r="I873" t="s">
        <v>5493</v>
      </c>
      <c r="J873" t="s">
        <v>5499</v>
      </c>
      <c r="K873" t="s">
        <v>32</v>
      </c>
      <c r="L873" t="s">
        <v>32</v>
      </c>
      <c r="M873" t="s">
        <v>43</v>
      </c>
      <c r="N873" t="s">
        <v>44</v>
      </c>
      <c r="O873" t="s">
        <v>5500</v>
      </c>
      <c r="P873" t="s">
        <v>264</v>
      </c>
      <c r="Q873" t="s">
        <v>174</v>
      </c>
      <c r="R873" t="s">
        <v>309</v>
      </c>
      <c r="S873" s="1" t="str">
        <f t="shared" si="27"/>
        <v>LUQUE APAZA, MARINA</v>
      </c>
      <c r="T873" t="s">
        <v>53</v>
      </c>
      <c r="U873" t="s">
        <v>49</v>
      </c>
      <c r="V873" t="s">
        <v>50</v>
      </c>
      <c r="W873" t="s">
        <v>5501</v>
      </c>
      <c r="X873" s="40">
        <v>26562</v>
      </c>
      <c r="Y873" t="s">
        <v>5502</v>
      </c>
      <c r="Z873" s="40">
        <v>43160</v>
      </c>
      <c r="AA873"/>
      <c r="AB873" t="s">
        <v>39</v>
      </c>
      <c r="AC873" t="s">
        <v>40</v>
      </c>
      <c r="AD873" t="s">
        <v>41</v>
      </c>
      <c r="AE873"/>
    </row>
    <row r="874" spans="1:31" ht="15">
      <c r="A874" s="1" t="str">
        <f t="shared" si="26"/>
        <v>1113113711E4</v>
      </c>
      <c r="B874" t="s">
        <v>338</v>
      </c>
      <c r="C874" t="s">
        <v>29</v>
      </c>
      <c r="D874" t="s">
        <v>30</v>
      </c>
      <c r="E874" t="s">
        <v>330</v>
      </c>
      <c r="F874" t="s">
        <v>1449</v>
      </c>
      <c r="G874" t="s">
        <v>5492</v>
      </c>
      <c r="H874" t="s">
        <v>1774</v>
      </c>
      <c r="I874" t="s">
        <v>5493</v>
      </c>
      <c r="J874" t="s">
        <v>5503</v>
      </c>
      <c r="K874" t="s">
        <v>32</v>
      </c>
      <c r="L874" t="s">
        <v>32</v>
      </c>
      <c r="M874" t="s">
        <v>1139</v>
      </c>
      <c r="N874" t="s">
        <v>44</v>
      </c>
      <c r="O874" t="s">
        <v>5504</v>
      </c>
      <c r="P874" t="s">
        <v>76</v>
      </c>
      <c r="Q874" t="s">
        <v>164</v>
      </c>
      <c r="R874" t="s">
        <v>5505</v>
      </c>
      <c r="S874" s="1" t="str">
        <f t="shared" si="27"/>
        <v>QUISPE CAHUANA, ALFONSO PABLO</v>
      </c>
      <c r="T874" t="s">
        <v>65</v>
      </c>
      <c r="U874" t="s">
        <v>49</v>
      </c>
      <c r="V874" t="s">
        <v>50</v>
      </c>
      <c r="W874" t="s">
        <v>5506</v>
      </c>
      <c r="X874" s="40">
        <v>24453</v>
      </c>
      <c r="Y874" t="s">
        <v>5507</v>
      </c>
      <c r="Z874" s="40">
        <v>42795</v>
      </c>
      <c r="AA874"/>
      <c r="AB874" t="s">
        <v>39</v>
      </c>
      <c r="AC874" t="s">
        <v>40</v>
      </c>
      <c r="AD874" t="s">
        <v>41</v>
      </c>
      <c r="AE874"/>
    </row>
    <row r="875" spans="1:31" ht="15">
      <c r="A875" s="1" t="str">
        <f t="shared" si="26"/>
        <v>1113113711E5</v>
      </c>
      <c r="B875" t="s">
        <v>338</v>
      </c>
      <c r="C875" t="s">
        <v>29</v>
      </c>
      <c r="D875" t="s">
        <v>30</v>
      </c>
      <c r="E875" t="s">
        <v>330</v>
      </c>
      <c r="F875" t="s">
        <v>1449</v>
      </c>
      <c r="G875" t="s">
        <v>5492</v>
      </c>
      <c r="H875" t="s">
        <v>1774</v>
      </c>
      <c r="I875" t="s">
        <v>5493</v>
      </c>
      <c r="J875" t="s">
        <v>5508</v>
      </c>
      <c r="K875" t="s">
        <v>32</v>
      </c>
      <c r="L875" t="s">
        <v>32</v>
      </c>
      <c r="M875" t="s">
        <v>43</v>
      </c>
      <c r="N875" t="s">
        <v>44</v>
      </c>
      <c r="O875" t="s">
        <v>54</v>
      </c>
      <c r="P875" t="s">
        <v>124</v>
      </c>
      <c r="Q875" t="s">
        <v>59</v>
      </c>
      <c r="R875" t="s">
        <v>1968</v>
      </c>
      <c r="S875" s="1" t="str">
        <f t="shared" si="27"/>
        <v>CRUZ VILCA, OCTAVIO</v>
      </c>
      <c r="T875" t="s">
        <v>48</v>
      </c>
      <c r="U875" t="s">
        <v>49</v>
      </c>
      <c r="V875" t="s">
        <v>969</v>
      </c>
      <c r="W875" t="s">
        <v>5509</v>
      </c>
      <c r="X875" s="40">
        <v>24065</v>
      </c>
      <c r="Y875" t="s">
        <v>5510</v>
      </c>
      <c r="Z875" s="40">
        <v>43419</v>
      </c>
      <c r="AA875" s="40">
        <v>43465</v>
      </c>
      <c r="AB875" t="s">
        <v>39</v>
      </c>
      <c r="AC875" t="s">
        <v>40</v>
      </c>
      <c r="AD875" t="s">
        <v>41</v>
      </c>
      <c r="AE875"/>
    </row>
    <row r="876" spans="1:31" ht="15">
      <c r="A876" s="1" t="str">
        <f t="shared" si="26"/>
        <v>1113113711E5</v>
      </c>
      <c r="B876" t="s">
        <v>338</v>
      </c>
      <c r="C876" t="s">
        <v>29</v>
      </c>
      <c r="D876" t="s">
        <v>30</v>
      </c>
      <c r="E876" t="s">
        <v>330</v>
      </c>
      <c r="F876" t="s">
        <v>1449</v>
      </c>
      <c r="G876" t="s">
        <v>5492</v>
      </c>
      <c r="H876" t="s">
        <v>1774</v>
      </c>
      <c r="I876" t="s">
        <v>5493</v>
      </c>
      <c r="J876" t="s">
        <v>5508</v>
      </c>
      <c r="K876" t="s">
        <v>32</v>
      </c>
      <c r="L876" t="s">
        <v>32</v>
      </c>
      <c r="M876" t="s">
        <v>43</v>
      </c>
      <c r="N876" t="s">
        <v>62</v>
      </c>
      <c r="O876" t="s">
        <v>5511</v>
      </c>
      <c r="P876" t="s">
        <v>99</v>
      </c>
      <c r="Q876" t="s">
        <v>59</v>
      </c>
      <c r="R876" t="s">
        <v>198</v>
      </c>
      <c r="S876" s="1" t="str">
        <f t="shared" si="27"/>
        <v>PILCO VILCA, YOLANDA</v>
      </c>
      <c r="T876" t="s">
        <v>65</v>
      </c>
      <c r="U876" t="s">
        <v>49</v>
      </c>
      <c r="V876" t="s">
        <v>50</v>
      </c>
      <c r="W876" t="s">
        <v>5512</v>
      </c>
      <c r="X876" s="40">
        <v>25434</v>
      </c>
      <c r="Y876" t="s">
        <v>5513</v>
      </c>
      <c r="Z876" s="40">
        <v>43419</v>
      </c>
      <c r="AA876" s="40">
        <v>43465</v>
      </c>
      <c r="AB876" t="s">
        <v>270</v>
      </c>
      <c r="AC876" t="s">
        <v>67</v>
      </c>
      <c r="AD876" t="s">
        <v>41</v>
      </c>
      <c r="AE876"/>
    </row>
    <row r="877" spans="1:31" ht="15">
      <c r="A877" s="1" t="str">
        <f t="shared" si="26"/>
        <v>1113113711E6</v>
      </c>
      <c r="B877" t="s">
        <v>338</v>
      </c>
      <c r="C877" t="s">
        <v>29</v>
      </c>
      <c r="D877" t="s">
        <v>30</v>
      </c>
      <c r="E877" t="s">
        <v>330</v>
      </c>
      <c r="F877" t="s">
        <v>1449</v>
      </c>
      <c r="G877" t="s">
        <v>5492</v>
      </c>
      <c r="H877" t="s">
        <v>1774</v>
      </c>
      <c r="I877" t="s">
        <v>5493</v>
      </c>
      <c r="J877" t="s">
        <v>5514</v>
      </c>
      <c r="K877" t="s">
        <v>32</v>
      </c>
      <c r="L877" t="s">
        <v>32</v>
      </c>
      <c r="M877" t="s">
        <v>43</v>
      </c>
      <c r="N877" t="s">
        <v>44</v>
      </c>
      <c r="O877" t="s">
        <v>54</v>
      </c>
      <c r="P877" t="s">
        <v>70</v>
      </c>
      <c r="Q877" t="s">
        <v>71</v>
      </c>
      <c r="R877" t="s">
        <v>2554</v>
      </c>
      <c r="S877" s="1" t="str">
        <f t="shared" si="27"/>
        <v>LOPEZ TAVERA, NOEMI</v>
      </c>
      <c r="T877" t="s">
        <v>48</v>
      </c>
      <c r="U877" t="s">
        <v>49</v>
      </c>
      <c r="V877" t="s">
        <v>50</v>
      </c>
      <c r="W877" t="s">
        <v>5515</v>
      </c>
      <c r="X877" s="40">
        <v>25463</v>
      </c>
      <c r="Y877" t="s">
        <v>5516</v>
      </c>
      <c r="Z877"/>
      <c r="AA877"/>
      <c r="AB877" t="s">
        <v>39</v>
      </c>
      <c r="AC877" t="s">
        <v>40</v>
      </c>
      <c r="AD877" t="s">
        <v>41</v>
      </c>
      <c r="AE877"/>
    </row>
    <row r="878" spans="1:31" ht="15">
      <c r="A878" s="1" t="str">
        <f t="shared" si="26"/>
        <v>1113113711E7</v>
      </c>
      <c r="B878" t="s">
        <v>338</v>
      </c>
      <c r="C878" t="s">
        <v>29</v>
      </c>
      <c r="D878" t="s">
        <v>30</v>
      </c>
      <c r="E878" t="s">
        <v>330</v>
      </c>
      <c r="F878" t="s">
        <v>1449</v>
      </c>
      <c r="G878" t="s">
        <v>5492</v>
      </c>
      <c r="H878" t="s">
        <v>1774</v>
      </c>
      <c r="I878" t="s">
        <v>5493</v>
      </c>
      <c r="J878" t="s">
        <v>5517</v>
      </c>
      <c r="K878" t="s">
        <v>32</v>
      </c>
      <c r="L878" t="s">
        <v>32</v>
      </c>
      <c r="M878" t="s">
        <v>43</v>
      </c>
      <c r="N878" t="s">
        <v>44</v>
      </c>
      <c r="O878" t="s">
        <v>54</v>
      </c>
      <c r="P878" t="s">
        <v>102</v>
      </c>
      <c r="Q878" t="s">
        <v>5518</v>
      </c>
      <c r="R878" t="s">
        <v>5519</v>
      </c>
      <c r="S878" s="1" t="str">
        <f t="shared" si="27"/>
        <v>MAMANI GARABITO, MINIO RUBEN</v>
      </c>
      <c r="T878" t="s">
        <v>48</v>
      </c>
      <c r="U878" t="s">
        <v>49</v>
      </c>
      <c r="V878" t="s">
        <v>50</v>
      </c>
      <c r="W878" t="s">
        <v>5520</v>
      </c>
      <c r="X878" s="40">
        <v>20294</v>
      </c>
      <c r="Y878" t="s">
        <v>5521</v>
      </c>
      <c r="Z878"/>
      <c r="AA878"/>
      <c r="AB878" t="s">
        <v>39</v>
      </c>
      <c r="AC878" t="s">
        <v>40</v>
      </c>
      <c r="AD878" t="s">
        <v>41</v>
      </c>
      <c r="AE878"/>
    </row>
    <row r="879" spans="1:31" ht="15">
      <c r="A879" s="1" t="str">
        <f t="shared" si="26"/>
        <v>1113113711E8</v>
      </c>
      <c r="B879" t="s">
        <v>338</v>
      </c>
      <c r="C879" t="s">
        <v>29</v>
      </c>
      <c r="D879" t="s">
        <v>30</v>
      </c>
      <c r="E879" t="s">
        <v>330</v>
      </c>
      <c r="F879" t="s">
        <v>1449</v>
      </c>
      <c r="G879" t="s">
        <v>5492</v>
      </c>
      <c r="H879" t="s">
        <v>1774</v>
      </c>
      <c r="I879" t="s">
        <v>5493</v>
      </c>
      <c r="J879" t="s">
        <v>5522</v>
      </c>
      <c r="K879" t="s">
        <v>32</v>
      </c>
      <c r="L879" t="s">
        <v>32</v>
      </c>
      <c r="M879" t="s">
        <v>43</v>
      </c>
      <c r="N879" t="s">
        <v>44</v>
      </c>
      <c r="O879" t="s">
        <v>5523</v>
      </c>
      <c r="P879" t="s">
        <v>468</v>
      </c>
      <c r="Q879" t="s">
        <v>378</v>
      </c>
      <c r="R879" t="s">
        <v>5524</v>
      </c>
      <c r="S879" s="1" t="str">
        <f t="shared" si="27"/>
        <v>HUARAHUARA ACERO, TIMOTEA</v>
      </c>
      <c r="T879" t="s">
        <v>53</v>
      </c>
      <c r="U879" t="s">
        <v>49</v>
      </c>
      <c r="V879" t="s">
        <v>50</v>
      </c>
      <c r="W879" t="s">
        <v>5525</v>
      </c>
      <c r="X879" s="40">
        <v>21572</v>
      </c>
      <c r="Y879" t="s">
        <v>5526</v>
      </c>
      <c r="Z879"/>
      <c r="AA879"/>
      <c r="AB879" t="s">
        <v>39</v>
      </c>
      <c r="AC879" t="s">
        <v>40</v>
      </c>
      <c r="AD879" t="s">
        <v>41</v>
      </c>
      <c r="AE879"/>
    </row>
    <row r="880" spans="1:31" ht="15">
      <c r="A880" s="1" t="str">
        <f t="shared" si="26"/>
        <v>1113113711E3</v>
      </c>
      <c r="B880" t="s">
        <v>338</v>
      </c>
      <c r="C880" t="s">
        <v>29</v>
      </c>
      <c r="D880" t="s">
        <v>30</v>
      </c>
      <c r="E880" t="s">
        <v>330</v>
      </c>
      <c r="F880" t="s">
        <v>1449</v>
      </c>
      <c r="G880" t="s">
        <v>5492</v>
      </c>
      <c r="H880" t="s">
        <v>1774</v>
      </c>
      <c r="I880" t="s">
        <v>5493</v>
      </c>
      <c r="J880" t="s">
        <v>5527</v>
      </c>
      <c r="K880" t="s">
        <v>87</v>
      </c>
      <c r="L880" t="s">
        <v>88</v>
      </c>
      <c r="M880" t="s">
        <v>93</v>
      </c>
      <c r="N880" t="s">
        <v>44</v>
      </c>
      <c r="O880" t="s">
        <v>54</v>
      </c>
      <c r="P880" t="s">
        <v>118</v>
      </c>
      <c r="Q880" t="s">
        <v>436</v>
      </c>
      <c r="R880" t="s">
        <v>641</v>
      </c>
      <c r="S880" s="1" t="str">
        <f t="shared" si="27"/>
        <v>FLORES ORDOÑO, ALEJANDRO</v>
      </c>
      <c r="T880" t="s">
        <v>361</v>
      </c>
      <c r="U880" t="s">
        <v>38</v>
      </c>
      <c r="V880" t="s">
        <v>50</v>
      </c>
      <c r="W880" t="s">
        <v>5528</v>
      </c>
      <c r="X880" s="40">
        <v>18384</v>
      </c>
      <c r="Y880" t="s">
        <v>5529</v>
      </c>
      <c r="Z880"/>
      <c r="AA880"/>
      <c r="AB880" t="s">
        <v>39</v>
      </c>
      <c r="AC880" t="s">
        <v>92</v>
      </c>
      <c r="AD880" t="s">
        <v>41</v>
      </c>
      <c r="AE880"/>
    </row>
    <row r="881" spans="1:31" ht="15">
      <c r="A881" s="1" t="str">
        <f t="shared" si="26"/>
        <v>1114113711E3</v>
      </c>
      <c r="B881" t="s">
        <v>338</v>
      </c>
      <c r="C881" t="s">
        <v>303</v>
      </c>
      <c r="D881" t="s">
        <v>30</v>
      </c>
      <c r="E881" t="s">
        <v>330</v>
      </c>
      <c r="F881" t="s">
        <v>1194</v>
      </c>
      <c r="G881" t="s">
        <v>5530</v>
      </c>
      <c r="H881" t="s">
        <v>1774</v>
      </c>
      <c r="I881" t="s">
        <v>5531</v>
      </c>
      <c r="J881" t="s">
        <v>5532</v>
      </c>
      <c r="K881" t="s">
        <v>32</v>
      </c>
      <c r="L881" t="s">
        <v>33</v>
      </c>
      <c r="M881" t="s">
        <v>34</v>
      </c>
      <c r="N881" t="s">
        <v>35</v>
      </c>
      <c r="O881" t="s">
        <v>5533</v>
      </c>
      <c r="P881" t="s">
        <v>118</v>
      </c>
      <c r="Q881" t="s">
        <v>368</v>
      </c>
      <c r="R881" t="s">
        <v>595</v>
      </c>
      <c r="S881" s="1" t="str">
        <f t="shared" si="27"/>
        <v>FLORES PAURO, JUAN</v>
      </c>
      <c r="T881" t="s">
        <v>60</v>
      </c>
      <c r="U881" t="s">
        <v>38</v>
      </c>
      <c r="V881" t="s">
        <v>100</v>
      </c>
      <c r="W881" t="s">
        <v>5534</v>
      </c>
      <c r="X881" s="40">
        <v>25987</v>
      </c>
      <c r="Y881" t="s">
        <v>5535</v>
      </c>
      <c r="Z881" s="40">
        <v>42064</v>
      </c>
      <c r="AA881" s="40">
        <v>43159</v>
      </c>
      <c r="AB881" t="s">
        <v>39</v>
      </c>
      <c r="AC881" t="s">
        <v>40</v>
      </c>
      <c r="AD881" t="s">
        <v>41</v>
      </c>
      <c r="AE881"/>
    </row>
    <row r="882" spans="1:31" ht="15">
      <c r="A882" s="1" t="str">
        <f t="shared" si="26"/>
        <v>1114113711E2</v>
      </c>
      <c r="B882" t="s">
        <v>338</v>
      </c>
      <c r="C882" t="s">
        <v>303</v>
      </c>
      <c r="D882" t="s">
        <v>30</v>
      </c>
      <c r="E882" t="s">
        <v>330</v>
      </c>
      <c r="F882" t="s">
        <v>1194</v>
      </c>
      <c r="G882" t="s">
        <v>5530</v>
      </c>
      <c r="H882" t="s">
        <v>1774</v>
      </c>
      <c r="I882" t="s">
        <v>5531</v>
      </c>
      <c r="J882" t="s">
        <v>5536</v>
      </c>
      <c r="K882" t="s">
        <v>32</v>
      </c>
      <c r="L882" t="s">
        <v>32</v>
      </c>
      <c r="M882" t="s">
        <v>43</v>
      </c>
      <c r="N882" t="s">
        <v>44</v>
      </c>
      <c r="O882" t="s">
        <v>54</v>
      </c>
      <c r="P882" t="s">
        <v>102</v>
      </c>
      <c r="Q882" t="s">
        <v>349</v>
      </c>
      <c r="R882" t="s">
        <v>201</v>
      </c>
      <c r="S882" s="1" t="str">
        <f t="shared" si="27"/>
        <v>MAMANI LLANO, JUANA</v>
      </c>
      <c r="T882" t="s">
        <v>48</v>
      </c>
      <c r="U882" t="s">
        <v>49</v>
      </c>
      <c r="V882" t="s">
        <v>50</v>
      </c>
      <c r="W882" t="s">
        <v>5537</v>
      </c>
      <c r="X882" s="40">
        <v>24652</v>
      </c>
      <c r="Y882" t="s">
        <v>5538</v>
      </c>
      <c r="Z882"/>
      <c r="AA882"/>
      <c r="AB882" t="s">
        <v>39</v>
      </c>
      <c r="AC882" t="s">
        <v>40</v>
      </c>
      <c r="AD882" t="s">
        <v>41</v>
      </c>
      <c r="AE882"/>
    </row>
    <row r="883" spans="1:31" ht="15">
      <c r="A883" s="1" t="str">
        <f t="shared" si="26"/>
        <v>1154613711E2</v>
      </c>
      <c r="B883" t="s">
        <v>338</v>
      </c>
      <c r="C883" t="s">
        <v>303</v>
      </c>
      <c r="D883" t="s">
        <v>30</v>
      </c>
      <c r="E883" t="s">
        <v>330</v>
      </c>
      <c r="F883" t="s">
        <v>1194</v>
      </c>
      <c r="G883" t="s">
        <v>5530</v>
      </c>
      <c r="H883" t="s">
        <v>1774</v>
      </c>
      <c r="I883" t="s">
        <v>5531</v>
      </c>
      <c r="J883" t="s">
        <v>5539</v>
      </c>
      <c r="K883" t="s">
        <v>32</v>
      </c>
      <c r="L883" t="s">
        <v>32</v>
      </c>
      <c r="M883" t="s">
        <v>43</v>
      </c>
      <c r="N883" t="s">
        <v>44</v>
      </c>
      <c r="O883" t="s">
        <v>5540</v>
      </c>
      <c r="P883" t="s">
        <v>77</v>
      </c>
      <c r="Q883" t="s">
        <v>257</v>
      </c>
      <c r="R883" t="s">
        <v>827</v>
      </c>
      <c r="S883" s="1" t="str">
        <f t="shared" si="27"/>
        <v>CONDORI NINA, JUAN MANUEL</v>
      </c>
      <c r="T883" t="s">
        <v>48</v>
      </c>
      <c r="U883" t="s">
        <v>49</v>
      </c>
      <c r="V883" t="s">
        <v>50</v>
      </c>
      <c r="W883" t="s">
        <v>5541</v>
      </c>
      <c r="X883" s="40">
        <v>24629</v>
      </c>
      <c r="Y883" t="s">
        <v>5542</v>
      </c>
      <c r="Z883"/>
      <c r="AA883"/>
      <c r="AB883" t="s">
        <v>39</v>
      </c>
      <c r="AC883" t="s">
        <v>40</v>
      </c>
      <c r="AD883" t="s">
        <v>41</v>
      </c>
      <c r="AE883"/>
    </row>
    <row r="884" spans="1:31" ht="15">
      <c r="A884" s="1" t="str">
        <f t="shared" si="26"/>
        <v>1164113711E6</v>
      </c>
      <c r="B884" t="s">
        <v>338</v>
      </c>
      <c r="C884" t="s">
        <v>303</v>
      </c>
      <c r="D884" t="s">
        <v>30</v>
      </c>
      <c r="E884" t="s">
        <v>329</v>
      </c>
      <c r="F884" t="s">
        <v>1383</v>
      </c>
      <c r="G884" t="s">
        <v>5543</v>
      </c>
      <c r="H884" t="s">
        <v>1774</v>
      </c>
      <c r="I884" t="s">
        <v>5544</v>
      </c>
      <c r="J884" t="s">
        <v>5545</v>
      </c>
      <c r="K884" t="s">
        <v>32</v>
      </c>
      <c r="L884" t="s">
        <v>33</v>
      </c>
      <c r="M884" t="s">
        <v>34</v>
      </c>
      <c r="N884" t="s">
        <v>35</v>
      </c>
      <c r="O884" t="s">
        <v>5546</v>
      </c>
      <c r="P884" t="s">
        <v>828</v>
      </c>
      <c r="Q884" t="s">
        <v>118</v>
      </c>
      <c r="R884" t="s">
        <v>829</v>
      </c>
      <c r="S884" s="1" t="str">
        <f t="shared" si="27"/>
        <v>ARCATA FLORES, MARCOS</v>
      </c>
      <c r="T884" t="s">
        <v>60</v>
      </c>
      <c r="U884" t="s">
        <v>38</v>
      </c>
      <c r="V884" t="s">
        <v>100</v>
      </c>
      <c r="W884" t="s">
        <v>5547</v>
      </c>
      <c r="X884" s="40">
        <v>26609</v>
      </c>
      <c r="Y884" t="s">
        <v>5548</v>
      </c>
      <c r="Z884" s="40">
        <v>42064</v>
      </c>
      <c r="AA884" s="40">
        <v>43159</v>
      </c>
      <c r="AB884" t="s">
        <v>39</v>
      </c>
      <c r="AC884" t="s">
        <v>40</v>
      </c>
      <c r="AD884" t="s">
        <v>41</v>
      </c>
      <c r="AE884"/>
    </row>
    <row r="885" spans="1:31" ht="15">
      <c r="A885" s="1" t="str">
        <f t="shared" si="26"/>
        <v>1164113711E5</v>
      </c>
      <c r="B885" t="s">
        <v>338</v>
      </c>
      <c r="C885" t="s">
        <v>303</v>
      </c>
      <c r="D885" t="s">
        <v>30</v>
      </c>
      <c r="E885" t="s">
        <v>329</v>
      </c>
      <c r="F885" t="s">
        <v>1383</v>
      </c>
      <c r="G885" t="s">
        <v>5543</v>
      </c>
      <c r="H885" t="s">
        <v>1774</v>
      </c>
      <c r="I885" t="s">
        <v>5544</v>
      </c>
      <c r="J885" t="s">
        <v>5549</v>
      </c>
      <c r="K885" t="s">
        <v>32</v>
      </c>
      <c r="L885" t="s">
        <v>32</v>
      </c>
      <c r="M885" t="s">
        <v>43</v>
      </c>
      <c r="N885" t="s">
        <v>44</v>
      </c>
      <c r="O885" t="s">
        <v>54</v>
      </c>
      <c r="P885" t="s">
        <v>5550</v>
      </c>
      <c r="Q885" t="s">
        <v>304</v>
      </c>
      <c r="R885" t="s">
        <v>5551</v>
      </c>
      <c r="S885" s="1" t="str">
        <f t="shared" si="27"/>
        <v>QUESADA MIRANDA, ANA NANCY</v>
      </c>
      <c r="T885" t="s">
        <v>65</v>
      </c>
      <c r="U885" t="s">
        <v>49</v>
      </c>
      <c r="V885" t="s">
        <v>50</v>
      </c>
      <c r="W885" t="s">
        <v>5552</v>
      </c>
      <c r="X885" s="40">
        <v>24098</v>
      </c>
      <c r="Y885" t="s">
        <v>5553</v>
      </c>
      <c r="Z885"/>
      <c r="AA885"/>
      <c r="AB885" t="s">
        <v>39</v>
      </c>
      <c r="AC885" t="s">
        <v>40</v>
      </c>
      <c r="AD885" t="s">
        <v>41</v>
      </c>
      <c r="AE885"/>
    </row>
    <row r="886" spans="1:31" ht="15">
      <c r="A886" s="1" t="str">
        <f t="shared" si="26"/>
        <v>1165113711E0</v>
      </c>
      <c r="B886" t="s">
        <v>338</v>
      </c>
      <c r="C886" t="s">
        <v>29</v>
      </c>
      <c r="D886" t="s">
        <v>30</v>
      </c>
      <c r="E886" t="s">
        <v>330</v>
      </c>
      <c r="F886" t="s">
        <v>1457</v>
      </c>
      <c r="G886" t="s">
        <v>5554</v>
      </c>
      <c r="H886" t="s">
        <v>1774</v>
      </c>
      <c r="I886" t="s">
        <v>5555</v>
      </c>
      <c r="J886" t="s">
        <v>5556</v>
      </c>
      <c r="K886" t="s">
        <v>32</v>
      </c>
      <c r="L886" t="s">
        <v>33</v>
      </c>
      <c r="M886" t="s">
        <v>34</v>
      </c>
      <c r="N886" t="s">
        <v>35</v>
      </c>
      <c r="O886" t="s">
        <v>5557</v>
      </c>
      <c r="P886" t="s">
        <v>102</v>
      </c>
      <c r="Q886" t="s">
        <v>830</v>
      </c>
      <c r="R886" t="s">
        <v>516</v>
      </c>
      <c r="S886" s="1" t="str">
        <f t="shared" si="27"/>
        <v>MAMANI PILCOMAMANI, WILBER</v>
      </c>
      <c r="T886" t="s">
        <v>60</v>
      </c>
      <c r="U886" t="s">
        <v>38</v>
      </c>
      <c r="V886" t="s">
        <v>100</v>
      </c>
      <c r="W886" t="s">
        <v>5558</v>
      </c>
      <c r="X886" s="40">
        <v>28619</v>
      </c>
      <c r="Y886" t="s">
        <v>5559</v>
      </c>
      <c r="Z886" s="40">
        <v>42064</v>
      </c>
      <c r="AA886" s="40">
        <v>43159</v>
      </c>
      <c r="AB886" t="s">
        <v>39</v>
      </c>
      <c r="AC886" t="s">
        <v>40</v>
      </c>
      <c r="AD886" t="s">
        <v>41</v>
      </c>
      <c r="AE886"/>
    </row>
    <row r="887" spans="1:31" ht="15">
      <c r="A887" s="1" t="str">
        <f t="shared" si="26"/>
        <v>1165113711E2</v>
      </c>
      <c r="B887" t="s">
        <v>338</v>
      </c>
      <c r="C887" t="s">
        <v>29</v>
      </c>
      <c r="D887" t="s">
        <v>30</v>
      </c>
      <c r="E887" t="s">
        <v>330</v>
      </c>
      <c r="F887" t="s">
        <v>1457</v>
      </c>
      <c r="G887" t="s">
        <v>5554</v>
      </c>
      <c r="H887" t="s">
        <v>1774</v>
      </c>
      <c r="I887" t="s">
        <v>5555</v>
      </c>
      <c r="J887" t="s">
        <v>5560</v>
      </c>
      <c r="K887" t="s">
        <v>32</v>
      </c>
      <c r="L887" t="s">
        <v>32</v>
      </c>
      <c r="M887" t="s">
        <v>43</v>
      </c>
      <c r="N887" t="s">
        <v>44</v>
      </c>
      <c r="O887" t="s">
        <v>5561</v>
      </c>
      <c r="P887" t="s">
        <v>546</v>
      </c>
      <c r="Q887" t="s">
        <v>76</v>
      </c>
      <c r="R887" t="s">
        <v>782</v>
      </c>
      <c r="S887" s="1" t="str">
        <f t="shared" si="27"/>
        <v>CCAMA QUISPE, VICTOR RAUL</v>
      </c>
      <c r="T887" t="s">
        <v>65</v>
      </c>
      <c r="U887" t="s">
        <v>49</v>
      </c>
      <c r="V887" t="s">
        <v>50</v>
      </c>
      <c r="W887" t="s">
        <v>5562</v>
      </c>
      <c r="X887" s="40">
        <v>25032</v>
      </c>
      <c r="Y887" t="s">
        <v>5563</v>
      </c>
      <c r="Z887"/>
      <c r="AA887"/>
      <c r="AB887" t="s">
        <v>39</v>
      </c>
      <c r="AC887" t="s">
        <v>40</v>
      </c>
      <c r="AD887" t="s">
        <v>41</v>
      </c>
      <c r="AE887"/>
    </row>
    <row r="888" spans="1:31" ht="15">
      <c r="A888" s="1" t="str">
        <f t="shared" si="26"/>
        <v>1165113711E4</v>
      </c>
      <c r="B888" t="s">
        <v>338</v>
      </c>
      <c r="C888" t="s">
        <v>29</v>
      </c>
      <c r="D888" t="s">
        <v>30</v>
      </c>
      <c r="E888" t="s">
        <v>330</v>
      </c>
      <c r="F888" t="s">
        <v>1457</v>
      </c>
      <c r="G888" t="s">
        <v>5554</v>
      </c>
      <c r="H888" t="s">
        <v>1774</v>
      </c>
      <c r="I888" t="s">
        <v>5555</v>
      </c>
      <c r="J888" t="s">
        <v>5564</v>
      </c>
      <c r="K888" t="s">
        <v>32</v>
      </c>
      <c r="L888" t="s">
        <v>32</v>
      </c>
      <c r="M888" t="s">
        <v>43</v>
      </c>
      <c r="N888" t="s">
        <v>44</v>
      </c>
      <c r="O888" t="s">
        <v>54</v>
      </c>
      <c r="P888" t="s">
        <v>118</v>
      </c>
      <c r="Q888" t="s">
        <v>320</v>
      </c>
      <c r="R888" t="s">
        <v>728</v>
      </c>
      <c r="S888" s="1" t="str">
        <f t="shared" si="27"/>
        <v>FLORES HUISA, MARIO</v>
      </c>
      <c r="T888" t="s">
        <v>48</v>
      </c>
      <c r="U888" t="s">
        <v>49</v>
      </c>
      <c r="V888" t="s">
        <v>50</v>
      </c>
      <c r="W888" t="s">
        <v>5565</v>
      </c>
      <c r="X888" s="40">
        <v>19648</v>
      </c>
      <c r="Y888" t="s">
        <v>5566</v>
      </c>
      <c r="Z888"/>
      <c r="AA888"/>
      <c r="AB888" t="s">
        <v>39</v>
      </c>
      <c r="AC888" t="s">
        <v>40</v>
      </c>
      <c r="AD888" t="s">
        <v>41</v>
      </c>
      <c r="AE888"/>
    </row>
    <row r="889" spans="1:31" ht="15">
      <c r="A889" s="1" t="str">
        <f t="shared" si="26"/>
        <v>1165113711E7</v>
      </c>
      <c r="B889" t="s">
        <v>338</v>
      </c>
      <c r="C889" t="s">
        <v>29</v>
      </c>
      <c r="D889" t="s">
        <v>30</v>
      </c>
      <c r="E889" t="s">
        <v>330</v>
      </c>
      <c r="F889" t="s">
        <v>1457</v>
      </c>
      <c r="G889" t="s">
        <v>5554</v>
      </c>
      <c r="H889" t="s">
        <v>1774</v>
      </c>
      <c r="I889" t="s">
        <v>5555</v>
      </c>
      <c r="J889" t="s">
        <v>5567</v>
      </c>
      <c r="K889" t="s">
        <v>32</v>
      </c>
      <c r="L889" t="s">
        <v>32</v>
      </c>
      <c r="M889" t="s">
        <v>43</v>
      </c>
      <c r="N889" t="s">
        <v>62</v>
      </c>
      <c r="O889" t="s">
        <v>5568</v>
      </c>
      <c r="P889" t="s">
        <v>168</v>
      </c>
      <c r="Q889" t="s">
        <v>257</v>
      </c>
      <c r="R889" t="s">
        <v>5569</v>
      </c>
      <c r="S889" s="1" t="str">
        <f t="shared" si="27"/>
        <v>ORDOÑEZ NINA, KATIA ANGELICA</v>
      </c>
      <c r="T889" t="s">
        <v>65</v>
      </c>
      <c r="U889" t="s">
        <v>49</v>
      </c>
      <c r="V889" t="s">
        <v>100</v>
      </c>
      <c r="W889" t="s">
        <v>5570</v>
      </c>
      <c r="X889" s="40">
        <v>32030</v>
      </c>
      <c r="Y889" t="s">
        <v>5571</v>
      </c>
      <c r="Z889" s="40">
        <v>43160</v>
      </c>
      <c r="AA889" s="40">
        <v>43465</v>
      </c>
      <c r="AB889" t="s">
        <v>39</v>
      </c>
      <c r="AC889" t="s">
        <v>67</v>
      </c>
      <c r="AD889" t="s">
        <v>41</v>
      </c>
      <c r="AE889"/>
    </row>
    <row r="890" spans="1:31" ht="15">
      <c r="A890" s="1" t="str">
        <f t="shared" si="26"/>
        <v>1165113711E8</v>
      </c>
      <c r="B890" t="s">
        <v>338</v>
      </c>
      <c r="C890" t="s">
        <v>29</v>
      </c>
      <c r="D890" t="s">
        <v>30</v>
      </c>
      <c r="E890" t="s">
        <v>330</v>
      </c>
      <c r="F890" t="s">
        <v>1457</v>
      </c>
      <c r="G890" t="s">
        <v>5554</v>
      </c>
      <c r="H890" t="s">
        <v>1774</v>
      </c>
      <c r="I890" t="s">
        <v>5555</v>
      </c>
      <c r="J890" t="s">
        <v>5572</v>
      </c>
      <c r="K890" t="s">
        <v>32</v>
      </c>
      <c r="L890" t="s">
        <v>32</v>
      </c>
      <c r="M890" t="s">
        <v>43</v>
      </c>
      <c r="N890" t="s">
        <v>62</v>
      </c>
      <c r="O890" t="s">
        <v>5573</v>
      </c>
      <c r="P890" t="s">
        <v>220</v>
      </c>
      <c r="Q890" t="s">
        <v>814</v>
      </c>
      <c r="R890" t="s">
        <v>5574</v>
      </c>
      <c r="S890" s="1" t="str">
        <f t="shared" si="27"/>
        <v>VALERIANO LAYME, GLADYS ALICIA</v>
      </c>
      <c r="T890" t="s">
        <v>65</v>
      </c>
      <c r="U890" t="s">
        <v>49</v>
      </c>
      <c r="V890" t="s">
        <v>100</v>
      </c>
      <c r="W890" t="s">
        <v>5575</v>
      </c>
      <c r="X890" s="40">
        <v>30343</v>
      </c>
      <c r="Y890" t="s">
        <v>5576</v>
      </c>
      <c r="Z890" s="40">
        <v>43160</v>
      </c>
      <c r="AA890" s="40">
        <v>43465</v>
      </c>
      <c r="AB890" t="s">
        <v>39</v>
      </c>
      <c r="AC890" t="s">
        <v>67</v>
      </c>
      <c r="AD890" t="s">
        <v>41</v>
      </c>
      <c r="AE890"/>
    </row>
    <row r="891" spans="1:31" ht="15">
      <c r="A891" s="1" t="str">
        <f t="shared" si="26"/>
        <v>1165113711E9</v>
      </c>
      <c r="B891" t="s">
        <v>338</v>
      </c>
      <c r="C891" t="s">
        <v>29</v>
      </c>
      <c r="D891" t="s">
        <v>30</v>
      </c>
      <c r="E891" t="s">
        <v>330</v>
      </c>
      <c r="F891" t="s">
        <v>1457</v>
      </c>
      <c r="G891" t="s">
        <v>5554</v>
      </c>
      <c r="H891" t="s">
        <v>1774</v>
      </c>
      <c r="I891" t="s">
        <v>5555</v>
      </c>
      <c r="J891" t="s">
        <v>5577</v>
      </c>
      <c r="K891" t="s">
        <v>32</v>
      </c>
      <c r="L891" t="s">
        <v>32</v>
      </c>
      <c r="M891" t="s">
        <v>43</v>
      </c>
      <c r="N891" t="s">
        <v>44</v>
      </c>
      <c r="O891" t="s">
        <v>5578</v>
      </c>
      <c r="P891" t="s">
        <v>240</v>
      </c>
      <c r="Q891" t="s">
        <v>413</v>
      </c>
      <c r="R891" t="s">
        <v>831</v>
      </c>
      <c r="S891" s="1" t="str">
        <f t="shared" si="27"/>
        <v>LUJANO NAIRA, ANTONIA</v>
      </c>
      <c r="T891" t="s">
        <v>60</v>
      </c>
      <c r="U891" t="s">
        <v>49</v>
      </c>
      <c r="V891" t="s">
        <v>50</v>
      </c>
      <c r="W891" t="s">
        <v>5579</v>
      </c>
      <c r="X891" s="40">
        <v>24603</v>
      </c>
      <c r="Y891" t="s">
        <v>5580</v>
      </c>
      <c r="Z891"/>
      <c r="AA891"/>
      <c r="AB891" t="s">
        <v>39</v>
      </c>
      <c r="AC891" t="s">
        <v>40</v>
      </c>
      <c r="AD891" t="s">
        <v>41</v>
      </c>
      <c r="AE891"/>
    </row>
    <row r="892" spans="1:31" ht="15">
      <c r="A892" s="1" t="str">
        <f t="shared" si="26"/>
        <v>21EV01810175</v>
      </c>
      <c r="B892" t="s">
        <v>338</v>
      </c>
      <c r="C892" t="s">
        <v>29</v>
      </c>
      <c r="D892" t="s">
        <v>30</v>
      </c>
      <c r="E892" t="s">
        <v>330</v>
      </c>
      <c r="F892" t="s">
        <v>1457</v>
      </c>
      <c r="G892" t="s">
        <v>5554</v>
      </c>
      <c r="H892" t="s">
        <v>1774</v>
      </c>
      <c r="I892" t="s">
        <v>5555</v>
      </c>
      <c r="J892" t="s">
        <v>5581</v>
      </c>
      <c r="K892" t="s">
        <v>32</v>
      </c>
      <c r="L892" t="s">
        <v>32</v>
      </c>
      <c r="M892" t="s">
        <v>1139</v>
      </c>
      <c r="N892" t="s">
        <v>62</v>
      </c>
      <c r="O892" t="s">
        <v>2591</v>
      </c>
      <c r="P892" t="s">
        <v>267</v>
      </c>
      <c r="Q892" t="s">
        <v>141</v>
      </c>
      <c r="R892" t="s">
        <v>5582</v>
      </c>
      <c r="S892" s="1" t="str">
        <f t="shared" si="27"/>
        <v>PAXI RAMOS, MELER GUIDO</v>
      </c>
      <c r="T892" t="s">
        <v>65</v>
      </c>
      <c r="U892" t="s">
        <v>644</v>
      </c>
      <c r="V892" t="s">
        <v>50</v>
      </c>
      <c r="W892" t="s">
        <v>5583</v>
      </c>
      <c r="X892" s="40">
        <v>33445</v>
      </c>
      <c r="Y892" t="s">
        <v>5584</v>
      </c>
      <c r="Z892" s="40">
        <v>43341</v>
      </c>
      <c r="AA892" s="40">
        <v>43465</v>
      </c>
      <c r="AB892" t="s">
        <v>113</v>
      </c>
      <c r="AC892" t="s">
        <v>67</v>
      </c>
      <c r="AD892" t="s">
        <v>41</v>
      </c>
      <c r="AE892"/>
    </row>
    <row r="893" spans="1:31" ht="15">
      <c r="A893" s="1" t="str">
        <f t="shared" si="26"/>
        <v>1165113711E5</v>
      </c>
      <c r="B893" t="s">
        <v>338</v>
      </c>
      <c r="C893" t="s">
        <v>29</v>
      </c>
      <c r="D893" t="s">
        <v>30</v>
      </c>
      <c r="E893" t="s">
        <v>330</v>
      </c>
      <c r="F893" t="s">
        <v>1457</v>
      </c>
      <c r="G893" t="s">
        <v>5554</v>
      </c>
      <c r="H893" t="s">
        <v>1774</v>
      </c>
      <c r="I893" t="s">
        <v>5555</v>
      </c>
      <c r="J893" t="s">
        <v>5585</v>
      </c>
      <c r="K893" t="s">
        <v>87</v>
      </c>
      <c r="L893" t="s">
        <v>88</v>
      </c>
      <c r="M893" t="s">
        <v>89</v>
      </c>
      <c r="N893" t="s">
        <v>44</v>
      </c>
      <c r="O893" t="s">
        <v>54</v>
      </c>
      <c r="P893" t="s">
        <v>102</v>
      </c>
      <c r="Q893" t="s">
        <v>291</v>
      </c>
      <c r="R893" t="s">
        <v>5586</v>
      </c>
      <c r="S893" s="1" t="str">
        <f t="shared" si="27"/>
        <v>MAMANI MENDOZA, NAZARIO</v>
      </c>
      <c r="T893" t="s">
        <v>616</v>
      </c>
      <c r="U893" t="s">
        <v>38</v>
      </c>
      <c r="V893" t="s">
        <v>50</v>
      </c>
      <c r="W893" t="s">
        <v>5587</v>
      </c>
      <c r="X893" s="40">
        <v>20305</v>
      </c>
      <c r="Y893" t="s">
        <v>5588</v>
      </c>
      <c r="Z893"/>
      <c r="AA893"/>
      <c r="AB893" t="s">
        <v>39</v>
      </c>
      <c r="AC893" t="s">
        <v>92</v>
      </c>
      <c r="AD893" t="s">
        <v>41</v>
      </c>
      <c r="AE893"/>
    </row>
    <row r="894" spans="1:31" ht="15">
      <c r="A894" s="1" t="str">
        <f t="shared" si="26"/>
        <v>1117113711E5</v>
      </c>
      <c r="B894" t="s">
        <v>338</v>
      </c>
      <c r="C894" t="s">
        <v>29</v>
      </c>
      <c r="D894" t="s">
        <v>30</v>
      </c>
      <c r="E894" t="s">
        <v>330</v>
      </c>
      <c r="F894" t="s">
        <v>1391</v>
      </c>
      <c r="G894" t="s">
        <v>5589</v>
      </c>
      <c r="H894" t="s">
        <v>1774</v>
      </c>
      <c r="I894" t="s">
        <v>5590</v>
      </c>
      <c r="J894" t="s">
        <v>5591</v>
      </c>
      <c r="K894" t="s">
        <v>32</v>
      </c>
      <c r="L894" t="s">
        <v>33</v>
      </c>
      <c r="M894" t="s">
        <v>34</v>
      </c>
      <c r="N894" t="s">
        <v>593</v>
      </c>
      <c r="O894" t="s">
        <v>5592</v>
      </c>
      <c r="P894" t="s">
        <v>102</v>
      </c>
      <c r="Q894" t="s">
        <v>435</v>
      </c>
      <c r="R894" t="s">
        <v>160</v>
      </c>
      <c r="S894" s="1" t="str">
        <f t="shared" si="27"/>
        <v>MAMANI HOLGUIN, MARITZA</v>
      </c>
      <c r="T894" t="s">
        <v>37</v>
      </c>
      <c r="U894" t="s">
        <v>38</v>
      </c>
      <c r="V894" t="s">
        <v>50</v>
      </c>
      <c r="W894" t="s">
        <v>2916</v>
      </c>
      <c r="X894" s="40">
        <v>26207</v>
      </c>
      <c r="Y894" t="s">
        <v>2917</v>
      </c>
      <c r="Z894" s="40">
        <v>43384</v>
      </c>
      <c r="AA894" s="40">
        <v>43465</v>
      </c>
      <c r="AB894" t="s">
        <v>39</v>
      </c>
      <c r="AC894" t="s">
        <v>40</v>
      </c>
      <c r="AD894" t="s">
        <v>41</v>
      </c>
      <c r="AE894"/>
    </row>
    <row r="895" spans="1:31" ht="15">
      <c r="A895" s="1" t="str">
        <f t="shared" si="26"/>
        <v>1117113711E0</v>
      </c>
      <c r="B895" t="s">
        <v>338</v>
      </c>
      <c r="C895" t="s">
        <v>29</v>
      </c>
      <c r="D895" t="s">
        <v>30</v>
      </c>
      <c r="E895" t="s">
        <v>330</v>
      </c>
      <c r="F895" t="s">
        <v>1391</v>
      </c>
      <c r="G895" t="s">
        <v>5589</v>
      </c>
      <c r="H895" t="s">
        <v>1774</v>
      </c>
      <c r="I895" t="s">
        <v>5590</v>
      </c>
      <c r="J895" t="s">
        <v>5593</v>
      </c>
      <c r="K895" t="s">
        <v>32</v>
      </c>
      <c r="L895" t="s">
        <v>32</v>
      </c>
      <c r="M895" t="s">
        <v>43</v>
      </c>
      <c r="N895" t="s">
        <v>44</v>
      </c>
      <c r="O895" t="s">
        <v>5594</v>
      </c>
      <c r="P895" t="s">
        <v>5595</v>
      </c>
      <c r="Q895" t="s">
        <v>832</v>
      </c>
      <c r="R895" t="s">
        <v>792</v>
      </c>
      <c r="S895" s="1" t="str">
        <f t="shared" si="27"/>
        <v>AMBILLA ALLCCA, ALFREDO</v>
      </c>
      <c r="T895" t="s">
        <v>48</v>
      </c>
      <c r="U895" t="s">
        <v>49</v>
      </c>
      <c r="V895" t="s">
        <v>271</v>
      </c>
      <c r="W895" t="s">
        <v>5596</v>
      </c>
      <c r="X895" s="40">
        <v>21475</v>
      </c>
      <c r="Y895" t="s">
        <v>5597</v>
      </c>
      <c r="Z895" s="40">
        <v>43435</v>
      </c>
      <c r="AA895" s="40">
        <v>43465</v>
      </c>
      <c r="AB895" t="s">
        <v>39</v>
      </c>
      <c r="AC895" t="s">
        <v>40</v>
      </c>
      <c r="AD895" t="s">
        <v>41</v>
      </c>
      <c r="AE895"/>
    </row>
    <row r="896" spans="1:31" ht="15">
      <c r="A896" s="1" t="str">
        <f t="shared" si="26"/>
        <v>1117113711E0</v>
      </c>
      <c r="B896" t="s">
        <v>338</v>
      </c>
      <c r="C896" t="s">
        <v>29</v>
      </c>
      <c r="D896" t="s">
        <v>30</v>
      </c>
      <c r="E896" t="s">
        <v>330</v>
      </c>
      <c r="F896" t="s">
        <v>1391</v>
      </c>
      <c r="G896" t="s">
        <v>5589</v>
      </c>
      <c r="H896" t="s">
        <v>1774</v>
      </c>
      <c r="I896" t="s">
        <v>5590</v>
      </c>
      <c r="J896" t="s">
        <v>5593</v>
      </c>
      <c r="K896" t="s">
        <v>32</v>
      </c>
      <c r="L896" t="s">
        <v>32</v>
      </c>
      <c r="M896" t="s">
        <v>43</v>
      </c>
      <c r="N896" t="s">
        <v>62</v>
      </c>
      <c r="O896" t="s">
        <v>5598</v>
      </c>
      <c r="P896" t="s">
        <v>3025</v>
      </c>
      <c r="Q896" t="s">
        <v>193</v>
      </c>
      <c r="R896" t="s">
        <v>962</v>
      </c>
      <c r="S896" s="1" t="str">
        <f t="shared" si="27"/>
        <v>LIZARRAGA PALACIOS, ESMERALDA</v>
      </c>
      <c r="T896" t="s">
        <v>65</v>
      </c>
      <c r="U896" t="s">
        <v>49</v>
      </c>
      <c r="V896" t="s">
        <v>50</v>
      </c>
      <c r="W896" t="s">
        <v>5599</v>
      </c>
      <c r="X896" s="40">
        <v>29083</v>
      </c>
      <c r="Y896" t="s">
        <v>5600</v>
      </c>
      <c r="Z896" s="40">
        <v>43435</v>
      </c>
      <c r="AA896" s="40">
        <v>43465</v>
      </c>
      <c r="AB896" t="s">
        <v>270</v>
      </c>
      <c r="AC896" t="s">
        <v>67</v>
      </c>
      <c r="AD896" t="s">
        <v>41</v>
      </c>
      <c r="AE896"/>
    </row>
    <row r="897" spans="1:31" ht="15">
      <c r="A897" s="1" t="str">
        <f t="shared" si="26"/>
        <v>1117113711E2</v>
      </c>
      <c r="B897" t="s">
        <v>338</v>
      </c>
      <c r="C897" t="s">
        <v>29</v>
      </c>
      <c r="D897" t="s">
        <v>30</v>
      </c>
      <c r="E897" t="s">
        <v>330</v>
      </c>
      <c r="F897" t="s">
        <v>1391</v>
      </c>
      <c r="G897" t="s">
        <v>5589</v>
      </c>
      <c r="H897" t="s">
        <v>1774</v>
      </c>
      <c r="I897" t="s">
        <v>5590</v>
      </c>
      <c r="J897" t="s">
        <v>5601</v>
      </c>
      <c r="K897" t="s">
        <v>32</v>
      </c>
      <c r="L897" t="s">
        <v>32</v>
      </c>
      <c r="M897" t="s">
        <v>43</v>
      </c>
      <c r="N897" t="s">
        <v>44</v>
      </c>
      <c r="O897" t="s">
        <v>5602</v>
      </c>
      <c r="P897" t="s">
        <v>409</v>
      </c>
      <c r="Q897" t="s">
        <v>387</v>
      </c>
      <c r="R897" t="s">
        <v>5603</v>
      </c>
      <c r="S897" s="1" t="str">
        <f t="shared" si="27"/>
        <v>SANTOS TINTAYA, OLIVIA</v>
      </c>
      <c r="T897" t="s">
        <v>53</v>
      </c>
      <c r="U897" t="s">
        <v>49</v>
      </c>
      <c r="V897" t="s">
        <v>50</v>
      </c>
      <c r="W897" t="s">
        <v>5604</v>
      </c>
      <c r="X897" s="40">
        <v>24860</v>
      </c>
      <c r="Y897" t="s">
        <v>5605</v>
      </c>
      <c r="Z897"/>
      <c r="AA897"/>
      <c r="AB897" t="s">
        <v>39</v>
      </c>
      <c r="AC897" t="s">
        <v>40</v>
      </c>
      <c r="AD897" t="s">
        <v>41</v>
      </c>
      <c r="AE897"/>
    </row>
    <row r="898" spans="1:31" ht="15">
      <c r="A898" s="1" t="str">
        <f t="shared" si="26"/>
        <v>1117113711E3</v>
      </c>
      <c r="B898" t="s">
        <v>338</v>
      </c>
      <c r="C898" t="s">
        <v>29</v>
      </c>
      <c r="D898" t="s">
        <v>30</v>
      </c>
      <c r="E898" t="s">
        <v>330</v>
      </c>
      <c r="F898" t="s">
        <v>1391</v>
      </c>
      <c r="G898" t="s">
        <v>5589</v>
      </c>
      <c r="H898" t="s">
        <v>1774</v>
      </c>
      <c r="I898" t="s">
        <v>5590</v>
      </c>
      <c r="J898" t="s">
        <v>5606</v>
      </c>
      <c r="K898" t="s">
        <v>32</v>
      </c>
      <c r="L898" t="s">
        <v>32</v>
      </c>
      <c r="M898" t="s">
        <v>1837</v>
      </c>
      <c r="N898" t="s">
        <v>44</v>
      </c>
      <c r="O898" t="s">
        <v>54</v>
      </c>
      <c r="P898" t="s">
        <v>492</v>
      </c>
      <c r="Q898" t="s">
        <v>175</v>
      </c>
      <c r="R898" t="s">
        <v>5607</v>
      </c>
      <c r="S898" s="1" t="str">
        <f t="shared" si="27"/>
        <v>GUILLEN VALDEZ, SARA BRAULIA</v>
      </c>
      <c r="T898" t="s">
        <v>53</v>
      </c>
      <c r="U898" t="s">
        <v>49</v>
      </c>
      <c r="V898" t="s">
        <v>50</v>
      </c>
      <c r="W898" t="s">
        <v>5608</v>
      </c>
      <c r="X898" s="40">
        <v>21576</v>
      </c>
      <c r="Y898" t="s">
        <v>5609</v>
      </c>
      <c r="Z898"/>
      <c r="AA898"/>
      <c r="AB898" t="s">
        <v>39</v>
      </c>
      <c r="AC898" t="s">
        <v>40</v>
      </c>
      <c r="AD898" t="s">
        <v>41</v>
      </c>
      <c r="AE898"/>
    </row>
    <row r="899" spans="1:31" ht="15">
      <c r="A899" s="1" t="str">
        <f t="shared" ref="A899:A962" si="28">J899</f>
        <v>1117113711E4</v>
      </c>
      <c r="B899" t="s">
        <v>338</v>
      </c>
      <c r="C899" t="s">
        <v>29</v>
      </c>
      <c r="D899" t="s">
        <v>30</v>
      </c>
      <c r="E899" t="s">
        <v>330</v>
      </c>
      <c r="F899" t="s">
        <v>1391</v>
      </c>
      <c r="G899" t="s">
        <v>5589</v>
      </c>
      <c r="H899" t="s">
        <v>1774</v>
      </c>
      <c r="I899" t="s">
        <v>5590</v>
      </c>
      <c r="J899" t="s">
        <v>5610</v>
      </c>
      <c r="K899" t="s">
        <v>32</v>
      </c>
      <c r="L899" t="s">
        <v>32</v>
      </c>
      <c r="M899" t="s">
        <v>43</v>
      </c>
      <c r="N899" t="s">
        <v>62</v>
      </c>
      <c r="O899" t="s">
        <v>5611</v>
      </c>
      <c r="P899" t="s">
        <v>135</v>
      </c>
      <c r="Q899" t="s">
        <v>136</v>
      </c>
      <c r="R899" t="s">
        <v>5612</v>
      </c>
      <c r="S899" s="1" t="str">
        <f t="shared" si="27"/>
        <v>BUTRON FLOREZ, LUIS BERNI</v>
      </c>
      <c r="T899" t="s">
        <v>65</v>
      </c>
      <c r="U899" t="s">
        <v>49</v>
      </c>
      <c r="V899" t="s">
        <v>149</v>
      </c>
      <c r="W899" t="s">
        <v>5613</v>
      </c>
      <c r="X899" s="40">
        <v>29331</v>
      </c>
      <c r="Y899" t="s">
        <v>5614</v>
      </c>
      <c r="Z899" s="40">
        <v>43160</v>
      </c>
      <c r="AA899" s="40">
        <v>43465</v>
      </c>
      <c r="AB899" t="s">
        <v>39</v>
      </c>
      <c r="AC899" t="s">
        <v>67</v>
      </c>
      <c r="AD899" t="s">
        <v>41</v>
      </c>
      <c r="AE899"/>
    </row>
    <row r="900" spans="1:31" ht="15">
      <c r="A900" s="1" t="str">
        <f t="shared" si="28"/>
        <v>1117113711E6</v>
      </c>
      <c r="B900" t="s">
        <v>338</v>
      </c>
      <c r="C900" t="s">
        <v>29</v>
      </c>
      <c r="D900" t="s">
        <v>30</v>
      </c>
      <c r="E900" t="s">
        <v>330</v>
      </c>
      <c r="F900" t="s">
        <v>1391</v>
      </c>
      <c r="G900" t="s">
        <v>5589</v>
      </c>
      <c r="H900" t="s">
        <v>1774</v>
      </c>
      <c r="I900" t="s">
        <v>5590</v>
      </c>
      <c r="J900" t="s">
        <v>5615</v>
      </c>
      <c r="K900" t="s">
        <v>32</v>
      </c>
      <c r="L900" t="s">
        <v>32</v>
      </c>
      <c r="M900" t="s">
        <v>43</v>
      </c>
      <c r="N900" t="s">
        <v>44</v>
      </c>
      <c r="O900" t="s">
        <v>5616</v>
      </c>
      <c r="P900" t="s">
        <v>55</v>
      </c>
      <c r="Q900" t="s">
        <v>681</v>
      </c>
      <c r="R900" t="s">
        <v>5617</v>
      </c>
      <c r="S900" s="1" t="str">
        <f t="shared" ref="S900:S963" si="29">CONCATENATE(P900," ",Q900,", ",R900)</f>
        <v>ALIAGA CHALCO, INOCENCIA</v>
      </c>
      <c r="T900" t="s">
        <v>53</v>
      </c>
      <c r="U900" t="s">
        <v>49</v>
      </c>
      <c r="V900" t="s">
        <v>50</v>
      </c>
      <c r="W900" t="s">
        <v>5618</v>
      </c>
      <c r="X900" s="40">
        <v>22278</v>
      </c>
      <c r="Y900" t="s">
        <v>5619</v>
      </c>
      <c r="Z900"/>
      <c r="AA900"/>
      <c r="AB900" t="s">
        <v>39</v>
      </c>
      <c r="AC900" t="s">
        <v>40</v>
      </c>
      <c r="AD900" t="s">
        <v>41</v>
      </c>
      <c r="AE900"/>
    </row>
    <row r="901" spans="1:31" ht="15">
      <c r="A901" s="1" t="str">
        <f t="shared" si="28"/>
        <v>1117113711E7</v>
      </c>
      <c r="B901" t="s">
        <v>338</v>
      </c>
      <c r="C901" t="s">
        <v>29</v>
      </c>
      <c r="D901" t="s">
        <v>30</v>
      </c>
      <c r="E901" t="s">
        <v>330</v>
      </c>
      <c r="F901" t="s">
        <v>1391</v>
      </c>
      <c r="G901" t="s">
        <v>5589</v>
      </c>
      <c r="H901" t="s">
        <v>1774</v>
      </c>
      <c r="I901" t="s">
        <v>5590</v>
      </c>
      <c r="J901" t="s">
        <v>5620</v>
      </c>
      <c r="K901" t="s">
        <v>32</v>
      </c>
      <c r="L901" t="s">
        <v>32</v>
      </c>
      <c r="M901" t="s">
        <v>1139</v>
      </c>
      <c r="N901" t="s">
        <v>44</v>
      </c>
      <c r="O901" t="s">
        <v>5621</v>
      </c>
      <c r="P901" t="s">
        <v>475</v>
      </c>
      <c r="Q901" t="s">
        <v>118</v>
      </c>
      <c r="R901" t="s">
        <v>792</v>
      </c>
      <c r="S901" s="1" t="str">
        <f t="shared" si="29"/>
        <v>HUARCAYA FLORES, ALFREDO</v>
      </c>
      <c r="T901" t="s">
        <v>65</v>
      </c>
      <c r="U901" t="s">
        <v>49</v>
      </c>
      <c r="V901" t="s">
        <v>50</v>
      </c>
      <c r="W901" t="s">
        <v>5622</v>
      </c>
      <c r="X901" s="40">
        <v>22967</v>
      </c>
      <c r="Y901" t="s">
        <v>5623</v>
      </c>
      <c r="Z901" s="40">
        <v>42389</v>
      </c>
      <c r="AA901"/>
      <c r="AB901" t="s">
        <v>39</v>
      </c>
      <c r="AC901" t="s">
        <v>40</v>
      </c>
      <c r="AD901" t="s">
        <v>41</v>
      </c>
      <c r="AE901"/>
    </row>
    <row r="902" spans="1:31" ht="15">
      <c r="A902" s="1" t="str">
        <f t="shared" si="28"/>
        <v>1117113711E9</v>
      </c>
      <c r="B902" t="s">
        <v>338</v>
      </c>
      <c r="C902" t="s">
        <v>29</v>
      </c>
      <c r="D902" t="s">
        <v>30</v>
      </c>
      <c r="E902" t="s">
        <v>330</v>
      </c>
      <c r="F902" t="s">
        <v>1391</v>
      </c>
      <c r="G902" t="s">
        <v>5589</v>
      </c>
      <c r="H902" t="s">
        <v>1774</v>
      </c>
      <c r="I902" t="s">
        <v>5590</v>
      </c>
      <c r="J902" t="s">
        <v>5624</v>
      </c>
      <c r="K902" t="s">
        <v>32</v>
      </c>
      <c r="L902" t="s">
        <v>32</v>
      </c>
      <c r="M902" t="s">
        <v>43</v>
      </c>
      <c r="N902" t="s">
        <v>44</v>
      </c>
      <c r="O902" t="s">
        <v>5625</v>
      </c>
      <c r="P902" t="s">
        <v>151</v>
      </c>
      <c r="Q902" t="s">
        <v>833</v>
      </c>
      <c r="R902" t="s">
        <v>834</v>
      </c>
      <c r="S902" s="1" t="str">
        <f t="shared" si="29"/>
        <v>YUCRA LLANQUI, HUGO FIDEL</v>
      </c>
      <c r="T902" t="s">
        <v>37</v>
      </c>
      <c r="U902" t="s">
        <v>49</v>
      </c>
      <c r="V902" t="s">
        <v>50</v>
      </c>
      <c r="W902" t="s">
        <v>5626</v>
      </c>
      <c r="X902" s="40">
        <v>23516</v>
      </c>
      <c r="Y902" t="s">
        <v>5627</v>
      </c>
      <c r="Z902"/>
      <c r="AA902"/>
      <c r="AB902" t="s">
        <v>39</v>
      </c>
      <c r="AC902" t="s">
        <v>40</v>
      </c>
      <c r="AD902" t="s">
        <v>41</v>
      </c>
      <c r="AE902"/>
    </row>
    <row r="903" spans="1:31" ht="15">
      <c r="A903" s="1" t="str">
        <f t="shared" si="28"/>
        <v>1117113711E8</v>
      </c>
      <c r="B903" t="s">
        <v>338</v>
      </c>
      <c r="C903" t="s">
        <v>29</v>
      </c>
      <c r="D903" t="s">
        <v>30</v>
      </c>
      <c r="E903" t="s">
        <v>330</v>
      </c>
      <c r="F903" t="s">
        <v>1391</v>
      </c>
      <c r="G903" t="s">
        <v>5589</v>
      </c>
      <c r="H903" t="s">
        <v>1774</v>
      </c>
      <c r="I903" t="s">
        <v>5590</v>
      </c>
      <c r="J903" t="s">
        <v>5628</v>
      </c>
      <c r="K903" t="s">
        <v>87</v>
      </c>
      <c r="L903" t="s">
        <v>88</v>
      </c>
      <c r="M903" t="s">
        <v>89</v>
      </c>
      <c r="N903" t="s">
        <v>44</v>
      </c>
      <c r="O903" t="s">
        <v>54</v>
      </c>
      <c r="P903" t="s">
        <v>141</v>
      </c>
      <c r="Q903" t="s">
        <v>200</v>
      </c>
      <c r="R903" t="s">
        <v>589</v>
      </c>
      <c r="S903" s="1" t="str">
        <f t="shared" si="29"/>
        <v>RAMOS CCOPA, NESTOR</v>
      </c>
      <c r="T903" t="s">
        <v>276</v>
      </c>
      <c r="U903" t="s">
        <v>38</v>
      </c>
      <c r="V903" t="s">
        <v>50</v>
      </c>
      <c r="W903" t="s">
        <v>5629</v>
      </c>
      <c r="X903" s="40">
        <v>21242</v>
      </c>
      <c r="Y903" t="s">
        <v>5630</v>
      </c>
      <c r="Z903"/>
      <c r="AA903"/>
      <c r="AB903" t="s">
        <v>39</v>
      </c>
      <c r="AC903" t="s">
        <v>92</v>
      </c>
      <c r="AD903" t="s">
        <v>41</v>
      </c>
      <c r="AE903"/>
    </row>
    <row r="904" spans="1:31" ht="15">
      <c r="A904" s="1" t="str">
        <f t="shared" si="28"/>
        <v>1167113711E5</v>
      </c>
      <c r="B904" t="s">
        <v>338</v>
      </c>
      <c r="C904" t="s">
        <v>303</v>
      </c>
      <c r="D904" t="s">
        <v>30</v>
      </c>
      <c r="E904" t="s">
        <v>329</v>
      </c>
      <c r="F904" t="s">
        <v>1380</v>
      </c>
      <c r="G904" t="s">
        <v>5631</v>
      </c>
      <c r="H904" t="s">
        <v>1774</v>
      </c>
      <c r="I904" t="s">
        <v>5632</v>
      </c>
      <c r="J904" t="s">
        <v>5633</v>
      </c>
      <c r="K904" t="s">
        <v>32</v>
      </c>
      <c r="L904" t="s">
        <v>33</v>
      </c>
      <c r="M904" t="s">
        <v>34</v>
      </c>
      <c r="N904" t="s">
        <v>35</v>
      </c>
      <c r="O904" t="s">
        <v>5634</v>
      </c>
      <c r="P904" t="s">
        <v>177</v>
      </c>
      <c r="Q904" t="s">
        <v>298</v>
      </c>
      <c r="R904" t="s">
        <v>371</v>
      </c>
      <c r="S904" s="1" t="str">
        <f t="shared" si="29"/>
        <v>CHAVEZ ZEGARRA, VICTOR</v>
      </c>
      <c r="T904" t="s">
        <v>60</v>
      </c>
      <c r="U904" t="s">
        <v>38</v>
      </c>
      <c r="V904" t="s">
        <v>100</v>
      </c>
      <c r="W904" t="s">
        <v>5635</v>
      </c>
      <c r="X904" s="40">
        <v>25353</v>
      </c>
      <c r="Y904" t="s">
        <v>5636</v>
      </c>
      <c r="Z904" s="40">
        <v>42064</v>
      </c>
      <c r="AA904" s="40">
        <v>43159</v>
      </c>
      <c r="AB904" t="s">
        <v>39</v>
      </c>
      <c r="AC904" t="s">
        <v>40</v>
      </c>
      <c r="AD904" t="s">
        <v>41</v>
      </c>
      <c r="AE904"/>
    </row>
    <row r="905" spans="1:31" ht="15">
      <c r="A905" s="1" t="str">
        <f t="shared" si="28"/>
        <v>1167113711E4</v>
      </c>
      <c r="B905" t="s">
        <v>338</v>
      </c>
      <c r="C905" t="s">
        <v>303</v>
      </c>
      <c r="D905" t="s">
        <v>30</v>
      </c>
      <c r="E905" t="s">
        <v>329</v>
      </c>
      <c r="F905" t="s">
        <v>1380</v>
      </c>
      <c r="G905" t="s">
        <v>5631</v>
      </c>
      <c r="H905" t="s">
        <v>1774</v>
      </c>
      <c r="I905" t="s">
        <v>5632</v>
      </c>
      <c r="J905" t="s">
        <v>5637</v>
      </c>
      <c r="K905" t="s">
        <v>32</v>
      </c>
      <c r="L905" t="s">
        <v>32</v>
      </c>
      <c r="M905" t="s">
        <v>43</v>
      </c>
      <c r="N905" t="s">
        <v>62</v>
      </c>
      <c r="O905" t="s">
        <v>5638</v>
      </c>
      <c r="P905" t="s">
        <v>734</v>
      </c>
      <c r="Q905" t="s">
        <v>227</v>
      </c>
      <c r="R905" t="s">
        <v>5639</v>
      </c>
      <c r="S905" s="1" t="str">
        <f t="shared" si="29"/>
        <v>HUANACUNI CALDERON, LUCILA YOVANA</v>
      </c>
      <c r="T905" t="s">
        <v>65</v>
      </c>
      <c r="U905" t="s">
        <v>49</v>
      </c>
      <c r="V905" t="s">
        <v>50</v>
      </c>
      <c r="W905" t="s">
        <v>5640</v>
      </c>
      <c r="X905" s="40">
        <v>28380</v>
      </c>
      <c r="Y905" t="s">
        <v>5641</v>
      </c>
      <c r="Z905" s="40">
        <v>43160</v>
      </c>
      <c r="AA905" s="40">
        <v>43465</v>
      </c>
      <c r="AB905" t="s">
        <v>39</v>
      </c>
      <c r="AC905" t="s">
        <v>67</v>
      </c>
      <c r="AD905" t="s">
        <v>41</v>
      </c>
      <c r="AE905"/>
    </row>
    <row r="906" spans="1:31" ht="15">
      <c r="A906" s="1" t="str">
        <f t="shared" si="28"/>
        <v>1167113711E6</v>
      </c>
      <c r="B906" t="s">
        <v>338</v>
      </c>
      <c r="C906" t="s">
        <v>303</v>
      </c>
      <c r="D906" t="s">
        <v>30</v>
      </c>
      <c r="E906" t="s">
        <v>329</v>
      </c>
      <c r="F906" t="s">
        <v>1380</v>
      </c>
      <c r="G906" t="s">
        <v>5631</v>
      </c>
      <c r="H906" t="s">
        <v>1774</v>
      </c>
      <c r="I906" t="s">
        <v>5632</v>
      </c>
      <c r="J906" t="s">
        <v>5642</v>
      </c>
      <c r="K906" t="s">
        <v>32</v>
      </c>
      <c r="L906" t="s">
        <v>32</v>
      </c>
      <c r="M906" t="s">
        <v>43</v>
      </c>
      <c r="N906" t="s">
        <v>44</v>
      </c>
      <c r="O906" t="s">
        <v>5643</v>
      </c>
      <c r="P906" t="s">
        <v>443</v>
      </c>
      <c r="Q906" t="s">
        <v>273</v>
      </c>
      <c r="R906" t="s">
        <v>5644</v>
      </c>
      <c r="S906" s="1" t="str">
        <f t="shared" si="29"/>
        <v>JAHUIRA RODRIGUEZ, SABINA JULIA</v>
      </c>
      <c r="T906" t="s">
        <v>53</v>
      </c>
      <c r="U906" t="s">
        <v>49</v>
      </c>
      <c r="V906" t="s">
        <v>50</v>
      </c>
      <c r="W906" t="s">
        <v>5645</v>
      </c>
      <c r="X906" s="40">
        <v>24308</v>
      </c>
      <c r="Y906" t="s">
        <v>5646</v>
      </c>
      <c r="Z906"/>
      <c r="AA906"/>
      <c r="AB906" t="s">
        <v>39</v>
      </c>
      <c r="AC906" t="s">
        <v>40</v>
      </c>
      <c r="AD906" t="s">
        <v>41</v>
      </c>
      <c r="AE906"/>
    </row>
    <row r="907" spans="1:31" ht="15">
      <c r="A907" s="1" t="str">
        <f t="shared" si="28"/>
        <v>1167113711E7</v>
      </c>
      <c r="B907" t="s">
        <v>338</v>
      </c>
      <c r="C907" t="s">
        <v>303</v>
      </c>
      <c r="D907" t="s">
        <v>30</v>
      </c>
      <c r="E907" t="s">
        <v>329</v>
      </c>
      <c r="F907" t="s">
        <v>1380</v>
      </c>
      <c r="G907" t="s">
        <v>5631</v>
      </c>
      <c r="H907" t="s">
        <v>1774</v>
      </c>
      <c r="I907" t="s">
        <v>5632</v>
      </c>
      <c r="J907" t="s">
        <v>5647</v>
      </c>
      <c r="K907" t="s">
        <v>32</v>
      </c>
      <c r="L907" t="s">
        <v>32</v>
      </c>
      <c r="M907" t="s">
        <v>43</v>
      </c>
      <c r="N907" t="s">
        <v>44</v>
      </c>
      <c r="O907" t="s">
        <v>5648</v>
      </c>
      <c r="P907" t="s">
        <v>203</v>
      </c>
      <c r="Q907" t="s">
        <v>5649</v>
      </c>
      <c r="R907" t="s">
        <v>646</v>
      </c>
      <c r="S907" s="1" t="str">
        <f t="shared" si="29"/>
        <v>ARCE PAYI, ANDRES</v>
      </c>
      <c r="T907" t="s">
        <v>48</v>
      </c>
      <c r="U907" t="s">
        <v>49</v>
      </c>
      <c r="V907" t="s">
        <v>50</v>
      </c>
      <c r="W907" t="s">
        <v>5650</v>
      </c>
      <c r="X907" s="40">
        <v>21816</v>
      </c>
      <c r="Y907" t="s">
        <v>5651</v>
      </c>
      <c r="Z907"/>
      <c r="AA907"/>
      <c r="AB907" t="s">
        <v>39</v>
      </c>
      <c r="AC907" t="s">
        <v>40</v>
      </c>
      <c r="AD907" t="s">
        <v>41</v>
      </c>
      <c r="AE907"/>
    </row>
    <row r="908" spans="1:31" ht="15">
      <c r="A908" s="1" t="str">
        <f t="shared" si="28"/>
        <v>1167113711E3</v>
      </c>
      <c r="B908" t="s">
        <v>338</v>
      </c>
      <c r="C908" t="s">
        <v>303</v>
      </c>
      <c r="D908" t="s">
        <v>30</v>
      </c>
      <c r="E908" t="s">
        <v>329</v>
      </c>
      <c r="F908" t="s">
        <v>1380</v>
      </c>
      <c r="G908" t="s">
        <v>5631</v>
      </c>
      <c r="H908" t="s">
        <v>1774</v>
      </c>
      <c r="I908" t="s">
        <v>5632</v>
      </c>
      <c r="J908" t="s">
        <v>5652</v>
      </c>
      <c r="K908" t="s">
        <v>87</v>
      </c>
      <c r="L908" t="s">
        <v>88</v>
      </c>
      <c r="M908" t="s">
        <v>89</v>
      </c>
      <c r="N908" t="s">
        <v>44</v>
      </c>
      <c r="O908" t="s">
        <v>54</v>
      </c>
      <c r="P908" t="s">
        <v>580</v>
      </c>
      <c r="Q908" t="s">
        <v>205</v>
      </c>
      <c r="R908" t="s">
        <v>5653</v>
      </c>
      <c r="S908" s="1" t="str">
        <f t="shared" si="29"/>
        <v>CONDEMAYTA CALIZAYA, CESAR HUGO</v>
      </c>
      <c r="T908" t="s">
        <v>137</v>
      </c>
      <c r="U908" t="s">
        <v>38</v>
      </c>
      <c r="V908" t="s">
        <v>50</v>
      </c>
      <c r="W908" t="s">
        <v>5654</v>
      </c>
      <c r="X908" s="40">
        <v>24417</v>
      </c>
      <c r="Y908" t="s">
        <v>5655</v>
      </c>
      <c r="Z908"/>
      <c r="AA908"/>
      <c r="AB908" t="s">
        <v>39</v>
      </c>
      <c r="AC908" t="s">
        <v>92</v>
      </c>
      <c r="AD908" t="s">
        <v>41</v>
      </c>
      <c r="AE908"/>
    </row>
    <row r="909" spans="1:31" ht="15">
      <c r="A909" s="1" t="str">
        <f t="shared" si="28"/>
        <v>1118113711E4</v>
      </c>
      <c r="B909" t="s">
        <v>338</v>
      </c>
      <c r="C909" t="s">
        <v>303</v>
      </c>
      <c r="D909" t="s">
        <v>30</v>
      </c>
      <c r="E909" t="s">
        <v>330</v>
      </c>
      <c r="F909" t="s">
        <v>1171</v>
      </c>
      <c r="G909" t="s">
        <v>5656</v>
      </c>
      <c r="H909" t="s">
        <v>1774</v>
      </c>
      <c r="I909" t="s">
        <v>5657</v>
      </c>
      <c r="J909" t="s">
        <v>5658</v>
      </c>
      <c r="K909" t="s">
        <v>32</v>
      </c>
      <c r="L909" t="s">
        <v>33</v>
      </c>
      <c r="M909" t="s">
        <v>34</v>
      </c>
      <c r="N909" t="s">
        <v>35</v>
      </c>
      <c r="O909" t="s">
        <v>5659</v>
      </c>
      <c r="P909" t="s">
        <v>76</v>
      </c>
      <c r="Q909" t="s">
        <v>174</v>
      </c>
      <c r="R909" t="s">
        <v>5660</v>
      </c>
      <c r="S909" s="1" t="str">
        <f t="shared" si="29"/>
        <v>QUISPE APAZA, MARISOL</v>
      </c>
      <c r="T909" t="s">
        <v>37</v>
      </c>
      <c r="U909" t="s">
        <v>38</v>
      </c>
      <c r="V909" t="s">
        <v>100</v>
      </c>
      <c r="W909" t="s">
        <v>5661</v>
      </c>
      <c r="X909" s="40">
        <v>27610</v>
      </c>
      <c r="Y909" t="s">
        <v>5662</v>
      </c>
      <c r="Z909" s="40">
        <v>42064</v>
      </c>
      <c r="AA909" s="40">
        <v>43159</v>
      </c>
      <c r="AB909" t="s">
        <v>39</v>
      </c>
      <c r="AC909" t="s">
        <v>40</v>
      </c>
      <c r="AD909" t="s">
        <v>41</v>
      </c>
      <c r="AE909"/>
    </row>
    <row r="910" spans="1:31" ht="15">
      <c r="A910" s="1" t="str">
        <f t="shared" si="28"/>
        <v>1118113711E2</v>
      </c>
      <c r="B910" t="s">
        <v>338</v>
      </c>
      <c r="C910" t="s">
        <v>303</v>
      </c>
      <c r="D910" t="s">
        <v>30</v>
      </c>
      <c r="E910" t="s">
        <v>330</v>
      </c>
      <c r="F910" t="s">
        <v>1171</v>
      </c>
      <c r="G910" t="s">
        <v>5656</v>
      </c>
      <c r="H910" t="s">
        <v>1774</v>
      </c>
      <c r="I910" t="s">
        <v>5657</v>
      </c>
      <c r="J910" t="s">
        <v>5663</v>
      </c>
      <c r="K910" t="s">
        <v>32</v>
      </c>
      <c r="L910" t="s">
        <v>32</v>
      </c>
      <c r="M910" t="s">
        <v>43</v>
      </c>
      <c r="N910" t="s">
        <v>44</v>
      </c>
      <c r="O910" t="s">
        <v>5664</v>
      </c>
      <c r="P910" t="s">
        <v>546</v>
      </c>
      <c r="Q910" t="s">
        <v>561</v>
      </c>
      <c r="R910" t="s">
        <v>835</v>
      </c>
      <c r="S910" s="1" t="str">
        <f t="shared" si="29"/>
        <v>CCAMA ANAHUA, EUGENIO</v>
      </c>
      <c r="T910" t="s">
        <v>48</v>
      </c>
      <c r="U910" t="s">
        <v>49</v>
      </c>
      <c r="V910" t="s">
        <v>50</v>
      </c>
      <c r="W910" t="s">
        <v>5665</v>
      </c>
      <c r="X910" s="40">
        <v>21560</v>
      </c>
      <c r="Y910" t="s">
        <v>5666</v>
      </c>
      <c r="Z910"/>
      <c r="AA910"/>
      <c r="AB910" t="s">
        <v>39</v>
      </c>
      <c r="AC910" t="s">
        <v>40</v>
      </c>
      <c r="AD910" t="s">
        <v>41</v>
      </c>
      <c r="AE910"/>
    </row>
    <row r="911" spans="1:31" ht="15">
      <c r="A911" s="1" t="str">
        <f t="shared" si="28"/>
        <v>1118113711E3</v>
      </c>
      <c r="B911" t="s">
        <v>338</v>
      </c>
      <c r="C911" t="s">
        <v>303</v>
      </c>
      <c r="D911" t="s">
        <v>30</v>
      </c>
      <c r="E911" t="s">
        <v>330</v>
      </c>
      <c r="F911" t="s">
        <v>1171</v>
      </c>
      <c r="G911" t="s">
        <v>5656</v>
      </c>
      <c r="H911" t="s">
        <v>1774</v>
      </c>
      <c r="I911" t="s">
        <v>5657</v>
      </c>
      <c r="J911" t="s">
        <v>5667</v>
      </c>
      <c r="K911" t="s">
        <v>32</v>
      </c>
      <c r="L911" t="s">
        <v>32</v>
      </c>
      <c r="M911" t="s">
        <v>43</v>
      </c>
      <c r="N911" t="s">
        <v>62</v>
      </c>
      <c r="O911" t="s">
        <v>5668</v>
      </c>
      <c r="P911" t="s">
        <v>226</v>
      </c>
      <c r="Q911" t="s">
        <v>423</v>
      </c>
      <c r="R911" t="s">
        <v>5669</v>
      </c>
      <c r="S911" s="1" t="str">
        <f t="shared" si="29"/>
        <v>MAQUERA LUPACA, ZINTIA MAGALY</v>
      </c>
      <c r="T911" t="s">
        <v>65</v>
      </c>
      <c r="U911" t="s">
        <v>49</v>
      </c>
      <c r="V911" t="s">
        <v>149</v>
      </c>
      <c r="W911" t="s">
        <v>5670</v>
      </c>
      <c r="X911" s="40">
        <v>30545</v>
      </c>
      <c r="Y911" t="s">
        <v>5671</v>
      </c>
      <c r="Z911" s="40">
        <v>43160</v>
      </c>
      <c r="AA911" s="40">
        <v>43465</v>
      </c>
      <c r="AB911" t="s">
        <v>39</v>
      </c>
      <c r="AC911" t="s">
        <v>67</v>
      </c>
      <c r="AD911" t="s">
        <v>41</v>
      </c>
      <c r="AE911"/>
    </row>
    <row r="912" spans="1:31" ht="15">
      <c r="A912" s="1" t="str">
        <f t="shared" si="28"/>
        <v>1168113711E7</v>
      </c>
      <c r="B912" t="s">
        <v>338</v>
      </c>
      <c r="C912" t="s">
        <v>303</v>
      </c>
      <c r="D912" t="s">
        <v>30</v>
      </c>
      <c r="E912" t="s">
        <v>330</v>
      </c>
      <c r="F912" t="s">
        <v>1396</v>
      </c>
      <c r="G912" t="s">
        <v>5672</v>
      </c>
      <c r="H912" t="s">
        <v>1774</v>
      </c>
      <c r="I912" t="s">
        <v>5673</v>
      </c>
      <c r="J912" t="s">
        <v>5674</v>
      </c>
      <c r="K912" t="s">
        <v>32</v>
      </c>
      <c r="L912" t="s">
        <v>33</v>
      </c>
      <c r="M912" t="s">
        <v>34</v>
      </c>
      <c r="N912" t="s">
        <v>35</v>
      </c>
      <c r="O912" t="s">
        <v>5675</v>
      </c>
      <c r="P912" t="s">
        <v>118</v>
      </c>
      <c r="Q912" t="s">
        <v>4302</v>
      </c>
      <c r="R912" t="s">
        <v>363</v>
      </c>
      <c r="S912" s="1" t="str">
        <f t="shared" si="29"/>
        <v>FLORES BLAS, PABLO</v>
      </c>
      <c r="T912" t="s">
        <v>60</v>
      </c>
      <c r="U912" t="s">
        <v>38</v>
      </c>
      <c r="V912" t="s">
        <v>100</v>
      </c>
      <c r="W912" t="s">
        <v>5676</v>
      </c>
      <c r="X912" s="40">
        <v>23525</v>
      </c>
      <c r="Y912" t="s">
        <v>5677</v>
      </c>
      <c r="Z912" s="40">
        <v>42064</v>
      </c>
      <c r="AA912" s="40">
        <v>43159</v>
      </c>
      <c r="AB912" t="s">
        <v>39</v>
      </c>
      <c r="AC912" t="s">
        <v>40</v>
      </c>
      <c r="AD912" t="s">
        <v>41</v>
      </c>
      <c r="AE912"/>
    </row>
    <row r="913" spans="1:31" ht="15">
      <c r="A913" s="1" t="str">
        <f t="shared" si="28"/>
        <v>1168113711E2</v>
      </c>
      <c r="B913" t="s">
        <v>338</v>
      </c>
      <c r="C913" t="s">
        <v>303</v>
      </c>
      <c r="D913" t="s">
        <v>30</v>
      </c>
      <c r="E913" t="s">
        <v>330</v>
      </c>
      <c r="F913" t="s">
        <v>1396</v>
      </c>
      <c r="G913" t="s">
        <v>5672</v>
      </c>
      <c r="H913" t="s">
        <v>1774</v>
      </c>
      <c r="I913" t="s">
        <v>5673</v>
      </c>
      <c r="J913" t="s">
        <v>5678</v>
      </c>
      <c r="K913" t="s">
        <v>32</v>
      </c>
      <c r="L913" t="s">
        <v>32</v>
      </c>
      <c r="M913" t="s">
        <v>43</v>
      </c>
      <c r="N913" t="s">
        <v>44</v>
      </c>
      <c r="O913" t="s">
        <v>54</v>
      </c>
      <c r="P913" t="s">
        <v>605</v>
      </c>
      <c r="Q913" t="s">
        <v>151</v>
      </c>
      <c r="R913" t="s">
        <v>5679</v>
      </c>
      <c r="S913" s="1" t="str">
        <f t="shared" si="29"/>
        <v>CAMACHO YUCRA, MERCEDES ELVIRA</v>
      </c>
      <c r="T913" t="s">
        <v>53</v>
      </c>
      <c r="U913" t="s">
        <v>49</v>
      </c>
      <c r="V913" t="s">
        <v>271</v>
      </c>
      <c r="W913" t="s">
        <v>5680</v>
      </c>
      <c r="X913" s="40">
        <v>23712</v>
      </c>
      <c r="Y913" t="s">
        <v>5681</v>
      </c>
      <c r="Z913" s="40">
        <v>43344</v>
      </c>
      <c r="AA913" s="40">
        <v>43373</v>
      </c>
      <c r="AB913" t="s">
        <v>39</v>
      </c>
      <c r="AC913" t="s">
        <v>40</v>
      </c>
      <c r="AD913" t="s">
        <v>41</v>
      </c>
      <c r="AE913"/>
    </row>
    <row r="914" spans="1:31" ht="15">
      <c r="A914" s="1" t="str">
        <f t="shared" si="28"/>
        <v>1168113711E2</v>
      </c>
      <c r="B914" t="s">
        <v>338</v>
      </c>
      <c r="C914" t="s">
        <v>303</v>
      </c>
      <c r="D914" t="s">
        <v>30</v>
      </c>
      <c r="E914" t="s">
        <v>330</v>
      </c>
      <c r="F914" t="s">
        <v>1396</v>
      </c>
      <c r="G914" t="s">
        <v>5672</v>
      </c>
      <c r="H914" t="s">
        <v>1774</v>
      </c>
      <c r="I914" t="s">
        <v>5673</v>
      </c>
      <c r="J914" t="s">
        <v>5678</v>
      </c>
      <c r="K914" t="s">
        <v>32</v>
      </c>
      <c r="L914" t="s">
        <v>32</v>
      </c>
      <c r="M914" t="s">
        <v>43</v>
      </c>
      <c r="N914" t="s">
        <v>62</v>
      </c>
      <c r="O914" t="s">
        <v>5682</v>
      </c>
      <c r="P914" t="s">
        <v>509</v>
      </c>
      <c r="Q914" t="s">
        <v>242</v>
      </c>
      <c r="R914" t="s">
        <v>836</v>
      </c>
      <c r="S914" s="1" t="str">
        <f t="shared" si="29"/>
        <v>JULI CCALLO, ANTONIO</v>
      </c>
      <c r="T914" t="s">
        <v>65</v>
      </c>
      <c r="U914" t="s">
        <v>49</v>
      </c>
      <c r="V914" t="s">
        <v>50</v>
      </c>
      <c r="W914" t="s">
        <v>5683</v>
      </c>
      <c r="X914" s="40">
        <v>30237</v>
      </c>
      <c r="Y914" t="s">
        <v>5684</v>
      </c>
      <c r="Z914" s="40">
        <v>43344</v>
      </c>
      <c r="AA914" s="40">
        <v>43373</v>
      </c>
      <c r="AB914" t="s">
        <v>270</v>
      </c>
      <c r="AC914" t="s">
        <v>67</v>
      </c>
      <c r="AD914" t="s">
        <v>41</v>
      </c>
      <c r="AE914"/>
    </row>
    <row r="915" spans="1:31" ht="15">
      <c r="A915" s="1" t="str">
        <f t="shared" si="28"/>
        <v>1168113711E5</v>
      </c>
      <c r="B915" t="s">
        <v>338</v>
      </c>
      <c r="C915" t="s">
        <v>303</v>
      </c>
      <c r="D915" t="s">
        <v>30</v>
      </c>
      <c r="E915" t="s">
        <v>330</v>
      </c>
      <c r="F915" t="s">
        <v>1396</v>
      </c>
      <c r="G915" t="s">
        <v>5672</v>
      </c>
      <c r="H915" t="s">
        <v>1774</v>
      </c>
      <c r="I915" t="s">
        <v>5673</v>
      </c>
      <c r="J915" t="s">
        <v>5685</v>
      </c>
      <c r="K915" t="s">
        <v>32</v>
      </c>
      <c r="L915" t="s">
        <v>32</v>
      </c>
      <c r="M915" t="s">
        <v>43</v>
      </c>
      <c r="N915" t="s">
        <v>44</v>
      </c>
      <c r="O915" t="s">
        <v>54</v>
      </c>
      <c r="P915" t="s">
        <v>126</v>
      </c>
      <c r="Q915" t="s">
        <v>431</v>
      </c>
      <c r="R915" t="s">
        <v>5686</v>
      </c>
      <c r="S915" s="1" t="str">
        <f t="shared" si="29"/>
        <v>COILA CALSIN, FLAVIA GLORIA</v>
      </c>
      <c r="T915" t="s">
        <v>65</v>
      </c>
      <c r="U915" t="s">
        <v>49</v>
      </c>
      <c r="V915" t="s">
        <v>50</v>
      </c>
      <c r="W915" t="s">
        <v>5687</v>
      </c>
      <c r="X915" s="40">
        <v>19851</v>
      </c>
      <c r="Y915" t="s">
        <v>5688</v>
      </c>
      <c r="Z915"/>
      <c r="AA915"/>
      <c r="AB915" t="s">
        <v>39</v>
      </c>
      <c r="AC915" t="s">
        <v>40</v>
      </c>
      <c r="AD915" t="s">
        <v>41</v>
      </c>
      <c r="AE915"/>
    </row>
    <row r="916" spans="1:31" ht="15">
      <c r="A916" s="1" t="str">
        <f t="shared" si="28"/>
        <v>1168113711E8</v>
      </c>
      <c r="B916" t="s">
        <v>338</v>
      </c>
      <c r="C916" t="s">
        <v>303</v>
      </c>
      <c r="D916" t="s">
        <v>30</v>
      </c>
      <c r="E916" t="s">
        <v>330</v>
      </c>
      <c r="F916" t="s">
        <v>1396</v>
      </c>
      <c r="G916" t="s">
        <v>5672</v>
      </c>
      <c r="H916" t="s">
        <v>1774</v>
      </c>
      <c r="I916" t="s">
        <v>5673</v>
      </c>
      <c r="J916" t="s">
        <v>5689</v>
      </c>
      <c r="K916" t="s">
        <v>32</v>
      </c>
      <c r="L916" t="s">
        <v>32</v>
      </c>
      <c r="M916" t="s">
        <v>43</v>
      </c>
      <c r="N916" t="s">
        <v>62</v>
      </c>
      <c r="O916" t="s">
        <v>5690</v>
      </c>
      <c r="P916" t="s">
        <v>81</v>
      </c>
      <c r="Q916" t="s">
        <v>244</v>
      </c>
      <c r="R916" t="s">
        <v>5691</v>
      </c>
      <c r="S916" s="1" t="str">
        <f t="shared" si="29"/>
        <v>ACHATA SANIZO, RODOLFO NEMESIO</v>
      </c>
      <c r="T916" t="s">
        <v>65</v>
      </c>
      <c r="U916" t="s">
        <v>49</v>
      </c>
      <c r="V916" t="s">
        <v>50</v>
      </c>
      <c r="W916" t="s">
        <v>5692</v>
      </c>
      <c r="X916" s="40">
        <v>27955</v>
      </c>
      <c r="Y916" t="s">
        <v>5693</v>
      </c>
      <c r="Z916" s="40">
        <v>43160</v>
      </c>
      <c r="AA916" s="40">
        <v>43465</v>
      </c>
      <c r="AB916" t="s">
        <v>39</v>
      </c>
      <c r="AC916" t="s">
        <v>67</v>
      </c>
      <c r="AD916" t="s">
        <v>41</v>
      </c>
      <c r="AE916"/>
    </row>
    <row r="917" spans="1:31" ht="15">
      <c r="A917" s="1" t="str">
        <f t="shared" si="28"/>
        <v>1168113711E6</v>
      </c>
      <c r="B917" t="s">
        <v>338</v>
      </c>
      <c r="C917" t="s">
        <v>303</v>
      </c>
      <c r="D917" t="s">
        <v>30</v>
      </c>
      <c r="E917" t="s">
        <v>330</v>
      </c>
      <c r="F917" t="s">
        <v>1396</v>
      </c>
      <c r="G917" t="s">
        <v>5672</v>
      </c>
      <c r="H917" t="s">
        <v>1774</v>
      </c>
      <c r="I917" t="s">
        <v>5673</v>
      </c>
      <c r="J917" t="s">
        <v>5694</v>
      </c>
      <c r="K917" t="s">
        <v>87</v>
      </c>
      <c r="L917" t="s">
        <v>88</v>
      </c>
      <c r="M917" t="s">
        <v>89</v>
      </c>
      <c r="N917" t="s">
        <v>44</v>
      </c>
      <c r="O917" t="s">
        <v>54</v>
      </c>
      <c r="P917" t="s">
        <v>118</v>
      </c>
      <c r="Q917" t="s">
        <v>102</v>
      </c>
      <c r="R917" t="s">
        <v>541</v>
      </c>
      <c r="S917" s="1" t="str">
        <f t="shared" si="29"/>
        <v>FLORES MAMANI, ADOLFO</v>
      </c>
      <c r="T917" t="s">
        <v>137</v>
      </c>
      <c r="U917" t="s">
        <v>38</v>
      </c>
      <c r="V917" t="s">
        <v>50</v>
      </c>
      <c r="W917" t="s">
        <v>5695</v>
      </c>
      <c r="X917" s="40">
        <v>22235</v>
      </c>
      <c r="Y917" t="s">
        <v>5696</v>
      </c>
      <c r="Z917"/>
      <c r="AA917"/>
      <c r="AB917" t="s">
        <v>39</v>
      </c>
      <c r="AC917" t="s">
        <v>92</v>
      </c>
      <c r="AD917" t="s">
        <v>41</v>
      </c>
      <c r="AE917"/>
    </row>
    <row r="918" spans="1:31" ht="15">
      <c r="A918" s="1" t="str">
        <f t="shared" si="28"/>
        <v>1119113711E2</v>
      </c>
      <c r="B918" t="s">
        <v>338</v>
      </c>
      <c r="C918" t="s">
        <v>2260</v>
      </c>
      <c r="D918" t="s">
        <v>30</v>
      </c>
      <c r="E918" t="s">
        <v>329</v>
      </c>
      <c r="F918" t="s">
        <v>1465</v>
      </c>
      <c r="G918" t="s">
        <v>5697</v>
      </c>
      <c r="H918" t="s">
        <v>1774</v>
      </c>
      <c r="I918" t="s">
        <v>5698</v>
      </c>
      <c r="J918" t="s">
        <v>5699</v>
      </c>
      <c r="K918" t="s">
        <v>32</v>
      </c>
      <c r="L918" t="s">
        <v>32</v>
      </c>
      <c r="M918" t="s">
        <v>43</v>
      </c>
      <c r="N918" t="s">
        <v>62</v>
      </c>
      <c r="O918" t="s">
        <v>5700</v>
      </c>
      <c r="P918" t="s">
        <v>273</v>
      </c>
      <c r="Q918" t="s">
        <v>231</v>
      </c>
      <c r="R918" t="s">
        <v>5701</v>
      </c>
      <c r="S918" s="1" t="str">
        <f t="shared" si="29"/>
        <v>RODRIGUEZ SANCHEZ, WILDER ALAN</v>
      </c>
      <c r="T918" t="s">
        <v>65</v>
      </c>
      <c r="U918" t="s">
        <v>49</v>
      </c>
      <c r="V918" t="s">
        <v>50</v>
      </c>
      <c r="W918" t="s">
        <v>5702</v>
      </c>
      <c r="X918" s="40">
        <v>27697</v>
      </c>
      <c r="Y918" t="s">
        <v>5703</v>
      </c>
      <c r="Z918" s="40">
        <v>43318</v>
      </c>
      <c r="AA918" s="40">
        <v>43352</v>
      </c>
      <c r="AB918" t="s">
        <v>270</v>
      </c>
      <c r="AC918" t="s">
        <v>67</v>
      </c>
      <c r="AD918" t="s">
        <v>41</v>
      </c>
      <c r="AE918"/>
    </row>
    <row r="919" spans="1:31" ht="15">
      <c r="A919" s="1" t="str">
        <f t="shared" si="28"/>
        <v>1119113711E2</v>
      </c>
      <c r="B919" t="s">
        <v>338</v>
      </c>
      <c r="C919" t="s">
        <v>2260</v>
      </c>
      <c r="D919" t="s">
        <v>30</v>
      </c>
      <c r="E919" t="s">
        <v>329</v>
      </c>
      <c r="F919" t="s">
        <v>1465</v>
      </c>
      <c r="G919" t="s">
        <v>5697</v>
      </c>
      <c r="H919" t="s">
        <v>1774</v>
      </c>
      <c r="I919" t="s">
        <v>5698</v>
      </c>
      <c r="J919" t="s">
        <v>5699</v>
      </c>
      <c r="K919" t="s">
        <v>32</v>
      </c>
      <c r="L919" t="s">
        <v>32</v>
      </c>
      <c r="M919" t="s">
        <v>43</v>
      </c>
      <c r="N919" t="s">
        <v>62</v>
      </c>
      <c r="O919" t="s">
        <v>5704</v>
      </c>
      <c r="P919" t="s">
        <v>273</v>
      </c>
      <c r="Q919" t="s">
        <v>231</v>
      </c>
      <c r="R919" t="s">
        <v>5701</v>
      </c>
      <c r="S919" s="1" t="str">
        <f t="shared" si="29"/>
        <v>RODRIGUEZ SANCHEZ, WILDER ALAN</v>
      </c>
      <c r="T919" t="s">
        <v>65</v>
      </c>
      <c r="U919" t="s">
        <v>49</v>
      </c>
      <c r="V919" t="s">
        <v>50</v>
      </c>
      <c r="W919" t="s">
        <v>5702</v>
      </c>
      <c r="X919" s="40">
        <v>27697</v>
      </c>
      <c r="Y919" t="s">
        <v>5703</v>
      </c>
      <c r="Z919" s="40">
        <v>43318</v>
      </c>
      <c r="AA919" s="40">
        <v>43352</v>
      </c>
      <c r="AB919" t="s">
        <v>270</v>
      </c>
      <c r="AC919" t="s">
        <v>67</v>
      </c>
      <c r="AD919" t="s">
        <v>41</v>
      </c>
      <c r="AE919"/>
    </row>
    <row r="920" spans="1:31" ht="15">
      <c r="A920" s="1" t="str">
        <f t="shared" si="28"/>
        <v>1119113711E2</v>
      </c>
      <c r="B920" t="s">
        <v>338</v>
      </c>
      <c r="C920" t="s">
        <v>2260</v>
      </c>
      <c r="D920" t="s">
        <v>30</v>
      </c>
      <c r="E920" t="s">
        <v>329</v>
      </c>
      <c r="F920" t="s">
        <v>1465</v>
      </c>
      <c r="G920" t="s">
        <v>5697</v>
      </c>
      <c r="H920" t="s">
        <v>1774</v>
      </c>
      <c r="I920" t="s">
        <v>5698</v>
      </c>
      <c r="J920" t="s">
        <v>5699</v>
      </c>
      <c r="K920" t="s">
        <v>32</v>
      </c>
      <c r="L920" t="s">
        <v>32</v>
      </c>
      <c r="M920" t="s">
        <v>43</v>
      </c>
      <c r="N920" t="s">
        <v>44</v>
      </c>
      <c r="O920" t="s">
        <v>54</v>
      </c>
      <c r="P920" t="s">
        <v>59</v>
      </c>
      <c r="Q920" t="s">
        <v>256</v>
      </c>
      <c r="R920" t="s">
        <v>5705</v>
      </c>
      <c r="S920" s="1" t="str">
        <f t="shared" si="29"/>
        <v>VILCA ALVAREZ, JESUS NOLBERTO</v>
      </c>
      <c r="T920" t="s">
        <v>53</v>
      </c>
      <c r="U920" t="s">
        <v>49</v>
      </c>
      <c r="V920" t="s">
        <v>1812</v>
      </c>
      <c r="W920" t="s">
        <v>5706</v>
      </c>
      <c r="X920" s="40">
        <v>24264</v>
      </c>
      <c r="Y920" t="s">
        <v>5707</v>
      </c>
      <c r="Z920" s="40">
        <v>43318</v>
      </c>
      <c r="AA920" s="40">
        <v>43352</v>
      </c>
      <c r="AB920" t="s">
        <v>39</v>
      </c>
      <c r="AC920" t="s">
        <v>40</v>
      </c>
      <c r="AD920" t="s">
        <v>41</v>
      </c>
      <c r="AE920"/>
    </row>
    <row r="921" spans="1:31" ht="15">
      <c r="A921" s="1" t="str">
        <f t="shared" si="28"/>
        <v>1160113711E5</v>
      </c>
      <c r="B921" t="s">
        <v>338</v>
      </c>
      <c r="C921" t="s">
        <v>303</v>
      </c>
      <c r="D921" t="s">
        <v>30</v>
      </c>
      <c r="E921" t="s">
        <v>330</v>
      </c>
      <c r="F921" t="s">
        <v>1435</v>
      </c>
      <c r="G921" t="s">
        <v>5708</v>
      </c>
      <c r="H921" t="s">
        <v>1774</v>
      </c>
      <c r="I921" t="s">
        <v>5709</v>
      </c>
      <c r="J921" t="s">
        <v>5710</v>
      </c>
      <c r="K921" t="s">
        <v>32</v>
      </c>
      <c r="L921" t="s">
        <v>33</v>
      </c>
      <c r="M921" t="s">
        <v>34</v>
      </c>
      <c r="N921" t="s">
        <v>593</v>
      </c>
      <c r="O921" t="s">
        <v>5711</v>
      </c>
      <c r="P921" t="s">
        <v>76</v>
      </c>
      <c r="Q921" t="s">
        <v>241</v>
      </c>
      <c r="R921" t="s">
        <v>3161</v>
      </c>
      <c r="S921" s="1" t="str">
        <f t="shared" si="29"/>
        <v>QUISPE SANDOVAL, SILVESTRE</v>
      </c>
      <c r="T921" t="s">
        <v>37</v>
      </c>
      <c r="U921" t="s">
        <v>38</v>
      </c>
      <c r="V921" t="s">
        <v>50</v>
      </c>
      <c r="W921" t="s">
        <v>3162</v>
      </c>
      <c r="X921" s="40">
        <v>26114</v>
      </c>
      <c r="Y921" t="s">
        <v>3163</v>
      </c>
      <c r="Z921" s="40">
        <v>43384</v>
      </c>
      <c r="AA921" s="40">
        <v>43465</v>
      </c>
      <c r="AB921" t="s">
        <v>39</v>
      </c>
      <c r="AC921" t="s">
        <v>40</v>
      </c>
      <c r="AD921" t="s">
        <v>41</v>
      </c>
      <c r="AE921"/>
    </row>
    <row r="922" spans="1:31" ht="15">
      <c r="A922" s="1" t="str">
        <f t="shared" si="28"/>
        <v>1160113711E3</v>
      </c>
      <c r="B922" t="s">
        <v>338</v>
      </c>
      <c r="C922" t="s">
        <v>303</v>
      </c>
      <c r="D922" t="s">
        <v>30</v>
      </c>
      <c r="E922" t="s">
        <v>330</v>
      </c>
      <c r="F922" t="s">
        <v>1435</v>
      </c>
      <c r="G922" t="s">
        <v>5708</v>
      </c>
      <c r="H922" t="s">
        <v>1774</v>
      </c>
      <c r="I922" t="s">
        <v>5709</v>
      </c>
      <c r="J922" t="s">
        <v>5712</v>
      </c>
      <c r="K922" t="s">
        <v>32</v>
      </c>
      <c r="L922" t="s">
        <v>32</v>
      </c>
      <c r="M922" t="s">
        <v>43</v>
      </c>
      <c r="N922" t="s">
        <v>44</v>
      </c>
      <c r="O922" t="s">
        <v>54</v>
      </c>
      <c r="P922" t="s">
        <v>5713</v>
      </c>
      <c r="Q922" t="s">
        <v>5714</v>
      </c>
      <c r="R922" t="s">
        <v>5715</v>
      </c>
      <c r="S922" s="1" t="str">
        <f t="shared" si="29"/>
        <v>BAHAMONDE MOTTA, MARGARITA MARITZA</v>
      </c>
      <c r="T922" t="s">
        <v>60</v>
      </c>
      <c r="U922" t="s">
        <v>49</v>
      </c>
      <c r="V922" t="s">
        <v>50</v>
      </c>
      <c r="W922" t="s">
        <v>5716</v>
      </c>
      <c r="X922" s="40">
        <v>23064</v>
      </c>
      <c r="Y922" t="s">
        <v>5717</v>
      </c>
      <c r="Z922"/>
      <c r="AA922"/>
      <c r="AB922" t="s">
        <v>39</v>
      </c>
      <c r="AC922" t="s">
        <v>40</v>
      </c>
      <c r="AD922" t="s">
        <v>41</v>
      </c>
      <c r="AE922"/>
    </row>
    <row r="923" spans="1:31" ht="15">
      <c r="A923" s="1" t="str">
        <f t="shared" si="28"/>
        <v>1160113711E4</v>
      </c>
      <c r="B923" t="s">
        <v>338</v>
      </c>
      <c r="C923" t="s">
        <v>303</v>
      </c>
      <c r="D923" t="s">
        <v>30</v>
      </c>
      <c r="E923" t="s">
        <v>330</v>
      </c>
      <c r="F923" t="s">
        <v>1435</v>
      </c>
      <c r="G923" t="s">
        <v>5708</v>
      </c>
      <c r="H923" t="s">
        <v>1774</v>
      </c>
      <c r="I923" t="s">
        <v>5709</v>
      </c>
      <c r="J923" t="s">
        <v>5718</v>
      </c>
      <c r="K923" t="s">
        <v>32</v>
      </c>
      <c r="L923" t="s">
        <v>32</v>
      </c>
      <c r="M923" t="s">
        <v>43</v>
      </c>
      <c r="N923" t="s">
        <v>44</v>
      </c>
      <c r="O923" t="s">
        <v>54</v>
      </c>
      <c r="P923" t="s">
        <v>428</v>
      </c>
      <c r="Q923" t="s">
        <v>428</v>
      </c>
      <c r="R923" t="s">
        <v>793</v>
      </c>
      <c r="S923" s="1" t="str">
        <f t="shared" si="29"/>
        <v>CENTENO CENTENO, RUBEN</v>
      </c>
      <c r="T923" t="s">
        <v>53</v>
      </c>
      <c r="U923" t="s">
        <v>49</v>
      </c>
      <c r="V923" t="s">
        <v>50</v>
      </c>
      <c r="W923" t="s">
        <v>5719</v>
      </c>
      <c r="X923" s="40">
        <v>22957</v>
      </c>
      <c r="Y923" t="s">
        <v>5720</v>
      </c>
      <c r="Z923"/>
      <c r="AA923"/>
      <c r="AB923" t="s">
        <v>39</v>
      </c>
      <c r="AC923" t="s">
        <v>40</v>
      </c>
      <c r="AD923" t="s">
        <v>41</v>
      </c>
      <c r="AE923"/>
    </row>
    <row r="924" spans="1:31" ht="15">
      <c r="A924" s="1" t="str">
        <f t="shared" si="28"/>
        <v>1160113711E6</v>
      </c>
      <c r="B924" t="s">
        <v>338</v>
      </c>
      <c r="C924" t="s">
        <v>303</v>
      </c>
      <c r="D924" t="s">
        <v>30</v>
      </c>
      <c r="E924" t="s">
        <v>330</v>
      </c>
      <c r="F924" t="s">
        <v>1435</v>
      </c>
      <c r="G924" t="s">
        <v>5708</v>
      </c>
      <c r="H924" t="s">
        <v>1774</v>
      </c>
      <c r="I924" t="s">
        <v>5709</v>
      </c>
      <c r="J924" t="s">
        <v>5721</v>
      </c>
      <c r="K924" t="s">
        <v>32</v>
      </c>
      <c r="L924" t="s">
        <v>32</v>
      </c>
      <c r="M924" t="s">
        <v>43</v>
      </c>
      <c r="N924" t="s">
        <v>44</v>
      </c>
      <c r="O924" t="s">
        <v>54</v>
      </c>
      <c r="P924" t="s">
        <v>76</v>
      </c>
      <c r="Q924" t="s">
        <v>340</v>
      </c>
      <c r="R924" t="s">
        <v>5722</v>
      </c>
      <c r="S924" s="1" t="str">
        <f t="shared" si="29"/>
        <v>QUISPE VALENCIA, LILIA OLINDA</v>
      </c>
      <c r="T924" t="s">
        <v>53</v>
      </c>
      <c r="U924" t="s">
        <v>49</v>
      </c>
      <c r="V924" t="s">
        <v>50</v>
      </c>
      <c r="W924" t="s">
        <v>5723</v>
      </c>
      <c r="X924" s="40">
        <v>23544</v>
      </c>
      <c r="Y924" t="s">
        <v>5724</v>
      </c>
      <c r="Z924"/>
      <c r="AA924"/>
      <c r="AB924" t="s">
        <v>39</v>
      </c>
      <c r="AC924" t="s">
        <v>40</v>
      </c>
      <c r="AD924" t="s">
        <v>41</v>
      </c>
      <c r="AE924"/>
    </row>
    <row r="925" spans="1:31" ht="15">
      <c r="A925" s="1" t="str">
        <f t="shared" si="28"/>
        <v>1160113711E7</v>
      </c>
      <c r="B925" t="s">
        <v>338</v>
      </c>
      <c r="C925" t="s">
        <v>303</v>
      </c>
      <c r="D925" t="s">
        <v>30</v>
      </c>
      <c r="E925" t="s">
        <v>330</v>
      </c>
      <c r="F925" t="s">
        <v>1435</v>
      </c>
      <c r="G925" t="s">
        <v>5708</v>
      </c>
      <c r="H925" t="s">
        <v>1774</v>
      </c>
      <c r="I925" t="s">
        <v>5709</v>
      </c>
      <c r="J925" t="s">
        <v>5725</v>
      </c>
      <c r="K925" t="s">
        <v>32</v>
      </c>
      <c r="L925" t="s">
        <v>32</v>
      </c>
      <c r="M925" t="s">
        <v>43</v>
      </c>
      <c r="N925" t="s">
        <v>44</v>
      </c>
      <c r="O925" t="s">
        <v>5726</v>
      </c>
      <c r="P925" t="s">
        <v>476</v>
      </c>
      <c r="Q925" t="s">
        <v>196</v>
      </c>
      <c r="R925" t="s">
        <v>812</v>
      </c>
      <c r="S925" s="1" t="str">
        <f t="shared" si="29"/>
        <v>GARCIA PARI, DEMETRIO</v>
      </c>
      <c r="T925" t="s">
        <v>60</v>
      </c>
      <c r="U925" t="s">
        <v>49</v>
      </c>
      <c r="V925" t="s">
        <v>50</v>
      </c>
      <c r="W925" t="s">
        <v>5727</v>
      </c>
      <c r="X925" s="40">
        <v>25927</v>
      </c>
      <c r="Y925" t="s">
        <v>5728</v>
      </c>
      <c r="Z925" s="40">
        <v>42795</v>
      </c>
      <c r="AA925"/>
      <c r="AB925" t="s">
        <v>39</v>
      </c>
      <c r="AC925" t="s">
        <v>40</v>
      </c>
      <c r="AD925" t="s">
        <v>41</v>
      </c>
      <c r="AE925"/>
    </row>
    <row r="926" spans="1:31" ht="15">
      <c r="A926" s="1" t="str">
        <f t="shared" si="28"/>
        <v>1160113711E2</v>
      </c>
      <c r="B926" t="s">
        <v>338</v>
      </c>
      <c r="C926" t="s">
        <v>303</v>
      </c>
      <c r="D926" t="s">
        <v>30</v>
      </c>
      <c r="E926" t="s">
        <v>330</v>
      </c>
      <c r="F926" t="s">
        <v>1435</v>
      </c>
      <c r="G926" t="s">
        <v>5708</v>
      </c>
      <c r="H926" t="s">
        <v>1774</v>
      </c>
      <c r="I926" t="s">
        <v>5709</v>
      </c>
      <c r="J926" t="s">
        <v>5729</v>
      </c>
      <c r="K926" t="s">
        <v>87</v>
      </c>
      <c r="L926" t="s">
        <v>88</v>
      </c>
      <c r="M926" t="s">
        <v>89</v>
      </c>
      <c r="N926" t="s">
        <v>44</v>
      </c>
      <c r="O926" t="s">
        <v>54</v>
      </c>
      <c r="P926" t="s">
        <v>686</v>
      </c>
      <c r="Q926" t="s">
        <v>5730</v>
      </c>
      <c r="R926" t="s">
        <v>836</v>
      </c>
      <c r="S926" s="1" t="str">
        <f t="shared" si="29"/>
        <v>ARO CANASA, ANTONIO</v>
      </c>
      <c r="T926" t="s">
        <v>276</v>
      </c>
      <c r="U926" t="s">
        <v>38</v>
      </c>
      <c r="V926" t="s">
        <v>969</v>
      </c>
      <c r="W926" t="s">
        <v>5731</v>
      </c>
      <c r="X926" s="40">
        <v>25015</v>
      </c>
      <c r="Y926" t="s">
        <v>5732</v>
      </c>
      <c r="Z926" s="40">
        <v>43332</v>
      </c>
      <c r="AA926" s="40">
        <v>43465</v>
      </c>
      <c r="AB926" t="s">
        <v>39</v>
      </c>
      <c r="AC926" t="s">
        <v>92</v>
      </c>
      <c r="AD926" t="s">
        <v>41</v>
      </c>
      <c r="AE926"/>
    </row>
    <row r="927" spans="1:31" ht="15">
      <c r="A927" s="1" t="str">
        <f t="shared" si="28"/>
        <v>1160113711E2</v>
      </c>
      <c r="B927" t="s">
        <v>338</v>
      </c>
      <c r="C927" t="s">
        <v>303</v>
      </c>
      <c r="D927" t="s">
        <v>30</v>
      </c>
      <c r="E927" t="s">
        <v>330</v>
      </c>
      <c r="F927" t="s">
        <v>1435</v>
      </c>
      <c r="G927" t="s">
        <v>5708</v>
      </c>
      <c r="H927" t="s">
        <v>1774</v>
      </c>
      <c r="I927" t="s">
        <v>5709</v>
      </c>
      <c r="J927" t="s">
        <v>5729</v>
      </c>
      <c r="K927" t="s">
        <v>87</v>
      </c>
      <c r="L927" t="s">
        <v>88</v>
      </c>
      <c r="M927" t="s">
        <v>89</v>
      </c>
      <c r="N927" t="s">
        <v>62</v>
      </c>
      <c r="O927" t="s">
        <v>5733</v>
      </c>
      <c r="P927" t="s">
        <v>4457</v>
      </c>
      <c r="Q927" t="s">
        <v>666</v>
      </c>
      <c r="R927" t="s">
        <v>5734</v>
      </c>
      <c r="S927" s="1" t="str">
        <f t="shared" si="29"/>
        <v>CALLOMAMANI TITALO, JORGE ERNESTO</v>
      </c>
      <c r="T927" t="s">
        <v>98</v>
      </c>
      <c r="U927" t="s">
        <v>38</v>
      </c>
      <c r="V927" t="s">
        <v>50</v>
      </c>
      <c r="W927" t="s">
        <v>5735</v>
      </c>
      <c r="X927" s="40">
        <v>24892</v>
      </c>
      <c r="Y927" t="s">
        <v>5736</v>
      </c>
      <c r="Z927" s="40">
        <v>43332</v>
      </c>
      <c r="AA927" s="40">
        <v>43465</v>
      </c>
      <c r="AB927" t="s">
        <v>270</v>
      </c>
      <c r="AC927" t="s">
        <v>92</v>
      </c>
      <c r="AD927" t="s">
        <v>41</v>
      </c>
      <c r="AE927"/>
    </row>
    <row r="928" spans="1:31" ht="15">
      <c r="A928" s="1" t="str">
        <f t="shared" si="28"/>
        <v>1111213711E3</v>
      </c>
      <c r="B928" t="s">
        <v>338</v>
      </c>
      <c r="C928" t="s">
        <v>303</v>
      </c>
      <c r="D928" t="s">
        <v>30</v>
      </c>
      <c r="E928" t="s">
        <v>330</v>
      </c>
      <c r="F928" t="s">
        <v>1462</v>
      </c>
      <c r="G928" t="s">
        <v>5737</v>
      </c>
      <c r="H928" t="s">
        <v>1774</v>
      </c>
      <c r="I928" t="s">
        <v>5738</v>
      </c>
      <c r="J928" t="s">
        <v>5739</v>
      </c>
      <c r="K928" t="s">
        <v>32</v>
      </c>
      <c r="L928" t="s">
        <v>32</v>
      </c>
      <c r="M928" t="s">
        <v>259</v>
      </c>
      <c r="N928" t="s">
        <v>44</v>
      </c>
      <c r="O928" t="s">
        <v>54</v>
      </c>
      <c r="P928" t="s">
        <v>649</v>
      </c>
      <c r="Q928" t="s">
        <v>36</v>
      </c>
      <c r="R928" t="s">
        <v>5740</v>
      </c>
      <c r="S928" s="1" t="str">
        <f t="shared" si="29"/>
        <v>CARIAPAZA ROQUE, MIGUEL PLACIDO</v>
      </c>
      <c r="T928" t="s">
        <v>53</v>
      </c>
      <c r="U928" t="s">
        <v>49</v>
      </c>
      <c r="V928" t="s">
        <v>50</v>
      </c>
      <c r="W928" t="s">
        <v>5741</v>
      </c>
      <c r="X928" s="40">
        <v>24744</v>
      </c>
      <c r="Y928" t="s">
        <v>5742</v>
      </c>
      <c r="Z928" s="40">
        <v>43101</v>
      </c>
      <c r="AA928" s="40">
        <v>43465</v>
      </c>
      <c r="AB928" t="s">
        <v>39</v>
      </c>
      <c r="AC928" t="s">
        <v>40</v>
      </c>
      <c r="AD928" t="s">
        <v>41</v>
      </c>
      <c r="AE928"/>
    </row>
    <row r="929" spans="1:31" ht="15">
      <c r="A929" s="1" t="str">
        <f t="shared" si="28"/>
        <v>1111213711E6</v>
      </c>
      <c r="B929" t="s">
        <v>338</v>
      </c>
      <c r="C929" t="s">
        <v>303</v>
      </c>
      <c r="D929" t="s">
        <v>30</v>
      </c>
      <c r="E929" t="s">
        <v>330</v>
      </c>
      <c r="F929" t="s">
        <v>1462</v>
      </c>
      <c r="G929" t="s">
        <v>5737</v>
      </c>
      <c r="H929" t="s">
        <v>1774</v>
      </c>
      <c r="I929" t="s">
        <v>5738</v>
      </c>
      <c r="J929" t="s">
        <v>5743</v>
      </c>
      <c r="K929" t="s">
        <v>32</v>
      </c>
      <c r="L929" t="s">
        <v>32</v>
      </c>
      <c r="M929" t="s">
        <v>43</v>
      </c>
      <c r="N929" t="s">
        <v>62</v>
      </c>
      <c r="O929" t="s">
        <v>5744</v>
      </c>
      <c r="P929" t="s">
        <v>767</v>
      </c>
      <c r="Q929" t="s">
        <v>76</v>
      </c>
      <c r="R929" t="s">
        <v>826</v>
      </c>
      <c r="S929" s="1" t="str">
        <f t="shared" si="29"/>
        <v>CHANA QUISPE, CANDELARIA</v>
      </c>
      <c r="T929" t="s">
        <v>65</v>
      </c>
      <c r="U929" t="s">
        <v>49</v>
      </c>
      <c r="V929" t="s">
        <v>50</v>
      </c>
      <c r="W929" t="s">
        <v>5745</v>
      </c>
      <c r="X929" s="40">
        <v>28287</v>
      </c>
      <c r="Y929" t="s">
        <v>5746</v>
      </c>
      <c r="Z929" s="40">
        <v>43307</v>
      </c>
      <c r="AA929" s="40">
        <v>43366</v>
      </c>
      <c r="AB929" t="s">
        <v>270</v>
      </c>
      <c r="AC929" t="s">
        <v>67</v>
      </c>
      <c r="AD929" t="s">
        <v>41</v>
      </c>
      <c r="AE929"/>
    </row>
    <row r="930" spans="1:31" ht="15">
      <c r="A930" s="1" t="str">
        <f t="shared" si="28"/>
        <v>1111213711E6</v>
      </c>
      <c r="B930" t="s">
        <v>338</v>
      </c>
      <c r="C930" t="s">
        <v>303</v>
      </c>
      <c r="D930" t="s">
        <v>30</v>
      </c>
      <c r="E930" t="s">
        <v>330</v>
      </c>
      <c r="F930" t="s">
        <v>1462</v>
      </c>
      <c r="G930" t="s">
        <v>5737</v>
      </c>
      <c r="H930" t="s">
        <v>1774</v>
      </c>
      <c r="I930" t="s">
        <v>5738</v>
      </c>
      <c r="J930" t="s">
        <v>5743</v>
      </c>
      <c r="K930" t="s">
        <v>32</v>
      </c>
      <c r="L930" t="s">
        <v>32</v>
      </c>
      <c r="M930" t="s">
        <v>43</v>
      </c>
      <c r="N930" t="s">
        <v>44</v>
      </c>
      <c r="O930" t="s">
        <v>54</v>
      </c>
      <c r="P930" t="s">
        <v>153</v>
      </c>
      <c r="Q930" t="s">
        <v>141</v>
      </c>
      <c r="R930" t="s">
        <v>837</v>
      </c>
      <c r="S930" s="1" t="str">
        <f t="shared" si="29"/>
        <v>ORTEGA RAMOS, JUSTINA</v>
      </c>
      <c r="T930" t="s">
        <v>53</v>
      </c>
      <c r="U930" t="s">
        <v>49</v>
      </c>
      <c r="V930" t="s">
        <v>1812</v>
      </c>
      <c r="W930" t="s">
        <v>5747</v>
      </c>
      <c r="X930" s="40">
        <v>22894</v>
      </c>
      <c r="Y930" t="s">
        <v>5748</v>
      </c>
      <c r="Z930" s="40">
        <v>43307</v>
      </c>
      <c r="AA930" s="40">
        <v>43366</v>
      </c>
      <c r="AB930" t="s">
        <v>39</v>
      </c>
      <c r="AC930" t="s">
        <v>40</v>
      </c>
      <c r="AD930" t="s">
        <v>41</v>
      </c>
      <c r="AE930"/>
    </row>
    <row r="931" spans="1:31" ht="15">
      <c r="A931" s="1" t="str">
        <f t="shared" si="28"/>
        <v>1111213711E7</v>
      </c>
      <c r="B931" t="s">
        <v>338</v>
      </c>
      <c r="C931" t="s">
        <v>303</v>
      </c>
      <c r="D931" t="s">
        <v>30</v>
      </c>
      <c r="E931" t="s">
        <v>330</v>
      </c>
      <c r="F931" t="s">
        <v>1462</v>
      </c>
      <c r="G931" t="s">
        <v>5737</v>
      </c>
      <c r="H931" t="s">
        <v>1774</v>
      </c>
      <c r="I931" t="s">
        <v>5738</v>
      </c>
      <c r="J931" t="s">
        <v>5749</v>
      </c>
      <c r="K931" t="s">
        <v>32</v>
      </c>
      <c r="L931" t="s">
        <v>32</v>
      </c>
      <c r="M931" t="s">
        <v>43</v>
      </c>
      <c r="N931" t="s">
        <v>44</v>
      </c>
      <c r="O931" t="s">
        <v>5750</v>
      </c>
      <c r="P931" t="s">
        <v>77</v>
      </c>
      <c r="Q931" t="s">
        <v>141</v>
      </c>
      <c r="R931" t="s">
        <v>252</v>
      </c>
      <c r="S931" s="1" t="str">
        <f t="shared" si="29"/>
        <v>CONDORI RAMOS, HILDA</v>
      </c>
      <c r="T931" t="s">
        <v>53</v>
      </c>
      <c r="U931" t="s">
        <v>49</v>
      </c>
      <c r="V931" t="s">
        <v>1812</v>
      </c>
      <c r="W931" t="s">
        <v>5751</v>
      </c>
      <c r="X931" s="40">
        <v>25978</v>
      </c>
      <c r="Y931" t="s">
        <v>5752</v>
      </c>
      <c r="Z931" s="40">
        <v>43397</v>
      </c>
      <c r="AA931" s="40">
        <v>43426</v>
      </c>
      <c r="AB931" t="s">
        <v>39</v>
      </c>
      <c r="AC931" t="s">
        <v>40</v>
      </c>
      <c r="AD931" t="s">
        <v>41</v>
      </c>
      <c r="AE931"/>
    </row>
    <row r="932" spans="1:31" ht="15">
      <c r="A932" s="1" t="str">
        <f t="shared" si="28"/>
        <v>1111213711E7</v>
      </c>
      <c r="B932" t="s">
        <v>338</v>
      </c>
      <c r="C932" t="s">
        <v>303</v>
      </c>
      <c r="D932" t="s">
        <v>30</v>
      </c>
      <c r="E932" t="s">
        <v>330</v>
      </c>
      <c r="F932" t="s">
        <v>1462</v>
      </c>
      <c r="G932" t="s">
        <v>5737</v>
      </c>
      <c r="H932" t="s">
        <v>1774</v>
      </c>
      <c r="I932" t="s">
        <v>5738</v>
      </c>
      <c r="J932" t="s">
        <v>5749</v>
      </c>
      <c r="K932" t="s">
        <v>32</v>
      </c>
      <c r="L932" t="s">
        <v>32</v>
      </c>
      <c r="M932" t="s">
        <v>43</v>
      </c>
      <c r="N932" t="s">
        <v>62</v>
      </c>
      <c r="O932" t="s">
        <v>5753</v>
      </c>
      <c r="P932" t="s">
        <v>124</v>
      </c>
      <c r="Q932" t="s">
        <v>287</v>
      </c>
      <c r="R932" t="s">
        <v>285</v>
      </c>
      <c r="S932" s="1" t="str">
        <f t="shared" si="29"/>
        <v>CRUZ CHIRAPO, DELIA</v>
      </c>
      <c r="T932" t="s">
        <v>65</v>
      </c>
      <c r="U932" t="s">
        <v>49</v>
      </c>
      <c r="V932" t="s">
        <v>50</v>
      </c>
      <c r="W932" t="s">
        <v>5754</v>
      </c>
      <c r="X932" s="40">
        <v>28607</v>
      </c>
      <c r="Y932" t="s">
        <v>5755</v>
      </c>
      <c r="Z932" s="40">
        <v>43397</v>
      </c>
      <c r="AA932" s="40">
        <v>43426</v>
      </c>
      <c r="AB932" t="s">
        <v>270</v>
      </c>
      <c r="AC932" t="s">
        <v>67</v>
      </c>
      <c r="AD932" t="s">
        <v>41</v>
      </c>
      <c r="AE932"/>
    </row>
    <row r="933" spans="1:31" ht="15">
      <c r="A933" s="1" t="str">
        <f t="shared" si="28"/>
        <v>1111213711E4</v>
      </c>
      <c r="B933" t="s">
        <v>338</v>
      </c>
      <c r="C933" t="s">
        <v>303</v>
      </c>
      <c r="D933" t="s">
        <v>30</v>
      </c>
      <c r="E933" t="s">
        <v>330</v>
      </c>
      <c r="F933" t="s">
        <v>1462</v>
      </c>
      <c r="G933" t="s">
        <v>5737</v>
      </c>
      <c r="H933" t="s">
        <v>1774</v>
      </c>
      <c r="I933" t="s">
        <v>5738</v>
      </c>
      <c r="J933" t="s">
        <v>5756</v>
      </c>
      <c r="K933" t="s">
        <v>87</v>
      </c>
      <c r="L933" t="s">
        <v>88</v>
      </c>
      <c r="M933" t="s">
        <v>89</v>
      </c>
      <c r="N933" t="s">
        <v>44</v>
      </c>
      <c r="O933" t="s">
        <v>54</v>
      </c>
      <c r="P933" t="s">
        <v>838</v>
      </c>
      <c r="Q933" t="s">
        <v>546</v>
      </c>
      <c r="R933" t="s">
        <v>5757</v>
      </c>
      <c r="S933" s="1" t="str">
        <f t="shared" si="29"/>
        <v>COARICONA CCAMA, HUGO EFRAIN</v>
      </c>
      <c r="T933" t="s">
        <v>137</v>
      </c>
      <c r="U933" t="s">
        <v>38</v>
      </c>
      <c r="V933" t="s">
        <v>50</v>
      </c>
      <c r="W933" t="s">
        <v>5758</v>
      </c>
      <c r="X933" s="40">
        <v>25497</v>
      </c>
      <c r="Y933" t="s">
        <v>5759</v>
      </c>
      <c r="Z933"/>
      <c r="AA933"/>
      <c r="AB933" t="s">
        <v>39</v>
      </c>
      <c r="AC933" t="s">
        <v>92</v>
      </c>
      <c r="AD933" t="s">
        <v>41</v>
      </c>
      <c r="AE933"/>
    </row>
    <row r="934" spans="1:31" ht="15">
      <c r="A934" s="1" t="str">
        <f t="shared" si="28"/>
        <v>1161213711E4</v>
      </c>
      <c r="B934" t="s">
        <v>338</v>
      </c>
      <c r="C934" t="s">
        <v>303</v>
      </c>
      <c r="D934" t="s">
        <v>30</v>
      </c>
      <c r="E934" t="s">
        <v>330</v>
      </c>
      <c r="F934" t="s">
        <v>1405</v>
      </c>
      <c r="G934" t="s">
        <v>5760</v>
      </c>
      <c r="H934" t="s">
        <v>1774</v>
      </c>
      <c r="I934" t="s">
        <v>5761</v>
      </c>
      <c r="J934" t="s">
        <v>5762</v>
      </c>
      <c r="K934" t="s">
        <v>32</v>
      </c>
      <c r="L934" t="s">
        <v>33</v>
      </c>
      <c r="M934" t="s">
        <v>34</v>
      </c>
      <c r="N934" t="s">
        <v>35</v>
      </c>
      <c r="O934" t="s">
        <v>5763</v>
      </c>
      <c r="P934" t="s">
        <v>99</v>
      </c>
      <c r="Q934" t="s">
        <v>246</v>
      </c>
      <c r="R934" t="s">
        <v>523</v>
      </c>
      <c r="S934" s="1" t="str">
        <f t="shared" si="29"/>
        <v>PILCO CUTIPA, DAVID</v>
      </c>
      <c r="T934" t="s">
        <v>37</v>
      </c>
      <c r="U934" t="s">
        <v>38</v>
      </c>
      <c r="V934" t="s">
        <v>100</v>
      </c>
      <c r="W934" t="s">
        <v>5764</v>
      </c>
      <c r="X934" s="40">
        <v>25915</v>
      </c>
      <c r="Y934" t="s">
        <v>5765</v>
      </c>
      <c r="Z934" s="40">
        <v>42064</v>
      </c>
      <c r="AA934" s="40">
        <v>43159</v>
      </c>
      <c r="AB934" t="s">
        <v>39</v>
      </c>
      <c r="AC934" t="s">
        <v>40</v>
      </c>
      <c r="AD934" t="s">
        <v>41</v>
      </c>
      <c r="AE934"/>
    </row>
    <row r="935" spans="1:31" ht="15">
      <c r="A935" s="1" t="str">
        <f t="shared" si="28"/>
        <v>1161213711E2</v>
      </c>
      <c r="B935" t="s">
        <v>338</v>
      </c>
      <c r="C935" t="s">
        <v>303</v>
      </c>
      <c r="D935" t="s">
        <v>30</v>
      </c>
      <c r="E935" t="s">
        <v>330</v>
      </c>
      <c r="F935" t="s">
        <v>1405</v>
      </c>
      <c r="G935" t="s">
        <v>5760</v>
      </c>
      <c r="H935" t="s">
        <v>1774</v>
      </c>
      <c r="I935" t="s">
        <v>5761</v>
      </c>
      <c r="J935" t="s">
        <v>5766</v>
      </c>
      <c r="K935" t="s">
        <v>32</v>
      </c>
      <c r="L935" t="s">
        <v>32</v>
      </c>
      <c r="M935" t="s">
        <v>43</v>
      </c>
      <c r="N935" t="s">
        <v>44</v>
      </c>
      <c r="O935" t="s">
        <v>5767</v>
      </c>
      <c r="P935" t="s">
        <v>651</v>
      </c>
      <c r="Q935" t="s">
        <v>263</v>
      </c>
      <c r="R935" t="s">
        <v>5768</v>
      </c>
      <c r="S935" s="1" t="str">
        <f t="shared" si="29"/>
        <v>MONTESINOS ZEA, BELEN</v>
      </c>
      <c r="T935" t="s">
        <v>48</v>
      </c>
      <c r="U935" t="s">
        <v>49</v>
      </c>
      <c r="V935" t="s">
        <v>50</v>
      </c>
      <c r="W935" t="s">
        <v>5769</v>
      </c>
      <c r="X935" s="40">
        <v>19730</v>
      </c>
      <c r="Y935" t="s">
        <v>5770</v>
      </c>
      <c r="Z935"/>
      <c r="AA935"/>
      <c r="AB935" t="s">
        <v>39</v>
      </c>
      <c r="AC935" t="s">
        <v>40</v>
      </c>
      <c r="AD935" t="s">
        <v>41</v>
      </c>
      <c r="AE935"/>
    </row>
    <row r="936" spans="1:31" ht="15">
      <c r="A936" s="1" t="str">
        <f t="shared" si="28"/>
        <v>1161213711E3</v>
      </c>
      <c r="B936" t="s">
        <v>338</v>
      </c>
      <c r="C936" t="s">
        <v>303</v>
      </c>
      <c r="D936" t="s">
        <v>30</v>
      </c>
      <c r="E936" t="s">
        <v>330</v>
      </c>
      <c r="F936" t="s">
        <v>1405</v>
      </c>
      <c r="G936" t="s">
        <v>5760</v>
      </c>
      <c r="H936" t="s">
        <v>1774</v>
      </c>
      <c r="I936" t="s">
        <v>5761</v>
      </c>
      <c r="J936" t="s">
        <v>5771</v>
      </c>
      <c r="K936" t="s">
        <v>32</v>
      </c>
      <c r="L936" t="s">
        <v>32</v>
      </c>
      <c r="M936" t="s">
        <v>43</v>
      </c>
      <c r="N936" t="s">
        <v>44</v>
      </c>
      <c r="O936" t="s">
        <v>54</v>
      </c>
      <c r="P936" t="s">
        <v>254</v>
      </c>
      <c r="Q936" t="s">
        <v>788</v>
      </c>
      <c r="R936" t="s">
        <v>5772</v>
      </c>
      <c r="S936" s="1" t="str">
        <f t="shared" si="29"/>
        <v>CHAMBILLA DAMIAN, LIDIA DIONISIA</v>
      </c>
      <c r="T936" t="s">
        <v>48</v>
      </c>
      <c r="U936" t="s">
        <v>49</v>
      </c>
      <c r="V936" t="s">
        <v>50</v>
      </c>
      <c r="W936" t="s">
        <v>5773</v>
      </c>
      <c r="X936" s="40">
        <v>22729</v>
      </c>
      <c r="Y936" t="s">
        <v>5774</v>
      </c>
      <c r="Z936"/>
      <c r="AA936"/>
      <c r="AB936" t="s">
        <v>39</v>
      </c>
      <c r="AC936" t="s">
        <v>40</v>
      </c>
      <c r="AD936" t="s">
        <v>41</v>
      </c>
      <c r="AE936"/>
    </row>
    <row r="937" spans="1:31" ht="15">
      <c r="A937" s="1" t="str">
        <f t="shared" si="28"/>
        <v>1112213711E2</v>
      </c>
      <c r="B937" t="s">
        <v>338</v>
      </c>
      <c r="C937" t="s">
        <v>303</v>
      </c>
      <c r="D937" t="s">
        <v>30</v>
      </c>
      <c r="E937" t="s">
        <v>329</v>
      </c>
      <c r="F937" t="s">
        <v>1447</v>
      </c>
      <c r="G937" t="s">
        <v>5775</v>
      </c>
      <c r="H937" t="s">
        <v>1774</v>
      </c>
      <c r="I937" t="s">
        <v>5776</v>
      </c>
      <c r="J937" t="s">
        <v>5777</v>
      </c>
      <c r="K937" t="s">
        <v>32</v>
      </c>
      <c r="L937" t="s">
        <v>32</v>
      </c>
      <c r="M937" t="s">
        <v>43</v>
      </c>
      <c r="N937" t="s">
        <v>44</v>
      </c>
      <c r="O937" t="s">
        <v>5778</v>
      </c>
      <c r="P937" t="s">
        <v>839</v>
      </c>
      <c r="Q937" t="s">
        <v>214</v>
      </c>
      <c r="R937" t="s">
        <v>5779</v>
      </c>
      <c r="S937" s="1" t="str">
        <f t="shared" si="29"/>
        <v>ROMAN VASQUEZ, DORIS YANET</v>
      </c>
      <c r="T937" t="s">
        <v>65</v>
      </c>
      <c r="U937" t="s">
        <v>49</v>
      </c>
      <c r="V937" t="s">
        <v>50</v>
      </c>
      <c r="W937" t="s">
        <v>5780</v>
      </c>
      <c r="X937" s="40">
        <v>22763</v>
      </c>
      <c r="Y937" t="s">
        <v>5781</v>
      </c>
      <c r="Z937"/>
      <c r="AA937"/>
      <c r="AB937" t="s">
        <v>39</v>
      </c>
      <c r="AC937" t="s">
        <v>40</v>
      </c>
      <c r="AD937" t="s">
        <v>41</v>
      </c>
      <c r="AE937"/>
    </row>
    <row r="938" spans="1:31" ht="15">
      <c r="A938" s="1" t="str">
        <f t="shared" si="28"/>
        <v>1112213711E4</v>
      </c>
      <c r="B938" t="s">
        <v>338</v>
      </c>
      <c r="C938" t="s">
        <v>303</v>
      </c>
      <c r="D938" t="s">
        <v>30</v>
      </c>
      <c r="E938" t="s">
        <v>329</v>
      </c>
      <c r="F938" t="s">
        <v>1447</v>
      </c>
      <c r="G938" t="s">
        <v>5775</v>
      </c>
      <c r="H938" t="s">
        <v>1774</v>
      </c>
      <c r="I938" t="s">
        <v>5776</v>
      </c>
      <c r="J938" t="s">
        <v>5782</v>
      </c>
      <c r="K938" t="s">
        <v>32</v>
      </c>
      <c r="L938" t="s">
        <v>32</v>
      </c>
      <c r="M938" t="s">
        <v>259</v>
      </c>
      <c r="N938" t="s">
        <v>44</v>
      </c>
      <c r="O938" t="s">
        <v>110</v>
      </c>
      <c r="P938" t="s">
        <v>125</v>
      </c>
      <c r="Q938" t="s">
        <v>266</v>
      </c>
      <c r="R938" t="s">
        <v>252</v>
      </c>
      <c r="S938" s="1" t="str">
        <f t="shared" si="29"/>
        <v>PALOMINO AGUILAR, HILDA</v>
      </c>
      <c r="T938" t="s">
        <v>65</v>
      </c>
      <c r="U938" t="s">
        <v>49</v>
      </c>
      <c r="V938" t="s">
        <v>50</v>
      </c>
      <c r="W938" t="s">
        <v>5783</v>
      </c>
      <c r="X938" s="40">
        <v>27447</v>
      </c>
      <c r="Y938" t="s">
        <v>5784</v>
      </c>
      <c r="Z938" s="40">
        <v>43101</v>
      </c>
      <c r="AA938" s="40">
        <v>43465</v>
      </c>
      <c r="AB938" t="s">
        <v>39</v>
      </c>
      <c r="AC938" t="s">
        <v>40</v>
      </c>
      <c r="AD938" t="s">
        <v>41</v>
      </c>
      <c r="AE938"/>
    </row>
    <row r="939" spans="1:31" ht="15">
      <c r="A939" s="1" t="str">
        <f t="shared" si="28"/>
        <v>1162213711E5</v>
      </c>
      <c r="B939" t="s">
        <v>338</v>
      </c>
      <c r="C939" t="s">
        <v>303</v>
      </c>
      <c r="D939" t="s">
        <v>30</v>
      </c>
      <c r="E939" t="s">
        <v>329</v>
      </c>
      <c r="F939" t="s">
        <v>1441</v>
      </c>
      <c r="G939" t="s">
        <v>5785</v>
      </c>
      <c r="H939" t="s">
        <v>1774</v>
      </c>
      <c r="I939" t="s">
        <v>5786</v>
      </c>
      <c r="J939" t="s">
        <v>5787</v>
      </c>
      <c r="K939" t="s">
        <v>32</v>
      </c>
      <c r="L939" t="s">
        <v>33</v>
      </c>
      <c r="M939" t="s">
        <v>34</v>
      </c>
      <c r="N939" t="s">
        <v>35</v>
      </c>
      <c r="O939" t="s">
        <v>5788</v>
      </c>
      <c r="P939" t="s">
        <v>76</v>
      </c>
      <c r="Q939" t="s">
        <v>183</v>
      </c>
      <c r="R939" t="s">
        <v>5789</v>
      </c>
      <c r="S939" s="1" t="str">
        <f t="shared" si="29"/>
        <v>QUISPE TARQUI, ROGER HERNAN</v>
      </c>
      <c r="T939" t="s">
        <v>53</v>
      </c>
      <c r="U939" t="s">
        <v>38</v>
      </c>
      <c r="V939" t="s">
        <v>100</v>
      </c>
      <c r="W939" t="s">
        <v>5790</v>
      </c>
      <c r="X939" s="40">
        <v>22324</v>
      </c>
      <c r="Y939" t="s">
        <v>5791</v>
      </c>
      <c r="Z939" s="40">
        <v>42064</v>
      </c>
      <c r="AA939" s="40">
        <v>43159</v>
      </c>
      <c r="AB939" t="s">
        <v>39</v>
      </c>
      <c r="AC939" t="s">
        <v>40</v>
      </c>
      <c r="AD939" t="s">
        <v>41</v>
      </c>
      <c r="AE939"/>
    </row>
    <row r="940" spans="1:31" ht="15">
      <c r="A940" s="1" t="str">
        <f t="shared" si="28"/>
        <v>1162213711E2</v>
      </c>
      <c r="B940" t="s">
        <v>338</v>
      </c>
      <c r="C940" t="s">
        <v>303</v>
      </c>
      <c r="D940" t="s">
        <v>30</v>
      </c>
      <c r="E940" t="s">
        <v>329</v>
      </c>
      <c r="F940" t="s">
        <v>1441</v>
      </c>
      <c r="G940" t="s">
        <v>5785</v>
      </c>
      <c r="H940" t="s">
        <v>1774</v>
      </c>
      <c r="I940" t="s">
        <v>5786</v>
      </c>
      <c r="J940" t="s">
        <v>5792</v>
      </c>
      <c r="K940" t="s">
        <v>32</v>
      </c>
      <c r="L940" t="s">
        <v>32</v>
      </c>
      <c r="M940" t="s">
        <v>43</v>
      </c>
      <c r="N940" t="s">
        <v>44</v>
      </c>
      <c r="O940" t="s">
        <v>5793</v>
      </c>
      <c r="P940" t="s">
        <v>246</v>
      </c>
      <c r="Q940" t="s">
        <v>841</v>
      </c>
      <c r="R940" t="s">
        <v>842</v>
      </c>
      <c r="S940" s="1" t="str">
        <f t="shared" si="29"/>
        <v>CUTIPA PHALA, GERARDO</v>
      </c>
      <c r="T940" t="s">
        <v>48</v>
      </c>
      <c r="U940" t="s">
        <v>49</v>
      </c>
      <c r="V940" t="s">
        <v>50</v>
      </c>
      <c r="W940" t="s">
        <v>5794</v>
      </c>
      <c r="X940" s="40">
        <v>21109</v>
      </c>
      <c r="Y940" t="s">
        <v>5795</v>
      </c>
      <c r="Z940"/>
      <c r="AA940"/>
      <c r="AB940" t="s">
        <v>39</v>
      </c>
      <c r="AC940" t="s">
        <v>40</v>
      </c>
      <c r="AD940" t="s">
        <v>41</v>
      </c>
      <c r="AE940"/>
    </row>
    <row r="941" spans="1:31" ht="15">
      <c r="A941" s="1" t="str">
        <f t="shared" si="28"/>
        <v>1162213711E3</v>
      </c>
      <c r="B941" t="s">
        <v>338</v>
      </c>
      <c r="C941" t="s">
        <v>303</v>
      </c>
      <c r="D941" t="s">
        <v>30</v>
      </c>
      <c r="E941" t="s">
        <v>329</v>
      </c>
      <c r="F941" t="s">
        <v>1441</v>
      </c>
      <c r="G941" t="s">
        <v>5785</v>
      </c>
      <c r="H941" t="s">
        <v>1774</v>
      </c>
      <c r="I941" t="s">
        <v>5786</v>
      </c>
      <c r="J941" t="s">
        <v>5796</v>
      </c>
      <c r="K941" t="s">
        <v>32</v>
      </c>
      <c r="L941" t="s">
        <v>32</v>
      </c>
      <c r="M941" t="s">
        <v>43</v>
      </c>
      <c r="N941" t="s">
        <v>44</v>
      </c>
      <c r="O941" t="s">
        <v>54</v>
      </c>
      <c r="P941" t="s">
        <v>77</v>
      </c>
      <c r="Q941" t="s">
        <v>166</v>
      </c>
      <c r="R941" t="s">
        <v>5797</v>
      </c>
      <c r="S941" s="1" t="str">
        <f t="shared" si="29"/>
        <v>CONDORI CHURATA, MOISES ELOY</v>
      </c>
      <c r="T941" t="s">
        <v>48</v>
      </c>
      <c r="U941" t="s">
        <v>49</v>
      </c>
      <c r="V941" t="s">
        <v>50</v>
      </c>
      <c r="W941" t="s">
        <v>5798</v>
      </c>
      <c r="X941" s="40">
        <v>22384</v>
      </c>
      <c r="Y941" t="s">
        <v>5799</v>
      </c>
      <c r="Z941"/>
      <c r="AA941"/>
      <c r="AB941" t="s">
        <v>39</v>
      </c>
      <c r="AC941" t="s">
        <v>40</v>
      </c>
      <c r="AD941" t="s">
        <v>41</v>
      </c>
      <c r="AE941"/>
    </row>
    <row r="942" spans="1:31" ht="15">
      <c r="A942" s="1" t="str">
        <f t="shared" si="28"/>
        <v>1113213711E2</v>
      </c>
      <c r="B942" t="s">
        <v>338</v>
      </c>
      <c r="C942" t="s">
        <v>2260</v>
      </c>
      <c r="D942" t="s">
        <v>30</v>
      </c>
      <c r="E942" t="s">
        <v>351</v>
      </c>
      <c r="F942" t="s">
        <v>1189</v>
      </c>
      <c r="G942" t="s">
        <v>5800</v>
      </c>
      <c r="H942" t="s">
        <v>1774</v>
      </c>
      <c r="I942" t="s">
        <v>5801</v>
      </c>
      <c r="J942" t="s">
        <v>5802</v>
      </c>
      <c r="K942" t="s">
        <v>32</v>
      </c>
      <c r="L942" t="s">
        <v>32</v>
      </c>
      <c r="M942" t="s">
        <v>259</v>
      </c>
      <c r="N942" t="s">
        <v>44</v>
      </c>
      <c r="O942" t="s">
        <v>5803</v>
      </c>
      <c r="P942" t="s">
        <v>275</v>
      </c>
      <c r="Q942" t="s">
        <v>125</v>
      </c>
      <c r="R942" t="s">
        <v>5804</v>
      </c>
      <c r="S942" s="1" t="str">
        <f t="shared" si="29"/>
        <v>LLANOS PALOMINO, ROBERTO MEDARDO</v>
      </c>
      <c r="T942" t="s">
        <v>53</v>
      </c>
      <c r="U942" t="s">
        <v>49</v>
      </c>
      <c r="V942" t="s">
        <v>50</v>
      </c>
      <c r="W942" t="s">
        <v>5805</v>
      </c>
      <c r="X942" s="40">
        <v>24996</v>
      </c>
      <c r="Y942" t="s">
        <v>5806</v>
      </c>
      <c r="Z942" s="40">
        <v>43101</v>
      </c>
      <c r="AA942" s="40">
        <v>43465</v>
      </c>
      <c r="AB942" t="s">
        <v>39</v>
      </c>
      <c r="AC942" t="s">
        <v>40</v>
      </c>
      <c r="AD942" t="s">
        <v>41</v>
      </c>
      <c r="AE942"/>
    </row>
    <row r="943" spans="1:31" ht="15">
      <c r="A943" s="1" t="str">
        <f t="shared" si="28"/>
        <v>1163213711E2</v>
      </c>
      <c r="B943" t="s">
        <v>338</v>
      </c>
      <c r="C943" t="s">
        <v>303</v>
      </c>
      <c r="D943" t="s">
        <v>30</v>
      </c>
      <c r="E943" t="s">
        <v>329</v>
      </c>
      <c r="F943" t="s">
        <v>1424</v>
      </c>
      <c r="G943" t="s">
        <v>5807</v>
      </c>
      <c r="H943" t="s">
        <v>1774</v>
      </c>
      <c r="I943" t="s">
        <v>5808</v>
      </c>
      <c r="J943" t="s">
        <v>5809</v>
      </c>
      <c r="K943" t="s">
        <v>32</v>
      </c>
      <c r="L943" t="s">
        <v>32</v>
      </c>
      <c r="M943" t="s">
        <v>43</v>
      </c>
      <c r="N943" t="s">
        <v>44</v>
      </c>
      <c r="O943" t="s">
        <v>5810</v>
      </c>
      <c r="P943" t="s">
        <v>5811</v>
      </c>
      <c r="Q943" t="s">
        <v>243</v>
      </c>
      <c r="R943" t="s">
        <v>5812</v>
      </c>
      <c r="S943" s="1" t="str">
        <f t="shared" si="29"/>
        <v>CCACCALLACA NEYRA, OSMAR FRANCISCO</v>
      </c>
      <c r="T943" t="s">
        <v>65</v>
      </c>
      <c r="U943" t="s">
        <v>49</v>
      </c>
      <c r="V943" t="s">
        <v>50</v>
      </c>
      <c r="W943" t="s">
        <v>5813</v>
      </c>
      <c r="X943" s="40">
        <v>26367</v>
      </c>
      <c r="Y943" t="s">
        <v>5814</v>
      </c>
      <c r="Z943"/>
      <c r="AA943"/>
      <c r="AB943" t="s">
        <v>39</v>
      </c>
      <c r="AC943" t="s">
        <v>40</v>
      </c>
      <c r="AD943" t="s">
        <v>41</v>
      </c>
      <c r="AE943"/>
    </row>
    <row r="944" spans="1:31" ht="15">
      <c r="A944" s="1" t="str">
        <f t="shared" si="28"/>
        <v>1163213711E3</v>
      </c>
      <c r="B944" t="s">
        <v>338</v>
      </c>
      <c r="C944" t="s">
        <v>303</v>
      </c>
      <c r="D944" t="s">
        <v>30</v>
      </c>
      <c r="E944" t="s">
        <v>329</v>
      </c>
      <c r="F944" t="s">
        <v>1424</v>
      </c>
      <c r="G944" t="s">
        <v>5807</v>
      </c>
      <c r="H944" t="s">
        <v>1774</v>
      </c>
      <c r="I944" t="s">
        <v>5808</v>
      </c>
      <c r="J944" t="s">
        <v>5815</v>
      </c>
      <c r="K944" t="s">
        <v>32</v>
      </c>
      <c r="L944" t="s">
        <v>32</v>
      </c>
      <c r="M944" t="s">
        <v>259</v>
      </c>
      <c r="N944" t="s">
        <v>44</v>
      </c>
      <c r="O944" t="s">
        <v>54</v>
      </c>
      <c r="P944" t="s">
        <v>141</v>
      </c>
      <c r="Q944" t="s">
        <v>102</v>
      </c>
      <c r="R944" t="s">
        <v>843</v>
      </c>
      <c r="S944" s="1" t="str">
        <f t="shared" si="29"/>
        <v>RAMOS MAMANI, EMILIO</v>
      </c>
      <c r="T944" t="s">
        <v>48</v>
      </c>
      <c r="U944" t="s">
        <v>49</v>
      </c>
      <c r="V944" t="s">
        <v>50</v>
      </c>
      <c r="W944" t="s">
        <v>5816</v>
      </c>
      <c r="X944" s="40">
        <v>19531</v>
      </c>
      <c r="Y944" t="s">
        <v>5817</v>
      </c>
      <c r="Z944" s="40">
        <v>43101</v>
      </c>
      <c r="AA944" s="40">
        <v>43465</v>
      </c>
      <c r="AB944" t="s">
        <v>39</v>
      </c>
      <c r="AC944" t="s">
        <v>40</v>
      </c>
      <c r="AD944" t="s">
        <v>41</v>
      </c>
      <c r="AE944"/>
    </row>
    <row r="945" spans="1:31" ht="15">
      <c r="A945" s="1" t="str">
        <f t="shared" si="28"/>
        <v>1135713712E2</v>
      </c>
      <c r="B945" t="s">
        <v>338</v>
      </c>
      <c r="C945" t="s">
        <v>2260</v>
      </c>
      <c r="D945" t="s">
        <v>30</v>
      </c>
      <c r="E945" t="s">
        <v>329</v>
      </c>
      <c r="F945" t="s">
        <v>1386</v>
      </c>
      <c r="G945" t="s">
        <v>5818</v>
      </c>
      <c r="H945" t="s">
        <v>1774</v>
      </c>
      <c r="I945" t="s">
        <v>5819</v>
      </c>
      <c r="J945" t="s">
        <v>5820</v>
      </c>
      <c r="K945" t="s">
        <v>32</v>
      </c>
      <c r="L945" t="s">
        <v>32</v>
      </c>
      <c r="M945" t="s">
        <v>259</v>
      </c>
      <c r="N945" t="s">
        <v>44</v>
      </c>
      <c r="O945" t="s">
        <v>5821</v>
      </c>
      <c r="P945" t="s">
        <v>56</v>
      </c>
      <c r="Q945" t="s">
        <v>5822</v>
      </c>
      <c r="R945" t="s">
        <v>1150</v>
      </c>
      <c r="S945" s="1" t="str">
        <f t="shared" si="29"/>
        <v>ARPASI VILCA DE FLORES, JACINTA</v>
      </c>
      <c r="T945" t="s">
        <v>48</v>
      </c>
      <c r="U945" t="s">
        <v>49</v>
      </c>
      <c r="V945" t="s">
        <v>50</v>
      </c>
      <c r="W945" t="s">
        <v>5823</v>
      </c>
      <c r="X945" s="40">
        <v>19932</v>
      </c>
      <c r="Y945" t="s">
        <v>5824</v>
      </c>
      <c r="Z945" s="40">
        <v>43160</v>
      </c>
      <c r="AA945" s="40">
        <v>43465</v>
      </c>
      <c r="AB945" t="s">
        <v>39</v>
      </c>
      <c r="AC945" t="s">
        <v>40</v>
      </c>
      <c r="AD945" t="s">
        <v>41</v>
      </c>
      <c r="AE945"/>
    </row>
    <row r="946" spans="1:31" ht="15">
      <c r="A946" s="1" t="str">
        <f t="shared" si="28"/>
        <v>1115213711E2</v>
      </c>
      <c r="B946" t="s">
        <v>338</v>
      </c>
      <c r="C946" t="s">
        <v>303</v>
      </c>
      <c r="D946" t="s">
        <v>30</v>
      </c>
      <c r="E946" t="s">
        <v>329</v>
      </c>
      <c r="F946" t="s">
        <v>1414</v>
      </c>
      <c r="G946" t="s">
        <v>5825</v>
      </c>
      <c r="H946" t="s">
        <v>1774</v>
      </c>
      <c r="I946" t="s">
        <v>5826</v>
      </c>
      <c r="J946" t="s">
        <v>5827</v>
      </c>
      <c r="K946" t="s">
        <v>32</v>
      </c>
      <c r="L946" t="s">
        <v>32</v>
      </c>
      <c r="M946" t="s">
        <v>259</v>
      </c>
      <c r="N946" t="s">
        <v>44</v>
      </c>
      <c r="O946" t="s">
        <v>5828</v>
      </c>
      <c r="P946" t="s">
        <v>125</v>
      </c>
      <c r="Q946" t="s">
        <v>244</v>
      </c>
      <c r="R946" t="s">
        <v>117</v>
      </c>
      <c r="S946" s="1" t="str">
        <f t="shared" si="29"/>
        <v>PALOMINO SANIZO, JULIA</v>
      </c>
      <c r="T946" t="s">
        <v>53</v>
      </c>
      <c r="U946" t="s">
        <v>49</v>
      </c>
      <c r="V946" t="s">
        <v>50</v>
      </c>
      <c r="W946" t="s">
        <v>5829</v>
      </c>
      <c r="X946" s="40">
        <v>23014</v>
      </c>
      <c r="Y946" t="s">
        <v>5830</v>
      </c>
      <c r="Z946" s="40">
        <v>43101</v>
      </c>
      <c r="AA946" s="40">
        <v>43465</v>
      </c>
      <c r="AB946" t="s">
        <v>39</v>
      </c>
      <c r="AC946" t="s">
        <v>40</v>
      </c>
      <c r="AD946" t="s">
        <v>41</v>
      </c>
      <c r="AE946"/>
    </row>
    <row r="947" spans="1:31" ht="15">
      <c r="A947" s="1" t="str">
        <f t="shared" si="28"/>
        <v>1115213711E3</v>
      </c>
      <c r="B947" t="s">
        <v>338</v>
      </c>
      <c r="C947" t="s">
        <v>303</v>
      </c>
      <c r="D947" t="s">
        <v>30</v>
      </c>
      <c r="E947" t="s">
        <v>329</v>
      </c>
      <c r="F947" t="s">
        <v>1414</v>
      </c>
      <c r="G947" t="s">
        <v>5825</v>
      </c>
      <c r="H947" t="s">
        <v>1774</v>
      </c>
      <c r="I947" t="s">
        <v>5826</v>
      </c>
      <c r="J947" t="s">
        <v>5831</v>
      </c>
      <c r="K947" t="s">
        <v>32</v>
      </c>
      <c r="L947" t="s">
        <v>32</v>
      </c>
      <c r="M947" t="s">
        <v>43</v>
      </c>
      <c r="N947" t="s">
        <v>62</v>
      </c>
      <c r="O947" t="s">
        <v>5832</v>
      </c>
      <c r="P947" t="s">
        <v>56</v>
      </c>
      <c r="Q947" t="s">
        <v>76</v>
      </c>
      <c r="R947" t="s">
        <v>333</v>
      </c>
      <c r="S947" s="1" t="str">
        <f t="shared" si="29"/>
        <v>ARPASI QUISPE, ROXANA</v>
      </c>
      <c r="T947" t="s">
        <v>65</v>
      </c>
      <c r="U947" t="s">
        <v>49</v>
      </c>
      <c r="V947" t="s">
        <v>50</v>
      </c>
      <c r="W947" t="s">
        <v>5833</v>
      </c>
      <c r="X947" s="40">
        <v>34143</v>
      </c>
      <c r="Y947" t="s">
        <v>5834</v>
      </c>
      <c r="Z947" s="40">
        <v>43192</v>
      </c>
      <c r="AA947" s="40">
        <v>43465</v>
      </c>
      <c r="AB947" t="s">
        <v>270</v>
      </c>
      <c r="AC947" t="s">
        <v>67</v>
      </c>
      <c r="AD947" t="s">
        <v>41</v>
      </c>
      <c r="AE947"/>
    </row>
    <row r="948" spans="1:31" ht="15">
      <c r="A948" s="1" t="str">
        <f t="shared" si="28"/>
        <v>1115213711E3</v>
      </c>
      <c r="B948" t="s">
        <v>338</v>
      </c>
      <c r="C948" t="s">
        <v>303</v>
      </c>
      <c r="D948" t="s">
        <v>30</v>
      </c>
      <c r="E948" t="s">
        <v>329</v>
      </c>
      <c r="F948" t="s">
        <v>1414</v>
      </c>
      <c r="G948" t="s">
        <v>5825</v>
      </c>
      <c r="H948" t="s">
        <v>1774</v>
      </c>
      <c r="I948" t="s">
        <v>5826</v>
      </c>
      <c r="J948" t="s">
        <v>5831</v>
      </c>
      <c r="K948" t="s">
        <v>32</v>
      </c>
      <c r="L948" t="s">
        <v>32</v>
      </c>
      <c r="M948" t="s">
        <v>43</v>
      </c>
      <c r="N948" t="s">
        <v>44</v>
      </c>
      <c r="O948" t="s">
        <v>54</v>
      </c>
      <c r="P948" t="s">
        <v>788</v>
      </c>
      <c r="Q948" t="s">
        <v>77</v>
      </c>
      <c r="R948" t="s">
        <v>390</v>
      </c>
      <c r="S948" s="1" t="str">
        <f t="shared" si="29"/>
        <v>DAMIAN CONDORI, ALBERTO</v>
      </c>
      <c r="T948" t="s">
        <v>65</v>
      </c>
      <c r="U948" t="s">
        <v>49</v>
      </c>
      <c r="V948" t="s">
        <v>271</v>
      </c>
      <c r="W948" t="s">
        <v>5835</v>
      </c>
      <c r="X948" s="40">
        <v>22228</v>
      </c>
      <c r="Y948" t="s">
        <v>5836</v>
      </c>
      <c r="Z948" s="40">
        <v>43192</v>
      </c>
      <c r="AA948" s="40">
        <v>43465</v>
      </c>
      <c r="AB948" t="s">
        <v>39</v>
      </c>
      <c r="AC948" t="s">
        <v>40</v>
      </c>
      <c r="AD948" t="s">
        <v>41</v>
      </c>
      <c r="AE948"/>
    </row>
    <row r="949" spans="1:31" ht="15">
      <c r="A949" s="1" t="str">
        <f t="shared" si="28"/>
        <v>1165213711E3</v>
      </c>
      <c r="B949" t="s">
        <v>338</v>
      </c>
      <c r="C949" t="s">
        <v>2260</v>
      </c>
      <c r="D949" t="s">
        <v>30</v>
      </c>
      <c r="E949" t="s">
        <v>351</v>
      </c>
      <c r="F949" t="s">
        <v>1487</v>
      </c>
      <c r="G949" t="s">
        <v>5837</v>
      </c>
      <c r="H949" t="s">
        <v>1774</v>
      </c>
      <c r="I949" t="s">
        <v>5838</v>
      </c>
      <c r="J949" t="s">
        <v>5839</v>
      </c>
      <c r="K949" t="s">
        <v>32</v>
      </c>
      <c r="L949" t="s">
        <v>32</v>
      </c>
      <c r="M949" t="s">
        <v>259</v>
      </c>
      <c r="N949" t="s">
        <v>44</v>
      </c>
      <c r="O949" t="s">
        <v>5840</v>
      </c>
      <c r="P949" t="s">
        <v>339</v>
      </c>
      <c r="Q949" t="s">
        <v>168</v>
      </c>
      <c r="R949" t="s">
        <v>371</v>
      </c>
      <c r="S949" s="1" t="str">
        <f t="shared" si="29"/>
        <v>CURASI ORDOÑEZ, VICTOR</v>
      </c>
      <c r="T949" t="s">
        <v>65</v>
      </c>
      <c r="U949" t="s">
        <v>49</v>
      </c>
      <c r="V949" t="s">
        <v>50</v>
      </c>
      <c r="W949" t="s">
        <v>5841</v>
      </c>
      <c r="X949" s="40">
        <v>23689</v>
      </c>
      <c r="Y949" t="s">
        <v>5842</v>
      </c>
      <c r="Z949" s="40">
        <v>43101</v>
      </c>
      <c r="AA949" s="40">
        <v>43465</v>
      </c>
      <c r="AB949" t="s">
        <v>39</v>
      </c>
      <c r="AC949" t="s">
        <v>40</v>
      </c>
      <c r="AD949" t="s">
        <v>41</v>
      </c>
      <c r="AE949"/>
    </row>
    <row r="950" spans="1:31" ht="15">
      <c r="A950" s="1" t="str">
        <f t="shared" si="28"/>
        <v>1153613711E2</v>
      </c>
      <c r="B950" t="s">
        <v>338</v>
      </c>
      <c r="C950" t="s">
        <v>29</v>
      </c>
      <c r="D950" t="s">
        <v>30</v>
      </c>
      <c r="E950" t="s">
        <v>329</v>
      </c>
      <c r="F950" t="s">
        <v>1389</v>
      </c>
      <c r="G950" t="s">
        <v>5843</v>
      </c>
      <c r="H950" t="s">
        <v>1774</v>
      </c>
      <c r="I950" t="s">
        <v>5844</v>
      </c>
      <c r="J950" t="s">
        <v>5845</v>
      </c>
      <c r="K950" t="s">
        <v>32</v>
      </c>
      <c r="L950" t="s">
        <v>32</v>
      </c>
      <c r="M950" t="s">
        <v>43</v>
      </c>
      <c r="N950" t="s">
        <v>44</v>
      </c>
      <c r="O950" t="s">
        <v>5846</v>
      </c>
      <c r="P950" t="s">
        <v>222</v>
      </c>
      <c r="Q950" t="s">
        <v>5847</v>
      </c>
      <c r="R950" t="s">
        <v>5848</v>
      </c>
      <c r="S950" s="1" t="str">
        <f t="shared" si="29"/>
        <v>ALATA TITO DE PINEDA, MIRIAM LILIAN</v>
      </c>
      <c r="T950" t="s">
        <v>48</v>
      </c>
      <c r="U950" t="s">
        <v>49</v>
      </c>
      <c r="V950" t="s">
        <v>50</v>
      </c>
      <c r="W950" t="s">
        <v>5849</v>
      </c>
      <c r="X950" s="40">
        <v>22706</v>
      </c>
      <c r="Y950" t="s">
        <v>5850</v>
      </c>
      <c r="Z950" s="40">
        <v>42795</v>
      </c>
      <c r="AA950"/>
      <c r="AB950" t="s">
        <v>39</v>
      </c>
      <c r="AC950" t="s">
        <v>40</v>
      </c>
      <c r="AD950" t="s">
        <v>41</v>
      </c>
      <c r="AE950"/>
    </row>
    <row r="951" spans="1:31" ht="15">
      <c r="A951" s="1" t="str">
        <f t="shared" si="28"/>
        <v>1153613711E4</v>
      </c>
      <c r="B951" t="s">
        <v>338</v>
      </c>
      <c r="C951" t="s">
        <v>29</v>
      </c>
      <c r="D951" t="s">
        <v>30</v>
      </c>
      <c r="E951" t="s">
        <v>329</v>
      </c>
      <c r="F951" t="s">
        <v>1389</v>
      </c>
      <c r="G951" t="s">
        <v>5843</v>
      </c>
      <c r="H951" t="s">
        <v>1774</v>
      </c>
      <c r="I951" t="s">
        <v>5844</v>
      </c>
      <c r="J951" t="s">
        <v>5851</v>
      </c>
      <c r="K951" t="s">
        <v>32</v>
      </c>
      <c r="L951" t="s">
        <v>32</v>
      </c>
      <c r="M951" t="s">
        <v>43</v>
      </c>
      <c r="N951" t="s">
        <v>44</v>
      </c>
      <c r="O951" t="s">
        <v>5852</v>
      </c>
      <c r="P951" t="s">
        <v>5853</v>
      </c>
      <c r="Q951" t="s">
        <v>440</v>
      </c>
      <c r="R951" t="s">
        <v>575</v>
      </c>
      <c r="S951" s="1" t="str">
        <f t="shared" si="29"/>
        <v>CHAHUARA CORDOVA, NANCY</v>
      </c>
      <c r="T951" t="s">
        <v>48</v>
      </c>
      <c r="U951" t="s">
        <v>49</v>
      </c>
      <c r="V951" t="s">
        <v>50</v>
      </c>
      <c r="W951" t="s">
        <v>5854</v>
      </c>
      <c r="X951" s="40">
        <v>27691</v>
      </c>
      <c r="Y951" t="s">
        <v>5855</v>
      </c>
      <c r="Z951" s="40">
        <v>41701</v>
      </c>
      <c r="AA951" s="40">
        <v>42004</v>
      </c>
      <c r="AB951" t="s">
        <v>39</v>
      </c>
      <c r="AC951" t="s">
        <v>40</v>
      </c>
      <c r="AD951" t="s">
        <v>41</v>
      </c>
      <c r="AE951"/>
    </row>
    <row r="952" spans="1:31" ht="15">
      <c r="A952" s="1" t="str">
        <f t="shared" si="28"/>
        <v>1153613711E5</v>
      </c>
      <c r="B952" t="s">
        <v>338</v>
      </c>
      <c r="C952" t="s">
        <v>29</v>
      </c>
      <c r="D952" t="s">
        <v>30</v>
      </c>
      <c r="E952" t="s">
        <v>329</v>
      </c>
      <c r="F952" t="s">
        <v>1389</v>
      </c>
      <c r="G952" t="s">
        <v>5843</v>
      </c>
      <c r="H952" t="s">
        <v>1774</v>
      </c>
      <c r="I952" t="s">
        <v>5844</v>
      </c>
      <c r="J952" t="s">
        <v>5856</v>
      </c>
      <c r="K952" t="s">
        <v>32</v>
      </c>
      <c r="L952" t="s">
        <v>32</v>
      </c>
      <c r="M952" t="s">
        <v>43</v>
      </c>
      <c r="N952" t="s">
        <v>44</v>
      </c>
      <c r="O952" t="s">
        <v>54</v>
      </c>
      <c r="P952" t="s">
        <v>134</v>
      </c>
      <c r="Q952" t="s">
        <v>102</v>
      </c>
      <c r="R952" t="s">
        <v>822</v>
      </c>
      <c r="S952" s="1" t="str">
        <f t="shared" si="29"/>
        <v>LLANQUE MAMANI, MOISES</v>
      </c>
      <c r="T952" t="s">
        <v>53</v>
      </c>
      <c r="U952" t="s">
        <v>49</v>
      </c>
      <c r="V952" t="s">
        <v>50</v>
      </c>
      <c r="W952" t="s">
        <v>5857</v>
      </c>
      <c r="X952" s="40">
        <v>24731</v>
      </c>
      <c r="Y952" t="s">
        <v>5858</v>
      </c>
      <c r="Z952"/>
      <c r="AA952"/>
      <c r="AB952" t="s">
        <v>39</v>
      </c>
      <c r="AC952" t="s">
        <v>40</v>
      </c>
      <c r="AD952" t="s">
        <v>41</v>
      </c>
      <c r="AE952"/>
    </row>
    <row r="953" spans="1:31" ht="15">
      <c r="A953" s="1" t="str">
        <f t="shared" si="28"/>
        <v>1153613711E7</v>
      </c>
      <c r="B953" t="s">
        <v>338</v>
      </c>
      <c r="C953" t="s">
        <v>29</v>
      </c>
      <c r="D953" t="s">
        <v>30</v>
      </c>
      <c r="E953" t="s">
        <v>329</v>
      </c>
      <c r="F953" t="s">
        <v>1389</v>
      </c>
      <c r="G953" t="s">
        <v>5843</v>
      </c>
      <c r="H953" t="s">
        <v>1774</v>
      </c>
      <c r="I953" t="s">
        <v>5844</v>
      </c>
      <c r="J953" t="s">
        <v>5859</v>
      </c>
      <c r="K953" t="s">
        <v>32</v>
      </c>
      <c r="L953" t="s">
        <v>32</v>
      </c>
      <c r="M953" t="s">
        <v>43</v>
      </c>
      <c r="N953" t="s">
        <v>62</v>
      </c>
      <c r="O953" t="s">
        <v>5860</v>
      </c>
      <c r="P953" t="s">
        <v>318</v>
      </c>
      <c r="Q953" t="s">
        <v>184</v>
      </c>
      <c r="R953" t="s">
        <v>5861</v>
      </c>
      <c r="S953" s="1" t="str">
        <f t="shared" si="29"/>
        <v>TIQUILLOCA CASTRO, AYDEE MARITZA</v>
      </c>
      <c r="T953" t="s">
        <v>65</v>
      </c>
      <c r="U953" t="s">
        <v>49</v>
      </c>
      <c r="V953" t="s">
        <v>50</v>
      </c>
      <c r="W953" t="s">
        <v>5862</v>
      </c>
      <c r="X953" s="40">
        <v>27868</v>
      </c>
      <c r="Y953" t="s">
        <v>5863</v>
      </c>
      <c r="Z953" s="40">
        <v>43344</v>
      </c>
      <c r="AA953" s="40">
        <v>43379</v>
      </c>
      <c r="AB953" t="s">
        <v>270</v>
      </c>
      <c r="AC953" t="s">
        <v>67</v>
      </c>
      <c r="AD953" t="s">
        <v>41</v>
      </c>
      <c r="AE953"/>
    </row>
    <row r="954" spans="1:31" ht="15">
      <c r="A954" s="1" t="str">
        <f t="shared" si="28"/>
        <v>1153613711E7</v>
      </c>
      <c r="B954" t="s">
        <v>338</v>
      </c>
      <c r="C954" t="s">
        <v>29</v>
      </c>
      <c r="D954" t="s">
        <v>30</v>
      </c>
      <c r="E954" t="s">
        <v>329</v>
      </c>
      <c r="F954" t="s">
        <v>1389</v>
      </c>
      <c r="G954" t="s">
        <v>5843</v>
      </c>
      <c r="H954" t="s">
        <v>1774</v>
      </c>
      <c r="I954" t="s">
        <v>5844</v>
      </c>
      <c r="J954" t="s">
        <v>5859</v>
      </c>
      <c r="K954" t="s">
        <v>32</v>
      </c>
      <c r="L954" t="s">
        <v>32</v>
      </c>
      <c r="M954" t="s">
        <v>43</v>
      </c>
      <c r="N954" t="s">
        <v>44</v>
      </c>
      <c r="O954" t="s">
        <v>54</v>
      </c>
      <c r="P954" t="s">
        <v>466</v>
      </c>
      <c r="Q954" t="s">
        <v>77</v>
      </c>
      <c r="R954" t="s">
        <v>258</v>
      </c>
      <c r="S954" s="1" t="str">
        <f t="shared" si="29"/>
        <v>ZAPANA CONDORI, LUCIO</v>
      </c>
      <c r="T954" t="s">
        <v>53</v>
      </c>
      <c r="U954" t="s">
        <v>49</v>
      </c>
      <c r="V954" t="s">
        <v>1812</v>
      </c>
      <c r="W954" t="s">
        <v>5864</v>
      </c>
      <c r="X954" s="40">
        <v>24219</v>
      </c>
      <c r="Y954" t="s">
        <v>5865</v>
      </c>
      <c r="Z954" s="40">
        <v>43344</v>
      </c>
      <c r="AA954" s="40">
        <v>43379</v>
      </c>
      <c r="AB954" t="s">
        <v>39</v>
      </c>
      <c r="AC954" t="s">
        <v>40</v>
      </c>
      <c r="AD954" t="s">
        <v>41</v>
      </c>
      <c r="AE954"/>
    </row>
    <row r="955" spans="1:31" ht="15">
      <c r="A955" s="1" t="str">
        <f t="shared" si="28"/>
        <v>1153613711E8</v>
      </c>
      <c r="B955" t="s">
        <v>338</v>
      </c>
      <c r="C955" t="s">
        <v>29</v>
      </c>
      <c r="D955" t="s">
        <v>30</v>
      </c>
      <c r="E955" t="s">
        <v>329</v>
      </c>
      <c r="F955" t="s">
        <v>1389</v>
      </c>
      <c r="G955" t="s">
        <v>5843</v>
      </c>
      <c r="H955" t="s">
        <v>1774</v>
      </c>
      <c r="I955" t="s">
        <v>5844</v>
      </c>
      <c r="J955" t="s">
        <v>5866</v>
      </c>
      <c r="K955" t="s">
        <v>32</v>
      </c>
      <c r="L955" t="s">
        <v>32</v>
      </c>
      <c r="M955" t="s">
        <v>259</v>
      </c>
      <c r="N955" t="s">
        <v>44</v>
      </c>
      <c r="O955" t="s">
        <v>54</v>
      </c>
      <c r="P955" t="s">
        <v>466</v>
      </c>
      <c r="Q955" t="s">
        <v>251</v>
      </c>
      <c r="R955" t="s">
        <v>553</v>
      </c>
      <c r="S955" s="1" t="str">
        <f t="shared" si="29"/>
        <v>ZAPANA CUEVA, ROGER</v>
      </c>
      <c r="T955" t="s">
        <v>53</v>
      </c>
      <c r="U955" t="s">
        <v>49</v>
      </c>
      <c r="V955" t="s">
        <v>50</v>
      </c>
      <c r="W955" t="s">
        <v>5867</v>
      </c>
      <c r="X955" s="40">
        <v>23931</v>
      </c>
      <c r="Y955" t="s">
        <v>5868</v>
      </c>
      <c r="Z955" s="40">
        <v>43119</v>
      </c>
      <c r="AA955" s="40">
        <v>43465</v>
      </c>
      <c r="AB955" t="s">
        <v>39</v>
      </c>
      <c r="AC955" t="s">
        <v>40</v>
      </c>
      <c r="AD955" t="s">
        <v>41</v>
      </c>
      <c r="AE955"/>
    </row>
    <row r="956" spans="1:31" ht="15">
      <c r="A956" s="1" t="str">
        <f t="shared" si="28"/>
        <v>21EV01810174</v>
      </c>
      <c r="B956" t="s">
        <v>338</v>
      </c>
      <c r="C956" t="s">
        <v>29</v>
      </c>
      <c r="D956" t="s">
        <v>30</v>
      </c>
      <c r="E956" t="s">
        <v>329</v>
      </c>
      <c r="F956" t="s">
        <v>1389</v>
      </c>
      <c r="G956" t="s">
        <v>5843</v>
      </c>
      <c r="H956" t="s">
        <v>1774</v>
      </c>
      <c r="I956" t="s">
        <v>5844</v>
      </c>
      <c r="J956" t="s">
        <v>5869</v>
      </c>
      <c r="K956" t="s">
        <v>32</v>
      </c>
      <c r="L956" t="s">
        <v>32</v>
      </c>
      <c r="M956" t="s">
        <v>1139</v>
      </c>
      <c r="N956" t="s">
        <v>62</v>
      </c>
      <c r="O956" t="s">
        <v>2591</v>
      </c>
      <c r="P956" t="s">
        <v>701</v>
      </c>
      <c r="Q956" t="s">
        <v>5483</v>
      </c>
      <c r="R956" t="s">
        <v>696</v>
      </c>
      <c r="S956" s="1" t="str">
        <f t="shared" si="29"/>
        <v>MARON BALCON, LUIS ALBERTO</v>
      </c>
      <c r="T956" t="s">
        <v>65</v>
      </c>
      <c r="U956" t="s">
        <v>644</v>
      </c>
      <c r="V956" t="s">
        <v>50</v>
      </c>
      <c r="W956" t="s">
        <v>5484</v>
      </c>
      <c r="X956" s="40">
        <v>24921</v>
      </c>
      <c r="Y956" t="s">
        <v>5485</v>
      </c>
      <c r="Z956" s="40">
        <v>43335</v>
      </c>
      <c r="AA956" s="40">
        <v>43465</v>
      </c>
      <c r="AB956" t="s">
        <v>113</v>
      </c>
      <c r="AC956" t="s">
        <v>67</v>
      </c>
      <c r="AD956" t="s">
        <v>41</v>
      </c>
      <c r="AE956"/>
    </row>
    <row r="957" spans="1:31" ht="15">
      <c r="A957" s="1" t="str">
        <f t="shared" si="28"/>
        <v>1153613711E3</v>
      </c>
      <c r="B957" t="s">
        <v>338</v>
      </c>
      <c r="C957" t="s">
        <v>29</v>
      </c>
      <c r="D957" t="s">
        <v>30</v>
      </c>
      <c r="E957" t="s">
        <v>329</v>
      </c>
      <c r="F957" t="s">
        <v>1389</v>
      </c>
      <c r="G957" t="s">
        <v>5843</v>
      </c>
      <c r="H957" t="s">
        <v>1774</v>
      </c>
      <c r="I957" t="s">
        <v>5844</v>
      </c>
      <c r="J957" t="s">
        <v>5870</v>
      </c>
      <c r="K957" t="s">
        <v>87</v>
      </c>
      <c r="L957" t="s">
        <v>88</v>
      </c>
      <c r="M957" t="s">
        <v>89</v>
      </c>
      <c r="N957" t="s">
        <v>44</v>
      </c>
      <c r="O957" t="s">
        <v>54</v>
      </c>
      <c r="P957" t="s">
        <v>5871</v>
      </c>
      <c r="Q957" t="s">
        <v>207</v>
      </c>
      <c r="R957" t="s">
        <v>258</v>
      </c>
      <c r="S957" s="1" t="str">
        <f t="shared" si="29"/>
        <v>CHURACUTIPA TICONA, LUCIO</v>
      </c>
      <c r="T957" t="s">
        <v>173</v>
      </c>
      <c r="U957" t="s">
        <v>38</v>
      </c>
      <c r="V957" t="s">
        <v>50</v>
      </c>
      <c r="W957" t="s">
        <v>5872</v>
      </c>
      <c r="X957" s="40">
        <v>25050</v>
      </c>
      <c r="Y957" t="s">
        <v>5873</v>
      </c>
      <c r="Z957"/>
      <c r="AA957"/>
      <c r="AB957" t="s">
        <v>39</v>
      </c>
      <c r="AC957" t="s">
        <v>92</v>
      </c>
      <c r="AD957" t="s">
        <v>41</v>
      </c>
      <c r="AE957"/>
    </row>
    <row r="958" spans="1:31" ht="15">
      <c r="A958" s="1" t="str">
        <f t="shared" si="28"/>
        <v>1193613711E2</v>
      </c>
      <c r="B958" t="s">
        <v>338</v>
      </c>
      <c r="C958" t="s">
        <v>303</v>
      </c>
      <c r="D958" t="s">
        <v>30</v>
      </c>
      <c r="E958" t="s">
        <v>329</v>
      </c>
      <c r="F958" t="s">
        <v>1471</v>
      </c>
      <c r="G958" t="s">
        <v>5874</v>
      </c>
      <c r="H958" t="s">
        <v>1774</v>
      </c>
      <c r="I958" t="s">
        <v>5875</v>
      </c>
      <c r="J958" t="s">
        <v>5876</v>
      </c>
      <c r="K958" t="s">
        <v>32</v>
      </c>
      <c r="L958" t="s">
        <v>32</v>
      </c>
      <c r="M958" t="s">
        <v>43</v>
      </c>
      <c r="N958" t="s">
        <v>62</v>
      </c>
      <c r="O958" t="s">
        <v>5877</v>
      </c>
      <c r="P958" t="s">
        <v>174</v>
      </c>
      <c r="Q958" t="s">
        <v>268</v>
      </c>
      <c r="R958" t="s">
        <v>2458</v>
      </c>
      <c r="S958" s="1" t="str">
        <f t="shared" si="29"/>
        <v>APAZA BONIFACIO, FRIDA</v>
      </c>
      <c r="T958" t="s">
        <v>65</v>
      </c>
      <c r="U958" t="s">
        <v>49</v>
      </c>
      <c r="V958" t="s">
        <v>100</v>
      </c>
      <c r="W958" t="s">
        <v>5878</v>
      </c>
      <c r="X958" s="40">
        <v>30279</v>
      </c>
      <c r="Y958" t="s">
        <v>5879</v>
      </c>
      <c r="Z958" s="40">
        <v>43160</v>
      </c>
      <c r="AA958" s="40">
        <v>43465</v>
      </c>
      <c r="AB958" t="s">
        <v>39</v>
      </c>
      <c r="AC958" t="s">
        <v>67</v>
      </c>
      <c r="AD958" t="s">
        <v>41</v>
      </c>
      <c r="AE958"/>
    </row>
    <row r="959" spans="1:31" ht="15">
      <c r="A959" s="1" t="str">
        <f t="shared" si="28"/>
        <v>1193613711E3</v>
      </c>
      <c r="B959" t="s">
        <v>338</v>
      </c>
      <c r="C959" t="s">
        <v>303</v>
      </c>
      <c r="D959" t="s">
        <v>30</v>
      </c>
      <c r="E959" t="s">
        <v>329</v>
      </c>
      <c r="F959" t="s">
        <v>1471</v>
      </c>
      <c r="G959" t="s">
        <v>5874</v>
      </c>
      <c r="H959" t="s">
        <v>1774</v>
      </c>
      <c r="I959" t="s">
        <v>5875</v>
      </c>
      <c r="J959" t="s">
        <v>5880</v>
      </c>
      <c r="K959" t="s">
        <v>32</v>
      </c>
      <c r="L959" t="s">
        <v>32</v>
      </c>
      <c r="M959" t="s">
        <v>43</v>
      </c>
      <c r="N959" t="s">
        <v>44</v>
      </c>
      <c r="O959" t="s">
        <v>5881</v>
      </c>
      <c r="P959" t="s">
        <v>207</v>
      </c>
      <c r="Q959" t="s">
        <v>294</v>
      </c>
      <c r="R959" t="s">
        <v>5882</v>
      </c>
      <c r="S959" s="1" t="str">
        <f t="shared" si="29"/>
        <v>TICONA COAQUIRA, OLGA VENANCIA</v>
      </c>
      <c r="T959" t="s">
        <v>65</v>
      </c>
      <c r="U959" t="s">
        <v>49</v>
      </c>
      <c r="V959" t="s">
        <v>50</v>
      </c>
      <c r="W959" t="s">
        <v>5883</v>
      </c>
      <c r="X959" s="40">
        <v>25294</v>
      </c>
      <c r="Y959" t="s">
        <v>5884</v>
      </c>
      <c r="Z959"/>
      <c r="AA959"/>
      <c r="AB959" t="s">
        <v>39</v>
      </c>
      <c r="AC959" t="s">
        <v>40</v>
      </c>
      <c r="AD959" t="s">
        <v>41</v>
      </c>
      <c r="AE959"/>
    </row>
    <row r="960" spans="1:31" ht="15">
      <c r="A960" s="1" t="str">
        <f t="shared" si="28"/>
        <v>1193613711E4</v>
      </c>
      <c r="B960" t="s">
        <v>338</v>
      </c>
      <c r="C960" t="s">
        <v>303</v>
      </c>
      <c r="D960" t="s">
        <v>30</v>
      </c>
      <c r="E960" t="s">
        <v>329</v>
      </c>
      <c r="F960" t="s">
        <v>1471</v>
      </c>
      <c r="G960" t="s">
        <v>5874</v>
      </c>
      <c r="H960" t="s">
        <v>1774</v>
      </c>
      <c r="I960" t="s">
        <v>5875</v>
      </c>
      <c r="J960" t="s">
        <v>5885</v>
      </c>
      <c r="K960" t="s">
        <v>32</v>
      </c>
      <c r="L960" t="s">
        <v>32</v>
      </c>
      <c r="M960" t="s">
        <v>259</v>
      </c>
      <c r="N960" t="s">
        <v>44</v>
      </c>
      <c r="O960" t="s">
        <v>110</v>
      </c>
      <c r="P960" t="s">
        <v>5886</v>
      </c>
      <c r="Q960" t="s">
        <v>218</v>
      </c>
      <c r="R960" t="s">
        <v>5887</v>
      </c>
      <c r="S960" s="1" t="str">
        <f t="shared" si="29"/>
        <v>SARAZA BARRIGA, JULIA TEODOSIA</v>
      </c>
      <c r="T960" t="s">
        <v>53</v>
      </c>
      <c r="U960" t="s">
        <v>49</v>
      </c>
      <c r="V960" t="s">
        <v>50</v>
      </c>
      <c r="W960" t="s">
        <v>5888</v>
      </c>
      <c r="X960" s="40">
        <v>24086</v>
      </c>
      <c r="Y960" t="s">
        <v>5889</v>
      </c>
      <c r="Z960" s="40">
        <v>43101</v>
      </c>
      <c r="AA960" s="40">
        <v>43465</v>
      </c>
      <c r="AB960" t="s">
        <v>39</v>
      </c>
      <c r="AC960" t="s">
        <v>40</v>
      </c>
      <c r="AD960" t="s">
        <v>41</v>
      </c>
      <c r="AE960"/>
    </row>
    <row r="961" spans="1:31" ht="15">
      <c r="A961" s="1" t="str">
        <f t="shared" si="28"/>
        <v>1103613711E3</v>
      </c>
      <c r="B961" t="s">
        <v>338</v>
      </c>
      <c r="C961" t="s">
        <v>303</v>
      </c>
      <c r="D961" t="s">
        <v>30</v>
      </c>
      <c r="E961" t="s">
        <v>330</v>
      </c>
      <c r="F961" t="s">
        <v>1166</v>
      </c>
      <c r="G961" t="s">
        <v>5890</v>
      </c>
      <c r="H961" t="s">
        <v>1774</v>
      </c>
      <c r="I961" t="s">
        <v>5891</v>
      </c>
      <c r="J961" t="s">
        <v>5892</v>
      </c>
      <c r="K961" t="s">
        <v>32</v>
      </c>
      <c r="L961" t="s">
        <v>32</v>
      </c>
      <c r="M961" t="s">
        <v>259</v>
      </c>
      <c r="N961" t="s">
        <v>44</v>
      </c>
      <c r="O961" t="s">
        <v>5893</v>
      </c>
      <c r="P961" t="s">
        <v>5894</v>
      </c>
      <c r="Q961" t="s">
        <v>123</v>
      </c>
      <c r="R961" t="s">
        <v>672</v>
      </c>
      <c r="S961" s="1" t="str">
        <f t="shared" si="29"/>
        <v>CHIQUE VELASQUEZ, NICOLAS</v>
      </c>
      <c r="T961" t="s">
        <v>48</v>
      </c>
      <c r="U961" t="s">
        <v>49</v>
      </c>
      <c r="V961" t="s">
        <v>50</v>
      </c>
      <c r="W961" t="s">
        <v>5895</v>
      </c>
      <c r="X961" s="40">
        <v>24446</v>
      </c>
      <c r="Y961" t="s">
        <v>5896</v>
      </c>
      <c r="Z961" s="40">
        <v>43101</v>
      </c>
      <c r="AA961" s="40">
        <v>43465</v>
      </c>
      <c r="AB961" t="s">
        <v>39</v>
      </c>
      <c r="AC961" t="s">
        <v>40</v>
      </c>
      <c r="AD961" t="s">
        <v>41</v>
      </c>
      <c r="AE961"/>
    </row>
    <row r="962" spans="1:31" ht="15">
      <c r="A962" s="1" t="str">
        <f t="shared" si="28"/>
        <v>1103613711E4</v>
      </c>
      <c r="B962" t="s">
        <v>338</v>
      </c>
      <c r="C962" t="s">
        <v>303</v>
      </c>
      <c r="D962" t="s">
        <v>30</v>
      </c>
      <c r="E962" t="s">
        <v>330</v>
      </c>
      <c r="F962" t="s">
        <v>1166</v>
      </c>
      <c r="G962" t="s">
        <v>5890</v>
      </c>
      <c r="H962" t="s">
        <v>1774</v>
      </c>
      <c r="I962" t="s">
        <v>5891</v>
      </c>
      <c r="J962" t="s">
        <v>5897</v>
      </c>
      <c r="K962" t="s">
        <v>32</v>
      </c>
      <c r="L962" t="s">
        <v>32</v>
      </c>
      <c r="M962" t="s">
        <v>43</v>
      </c>
      <c r="N962" t="s">
        <v>62</v>
      </c>
      <c r="O962" t="s">
        <v>5898</v>
      </c>
      <c r="P962" t="s">
        <v>291</v>
      </c>
      <c r="Q962" t="s">
        <v>5899</v>
      </c>
      <c r="R962" t="s">
        <v>5660</v>
      </c>
      <c r="S962" s="1" t="str">
        <f t="shared" si="29"/>
        <v>MENDOZA QQUENTA, MARISOL</v>
      </c>
      <c r="T962" t="s">
        <v>65</v>
      </c>
      <c r="U962" t="s">
        <v>49</v>
      </c>
      <c r="V962" t="s">
        <v>50</v>
      </c>
      <c r="W962" t="s">
        <v>5900</v>
      </c>
      <c r="X962" s="40">
        <v>29167</v>
      </c>
      <c r="Y962" t="s">
        <v>5901</v>
      </c>
      <c r="Z962" s="40">
        <v>43332</v>
      </c>
      <c r="AA962" s="40">
        <v>43361</v>
      </c>
      <c r="AB962" t="s">
        <v>270</v>
      </c>
      <c r="AC962" t="s">
        <v>67</v>
      </c>
      <c r="AD962" t="s">
        <v>41</v>
      </c>
      <c r="AE962"/>
    </row>
    <row r="963" spans="1:31" ht="15">
      <c r="A963" s="1" t="str">
        <f t="shared" ref="A963:A1026" si="30">J963</f>
        <v>1103613711E4</v>
      </c>
      <c r="B963" t="s">
        <v>338</v>
      </c>
      <c r="C963" t="s">
        <v>303</v>
      </c>
      <c r="D963" t="s">
        <v>30</v>
      </c>
      <c r="E963" t="s">
        <v>330</v>
      </c>
      <c r="F963" t="s">
        <v>1166</v>
      </c>
      <c r="G963" t="s">
        <v>5890</v>
      </c>
      <c r="H963" t="s">
        <v>1774</v>
      </c>
      <c r="I963" t="s">
        <v>5891</v>
      </c>
      <c r="J963" t="s">
        <v>5897</v>
      </c>
      <c r="K963" t="s">
        <v>32</v>
      </c>
      <c r="L963" t="s">
        <v>32</v>
      </c>
      <c r="M963" t="s">
        <v>43</v>
      </c>
      <c r="N963" t="s">
        <v>44</v>
      </c>
      <c r="O963" t="s">
        <v>54</v>
      </c>
      <c r="P963" t="s">
        <v>2477</v>
      </c>
      <c r="Q963" t="s">
        <v>405</v>
      </c>
      <c r="R963" t="s">
        <v>5902</v>
      </c>
      <c r="S963" s="1" t="str">
        <f t="shared" si="29"/>
        <v>SUCA VALDIVIA, HUGO ALBERTO</v>
      </c>
      <c r="T963" t="s">
        <v>53</v>
      </c>
      <c r="U963" t="s">
        <v>49</v>
      </c>
      <c r="V963" t="s">
        <v>271</v>
      </c>
      <c r="W963" t="s">
        <v>5903</v>
      </c>
      <c r="X963" s="40">
        <v>24994</v>
      </c>
      <c r="Y963" t="s">
        <v>5904</v>
      </c>
      <c r="Z963" s="40">
        <v>43332</v>
      </c>
      <c r="AA963" s="40">
        <v>43361</v>
      </c>
      <c r="AB963" t="s">
        <v>39</v>
      </c>
      <c r="AC963" t="s">
        <v>40</v>
      </c>
      <c r="AD963" t="s">
        <v>41</v>
      </c>
      <c r="AE963"/>
    </row>
    <row r="964" spans="1:31" ht="15">
      <c r="A964" s="1" t="str">
        <f t="shared" si="30"/>
        <v>1103613711E5</v>
      </c>
      <c r="B964" t="s">
        <v>338</v>
      </c>
      <c r="C964" t="s">
        <v>303</v>
      </c>
      <c r="D964" t="s">
        <v>30</v>
      </c>
      <c r="E964" t="s">
        <v>330</v>
      </c>
      <c r="F964" t="s">
        <v>1166</v>
      </c>
      <c r="G964" t="s">
        <v>5890</v>
      </c>
      <c r="H964" t="s">
        <v>1774</v>
      </c>
      <c r="I964" t="s">
        <v>5891</v>
      </c>
      <c r="J964" t="s">
        <v>5905</v>
      </c>
      <c r="K964" t="s">
        <v>32</v>
      </c>
      <c r="L964" t="s">
        <v>32</v>
      </c>
      <c r="M964" t="s">
        <v>43</v>
      </c>
      <c r="N964" t="s">
        <v>44</v>
      </c>
      <c r="O964" t="s">
        <v>110</v>
      </c>
      <c r="P964" t="s">
        <v>102</v>
      </c>
      <c r="Q964" t="s">
        <v>306</v>
      </c>
      <c r="R964" t="s">
        <v>5906</v>
      </c>
      <c r="S964" s="1" t="str">
        <f t="shared" ref="S964:S1027" si="31">CONCATENATE(P964," ",Q964,", ",R964)</f>
        <v>MAMANI GUTIERREZ, MARLENI ROGAC</v>
      </c>
      <c r="T964" t="s">
        <v>48</v>
      </c>
      <c r="U964" t="s">
        <v>49</v>
      </c>
      <c r="V964" t="s">
        <v>50</v>
      </c>
      <c r="W964" t="s">
        <v>5907</v>
      </c>
      <c r="X964" s="40">
        <v>24979</v>
      </c>
      <c r="Y964" t="s">
        <v>5908</v>
      </c>
      <c r="Z964"/>
      <c r="AA964"/>
      <c r="AB964" t="s">
        <v>39</v>
      </c>
      <c r="AC964" t="s">
        <v>40</v>
      </c>
      <c r="AD964" t="s">
        <v>41</v>
      </c>
      <c r="AE964"/>
    </row>
    <row r="965" spans="1:31" ht="15">
      <c r="A965" s="1" t="str">
        <f t="shared" si="30"/>
        <v>1103613711E6</v>
      </c>
      <c r="B965" t="s">
        <v>338</v>
      </c>
      <c r="C965" t="s">
        <v>303</v>
      </c>
      <c r="D965" t="s">
        <v>30</v>
      </c>
      <c r="E965" t="s">
        <v>330</v>
      </c>
      <c r="F965" t="s">
        <v>1166</v>
      </c>
      <c r="G965" t="s">
        <v>5890</v>
      </c>
      <c r="H965" t="s">
        <v>1774</v>
      </c>
      <c r="I965" t="s">
        <v>5891</v>
      </c>
      <c r="J965" t="s">
        <v>5909</v>
      </c>
      <c r="K965" t="s">
        <v>87</v>
      </c>
      <c r="L965" t="s">
        <v>88</v>
      </c>
      <c r="M965" t="s">
        <v>89</v>
      </c>
      <c r="N965" t="s">
        <v>44</v>
      </c>
      <c r="O965" t="s">
        <v>5910</v>
      </c>
      <c r="P965" t="s">
        <v>118</v>
      </c>
      <c r="Q965" t="s">
        <v>4632</v>
      </c>
      <c r="R965" t="s">
        <v>845</v>
      </c>
      <c r="S965" s="1" t="str">
        <f t="shared" si="31"/>
        <v>FLORES CENTON, ORESTES</v>
      </c>
      <c r="T965" t="s">
        <v>91</v>
      </c>
      <c r="U965" t="s">
        <v>38</v>
      </c>
      <c r="V965" t="s">
        <v>50</v>
      </c>
      <c r="W965" t="s">
        <v>5911</v>
      </c>
      <c r="X965" s="40">
        <v>22340</v>
      </c>
      <c r="Y965" t="s">
        <v>5912</v>
      </c>
      <c r="Z965"/>
      <c r="AA965"/>
      <c r="AB965" t="s">
        <v>39</v>
      </c>
      <c r="AC965" t="s">
        <v>92</v>
      </c>
      <c r="AD965" t="s">
        <v>41</v>
      </c>
      <c r="AE965"/>
    </row>
    <row r="966" spans="1:31" ht="15">
      <c r="A966" s="1" t="str">
        <f t="shared" si="30"/>
        <v>1114613711E2</v>
      </c>
      <c r="B966" t="s">
        <v>338</v>
      </c>
      <c r="C966" t="s">
        <v>303</v>
      </c>
      <c r="D966" t="s">
        <v>30</v>
      </c>
      <c r="E966" t="s">
        <v>329</v>
      </c>
      <c r="F966" t="s">
        <v>1430</v>
      </c>
      <c r="G966" t="s">
        <v>5913</v>
      </c>
      <c r="H966" t="s">
        <v>1774</v>
      </c>
      <c r="I966" t="s">
        <v>5914</v>
      </c>
      <c r="J966" t="s">
        <v>5915</v>
      </c>
      <c r="K966" t="s">
        <v>32</v>
      </c>
      <c r="L966" t="s">
        <v>32</v>
      </c>
      <c r="M966" t="s">
        <v>43</v>
      </c>
      <c r="N966" t="s">
        <v>62</v>
      </c>
      <c r="O966" t="s">
        <v>5916</v>
      </c>
      <c r="P966" t="s">
        <v>339</v>
      </c>
      <c r="Q966" t="s">
        <v>339</v>
      </c>
      <c r="R966" t="s">
        <v>457</v>
      </c>
      <c r="S966" s="1" t="str">
        <f t="shared" si="31"/>
        <v>CURASI CURASI, YENI</v>
      </c>
      <c r="T966" t="s">
        <v>65</v>
      </c>
      <c r="U966" t="s">
        <v>49</v>
      </c>
      <c r="V966" t="s">
        <v>50</v>
      </c>
      <c r="W966" t="s">
        <v>5917</v>
      </c>
      <c r="X966" s="40">
        <v>32157</v>
      </c>
      <c r="Y966" t="s">
        <v>5918</v>
      </c>
      <c r="Z966" s="40">
        <v>43160</v>
      </c>
      <c r="AA966" s="40">
        <v>43465</v>
      </c>
      <c r="AB966" t="s">
        <v>39</v>
      </c>
      <c r="AC966" t="s">
        <v>67</v>
      </c>
      <c r="AD966" t="s">
        <v>41</v>
      </c>
      <c r="AE966"/>
    </row>
    <row r="967" spans="1:31" ht="15">
      <c r="A967" s="1" t="str">
        <f t="shared" si="30"/>
        <v>1114613711E3</v>
      </c>
      <c r="B967" t="s">
        <v>338</v>
      </c>
      <c r="C967" t="s">
        <v>303</v>
      </c>
      <c r="D967" t="s">
        <v>30</v>
      </c>
      <c r="E967" t="s">
        <v>329</v>
      </c>
      <c r="F967" t="s">
        <v>1430</v>
      </c>
      <c r="G967" t="s">
        <v>5913</v>
      </c>
      <c r="H967" t="s">
        <v>1774</v>
      </c>
      <c r="I967" t="s">
        <v>5914</v>
      </c>
      <c r="J967" t="s">
        <v>5919</v>
      </c>
      <c r="K967" t="s">
        <v>32</v>
      </c>
      <c r="L967" t="s">
        <v>32</v>
      </c>
      <c r="M967" t="s">
        <v>259</v>
      </c>
      <c r="N967" t="s">
        <v>44</v>
      </c>
      <c r="O967" t="s">
        <v>54</v>
      </c>
      <c r="P967" t="s">
        <v>118</v>
      </c>
      <c r="Q967" t="s">
        <v>846</v>
      </c>
      <c r="R967" t="s">
        <v>461</v>
      </c>
      <c r="S967" s="1" t="str">
        <f t="shared" si="31"/>
        <v>FLORES JINEZ, JORGE</v>
      </c>
      <c r="T967" t="s">
        <v>65</v>
      </c>
      <c r="U967" t="s">
        <v>49</v>
      </c>
      <c r="V967" t="s">
        <v>50</v>
      </c>
      <c r="W967" t="s">
        <v>5920</v>
      </c>
      <c r="X967" s="40">
        <v>22715</v>
      </c>
      <c r="Y967" t="s">
        <v>5921</v>
      </c>
      <c r="Z967" s="40">
        <v>43115</v>
      </c>
      <c r="AA967" s="40">
        <v>43465</v>
      </c>
      <c r="AB967" t="s">
        <v>39</v>
      </c>
      <c r="AC967" t="s">
        <v>40</v>
      </c>
      <c r="AD967" t="s">
        <v>41</v>
      </c>
      <c r="AE967"/>
    </row>
    <row r="968" spans="1:31" ht="15">
      <c r="A968" s="1" t="str">
        <f t="shared" si="30"/>
        <v>1134613711E3</v>
      </c>
      <c r="B968" t="s">
        <v>338</v>
      </c>
      <c r="C968" t="s">
        <v>303</v>
      </c>
      <c r="D968" t="s">
        <v>30</v>
      </c>
      <c r="E968" t="s">
        <v>330</v>
      </c>
      <c r="F968" t="s">
        <v>1473</v>
      </c>
      <c r="G968" t="s">
        <v>5922</v>
      </c>
      <c r="H968" t="s">
        <v>1774</v>
      </c>
      <c r="I968" t="s">
        <v>5923</v>
      </c>
      <c r="J968" t="s">
        <v>5924</v>
      </c>
      <c r="K968" t="s">
        <v>32</v>
      </c>
      <c r="L968" t="s">
        <v>32</v>
      </c>
      <c r="M968" t="s">
        <v>43</v>
      </c>
      <c r="N968" t="s">
        <v>44</v>
      </c>
      <c r="O968" t="s">
        <v>5925</v>
      </c>
      <c r="P968" t="s">
        <v>294</v>
      </c>
      <c r="Q968" t="s">
        <v>435</v>
      </c>
      <c r="R968" t="s">
        <v>5926</v>
      </c>
      <c r="S968" s="1" t="str">
        <f t="shared" si="31"/>
        <v>COAQUIRA HOLGUIN, JUAN VIDAL</v>
      </c>
      <c r="T968" t="s">
        <v>53</v>
      </c>
      <c r="U968" t="s">
        <v>49</v>
      </c>
      <c r="V968" t="s">
        <v>271</v>
      </c>
      <c r="W968" t="s">
        <v>233</v>
      </c>
      <c r="X968" s="40">
        <v>26337</v>
      </c>
      <c r="Y968" t="s">
        <v>5927</v>
      </c>
      <c r="Z968" s="40">
        <v>43413</v>
      </c>
      <c r="AA968" s="40">
        <v>43465</v>
      </c>
      <c r="AB968" t="s">
        <v>39</v>
      </c>
      <c r="AC968" t="s">
        <v>40</v>
      </c>
      <c r="AD968" t="s">
        <v>41</v>
      </c>
      <c r="AE968"/>
    </row>
    <row r="969" spans="1:31" ht="15">
      <c r="A969" s="1" t="str">
        <f t="shared" si="30"/>
        <v>1134613711E3</v>
      </c>
      <c r="B969" t="s">
        <v>338</v>
      </c>
      <c r="C969" t="s">
        <v>303</v>
      </c>
      <c r="D969" t="s">
        <v>30</v>
      </c>
      <c r="E969" t="s">
        <v>330</v>
      </c>
      <c r="F969" t="s">
        <v>1473</v>
      </c>
      <c r="G969" t="s">
        <v>5922</v>
      </c>
      <c r="H969" t="s">
        <v>1774</v>
      </c>
      <c r="I969" t="s">
        <v>5923</v>
      </c>
      <c r="J969" t="s">
        <v>5924</v>
      </c>
      <c r="K969" t="s">
        <v>32</v>
      </c>
      <c r="L969" t="s">
        <v>32</v>
      </c>
      <c r="M969" t="s">
        <v>43</v>
      </c>
      <c r="N969" t="s">
        <v>62</v>
      </c>
      <c r="O969" t="s">
        <v>5928</v>
      </c>
      <c r="P969" t="s">
        <v>246</v>
      </c>
      <c r="Q969" t="s">
        <v>349</v>
      </c>
      <c r="R969" t="s">
        <v>881</v>
      </c>
      <c r="S969" s="1" t="str">
        <f t="shared" si="31"/>
        <v>CUTIPA LLANO, FREDY</v>
      </c>
      <c r="T969" t="s">
        <v>65</v>
      </c>
      <c r="U969" t="s">
        <v>49</v>
      </c>
      <c r="V969" t="s">
        <v>50</v>
      </c>
      <c r="W969" t="s">
        <v>5929</v>
      </c>
      <c r="X969" s="40">
        <v>29336</v>
      </c>
      <c r="Y969" t="s">
        <v>5930</v>
      </c>
      <c r="Z969" s="40">
        <v>43413</v>
      </c>
      <c r="AA969" s="40">
        <v>43465</v>
      </c>
      <c r="AB969" t="s">
        <v>270</v>
      </c>
      <c r="AC969" t="s">
        <v>67</v>
      </c>
      <c r="AD969" t="s">
        <v>41</v>
      </c>
      <c r="AE969"/>
    </row>
    <row r="970" spans="1:31" ht="15">
      <c r="A970" s="1" t="str">
        <f t="shared" si="30"/>
        <v>1134613711E4</v>
      </c>
      <c r="B970" t="s">
        <v>338</v>
      </c>
      <c r="C970" t="s">
        <v>303</v>
      </c>
      <c r="D970" t="s">
        <v>30</v>
      </c>
      <c r="E970" t="s">
        <v>330</v>
      </c>
      <c r="F970" t="s">
        <v>1473</v>
      </c>
      <c r="G970" t="s">
        <v>5922</v>
      </c>
      <c r="H970" t="s">
        <v>1774</v>
      </c>
      <c r="I970" t="s">
        <v>5923</v>
      </c>
      <c r="J970" t="s">
        <v>5931</v>
      </c>
      <c r="K970" t="s">
        <v>32</v>
      </c>
      <c r="L970" t="s">
        <v>32</v>
      </c>
      <c r="M970" t="s">
        <v>43</v>
      </c>
      <c r="N970" t="s">
        <v>44</v>
      </c>
      <c r="O970" t="s">
        <v>54</v>
      </c>
      <c r="P970" t="s">
        <v>701</v>
      </c>
      <c r="Q970" t="s">
        <v>229</v>
      </c>
      <c r="R970" t="s">
        <v>341</v>
      </c>
      <c r="S970" s="1" t="str">
        <f t="shared" si="31"/>
        <v>MARON SALAS, MARTHA</v>
      </c>
      <c r="T970" t="s">
        <v>48</v>
      </c>
      <c r="U970" t="s">
        <v>49</v>
      </c>
      <c r="V970" t="s">
        <v>50</v>
      </c>
      <c r="W970" t="s">
        <v>5932</v>
      </c>
      <c r="X970" s="40">
        <v>26155</v>
      </c>
      <c r="Y970" t="s">
        <v>5933</v>
      </c>
      <c r="Z970" s="40">
        <v>41640</v>
      </c>
      <c r="AA970" s="40">
        <v>42004</v>
      </c>
      <c r="AB970" t="s">
        <v>39</v>
      </c>
      <c r="AC970" t="s">
        <v>40</v>
      </c>
      <c r="AD970" t="s">
        <v>41</v>
      </c>
      <c r="AE970"/>
    </row>
    <row r="971" spans="1:31" ht="15">
      <c r="A971" s="1" t="str">
        <f t="shared" si="30"/>
        <v>1134613711E5</v>
      </c>
      <c r="B971" t="s">
        <v>338</v>
      </c>
      <c r="C971" t="s">
        <v>303</v>
      </c>
      <c r="D971" t="s">
        <v>30</v>
      </c>
      <c r="E971" t="s">
        <v>330</v>
      </c>
      <c r="F971" t="s">
        <v>1473</v>
      </c>
      <c r="G971" t="s">
        <v>5922</v>
      </c>
      <c r="H971" t="s">
        <v>1774</v>
      </c>
      <c r="I971" t="s">
        <v>5923</v>
      </c>
      <c r="J971" t="s">
        <v>5934</v>
      </c>
      <c r="K971" t="s">
        <v>32</v>
      </c>
      <c r="L971" t="s">
        <v>32</v>
      </c>
      <c r="M971" t="s">
        <v>43</v>
      </c>
      <c r="N971" t="s">
        <v>44</v>
      </c>
      <c r="O971" t="s">
        <v>5935</v>
      </c>
      <c r="P971" t="s">
        <v>264</v>
      </c>
      <c r="Q971" t="s">
        <v>102</v>
      </c>
      <c r="R971" t="s">
        <v>5936</v>
      </c>
      <c r="S971" s="1" t="str">
        <f t="shared" si="31"/>
        <v>LUQUE MAMANI, JULIO ZENON</v>
      </c>
      <c r="T971" t="s">
        <v>65</v>
      </c>
      <c r="U971" t="s">
        <v>49</v>
      </c>
      <c r="V971" t="s">
        <v>50</v>
      </c>
      <c r="W971" t="s">
        <v>5937</v>
      </c>
      <c r="X971" s="40">
        <v>25393</v>
      </c>
      <c r="Y971" t="s">
        <v>5938</v>
      </c>
      <c r="Z971" s="40">
        <v>43160</v>
      </c>
      <c r="AA971" s="40">
        <v>43465</v>
      </c>
      <c r="AB971" t="s">
        <v>39</v>
      </c>
      <c r="AC971" t="s">
        <v>40</v>
      </c>
      <c r="AD971" t="s">
        <v>41</v>
      </c>
      <c r="AE971"/>
    </row>
    <row r="972" spans="1:31" ht="15">
      <c r="A972" s="1" t="str">
        <f t="shared" si="30"/>
        <v>1134613711E6</v>
      </c>
      <c r="B972" t="s">
        <v>338</v>
      </c>
      <c r="C972" t="s">
        <v>303</v>
      </c>
      <c r="D972" t="s">
        <v>30</v>
      </c>
      <c r="E972" t="s">
        <v>330</v>
      </c>
      <c r="F972" t="s">
        <v>1473</v>
      </c>
      <c r="G972" t="s">
        <v>5922</v>
      </c>
      <c r="H972" t="s">
        <v>1774</v>
      </c>
      <c r="I972" t="s">
        <v>5923</v>
      </c>
      <c r="J972" t="s">
        <v>5939</v>
      </c>
      <c r="K972" t="s">
        <v>32</v>
      </c>
      <c r="L972" t="s">
        <v>32</v>
      </c>
      <c r="M972" t="s">
        <v>259</v>
      </c>
      <c r="N972" t="s">
        <v>44</v>
      </c>
      <c r="O972" t="s">
        <v>5940</v>
      </c>
      <c r="P972" t="s">
        <v>226</v>
      </c>
      <c r="Q972" t="s">
        <v>310</v>
      </c>
      <c r="R972" t="s">
        <v>847</v>
      </c>
      <c r="S972" s="1" t="str">
        <f t="shared" si="31"/>
        <v>MAQUERA PACHO, GUIDO</v>
      </c>
      <c r="T972" t="s">
        <v>60</v>
      </c>
      <c r="U972" t="s">
        <v>49</v>
      </c>
      <c r="V972" t="s">
        <v>50</v>
      </c>
      <c r="W972" t="s">
        <v>5941</v>
      </c>
      <c r="X972" s="40">
        <v>26593</v>
      </c>
      <c r="Y972" t="s">
        <v>5942</v>
      </c>
      <c r="Z972" s="40">
        <v>43101</v>
      </c>
      <c r="AA972" s="40">
        <v>43465</v>
      </c>
      <c r="AB972" t="s">
        <v>39</v>
      </c>
      <c r="AC972" t="s">
        <v>40</v>
      </c>
      <c r="AD972" t="s">
        <v>41</v>
      </c>
      <c r="AE972"/>
    </row>
    <row r="973" spans="1:31" ht="15">
      <c r="A973" s="1" t="str">
        <f t="shared" si="30"/>
        <v>1134613711E7</v>
      </c>
      <c r="B973" t="s">
        <v>338</v>
      </c>
      <c r="C973" t="s">
        <v>303</v>
      </c>
      <c r="D973" t="s">
        <v>30</v>
      </c>
      <c r="E973" t="s">
        <v>330</v>
      </c>
      <c r="F973" t="s">
        <v>1473</v>
      </c>
      <c r="G973" t="s">
        <v>5922</v>
      </c>
      <c r="H973" t="s">
        <v>1774</v>
      </c>
      <c r="I973" t="s">
        <v>5923</v>
      </c>
      <c r="J973" t="s">
        <v>5943</v>
      </c>
      <c r="K973" t="s">
        <v>32</v>
      </c>
      <c r="L973" t="s">
        <v>32</v>
      </c>
      <c r="M973" t="s">
        <v>43</v>
      </c>
      <c r="N973" t="s">
        <v>44</v>
      </c>
      <c r="O973" t="s">
        <v>54</v>
      </c>
      <c r="P973" t="s">
        <v>76</v>
      </c>
      <c r="Q973" t="s">
        <v>284</v>
      </c>
      <c r="R973" t="s">
        <v>5944</v>
      </c>
      <c r="S973" s="1" t="str">
        <f t="shared" si="31"/>
        <v>QUISPE VARGAS, MARGARA</v>
      </c>
      <c r="T973" t="s">
        <v>53</v>
      </c>
      <c r="U973" t="s">
        <v>49</v>
      </c>
      <c r="V973" t="s">
        <v>50</v>
      </c>
      <c r="W973" t="s">
        <v>5945</v>
      </c>
      <c r="X973" s="40">
        <v>21758</v>
      </c>
      <c r="Y973" t="s">
        <v>5946</v>
      </c>
      <c r="Z973"/>
      <c r="AA973"/>
      <c r="AB973" t="s">
        <v>39</v>
      </c>
      <c r="AC973" t="s">
        <v>40</v>
      </c>
      <c r="AD973" t="s">
        <v>41</v>
      </c>
      <c r="AE973"/>
    </row>
    <row r="974" spans="1:31" ht="15">
      <c r="A974" s="1" t="str">
        <f t="shared" si="30"/>
        <v>1134613711E2</v>
      </c>
      <c r="B974" t="s">
        <v>338</v>
      </c>
      <c r="C974" t="s">
        <v>303</v>
      </c>
      <c r="D974" t="s">
        <v>30</v>
      </c>
      <c r="E974" t="s">
        <v>330</v>
      </c>
      <c r="F974" t="s">
        <v>1473</v>
      </c>
      <c r="G974" t="s">
        <v>5922</v>
      </c>
      <c r="H974" t="s">
        <v>1774</v>
      </c>
      <c r="I974" t="s">
        <v>5923</v>
      </c>
      <c r="J974" t="s">
        <v>5947</v>
      </c>
      <c r="K974" t="s">
        <v>87</v>
      </c>
      <c r="L974" t="s">
        <v>88</v>
      </c>
      <c r="M974" t="s">
        <v>89</v>
      </c>
      <c r="N974" t="s">
        <v>44</v>
      </c>
      <c r="O974" t="s">
        <v>54</v>
      </c>
      <c r="P974" t="s">
        <v>519</v>
      </c>
      <c r="Q974" t="s">
        <v>519</v>
      </c>
      <c r="R974" t="s">
        <v>4077</v>
      </c>
      <c r="S974" s="1" t="str">
        <f t="shared" si="31"/>
        <v>AROCUTIPA AROCUTIPA, BENJAMIN</v>
      </c>
      <c r="T974" t="s">
        <v>276</v>
      </c>
      <c r="U974" t="s">
        <v>38</v>
      </c>
      <c r="V974" t="s">
        <v>50</v>
      </c>
      <c r="W974" t="s">
        <v>5948</v>
      </c>
      <c r="X974" s="40">
        <v>21276</v>
      </c>
      <c r="Y974" t="s">
        <v>5949</v>
      </c>
      <c r="Z974"/>
      <c r="AA974"/>
      <c r="AB974" t="s">
        <v>39</v>
      </c>
      <c r="AC974" t="s">
        <v>92</v>
      </c>
      <c r="AD974" t="s">
        <v>41</v>
      </c>
      <c r="AE974"/>
    </row>
    <row r="975" spans="1:31" ht="15">
      <c r="A975" s="1" t="str">
        <f t="shared" si="30"/>
        <v>1154613711E7</v>
      </c>
      <c r="B975" t="s">
        <v>338</v>
      </c>
      <c r="C975" t="s">
        <v>303</v>
      </c>
      <c r="D975" t="s">
        <v>30</v>
      </c>
      <c r="E975" t="s">
        <v>329</v>
      </c>
      <c r="F975" t="s">
        <v>1432</v>
      </c>
      <c r="G975" t="s">
        <v>5950</v>
      </c>
      <c r="H975" t="s">
        <v>1774</v>
      </c>
      <c r="I975" t="s">
        <v>5951</v>
      </c>
      <c r="J975" t="s">
        <v>5952</v>
      </c>
      <c r="K975" t="s">
        <v>32</v>
      </c>
      <c r="L975" t="s">
        <v>33</v>
      </c>
      <c r="M975" t="s">
        <v>34</v>
      </c>
      <c r="N975" t="s">
        <v>35</v>
      </c>
      <c r="O975" t="s">
        <v>5953</v>
      </c>
      <c r="P975" t="s">
        <v>246</v>
      </c>
      <c r="Q975" t="s">
        <v>264</v>
      </c>
      <c r="R975" t="s">
        <v>5954</v>
      </c>
      <c r="S975" s="1" t="str">
        <f t="shared" si="31"/>
        <v>CUTIPA LUQUE, BENILDA</v>
      </c>
      <c r="T975" t="s">
        <v>53</v>
      </c>
      <c r="U975" t="s">
        <v>38</v>
      </c>
      <c r="V975" t="s">
        <v>100</v>
      </c>
      <c r="W975" t="s">
        <v>5955</v>
      </c>
      <c r="X975" s="40">
        <v>22778</v>
      </c>
      <c r="Y975" t="s">
        <v>5956</v>
      </c>
      <c r="Z975" s="40">
        <v>42064</v>
      </c>
      <c r="AA975" s="40">
        <v>43159</v>
      </c>
      <c r="AB975" t="s">
        <v>39</v>
      </c>
      <c r="AC975" t="s">
        <v>40</v>
      </c>
      <c r="AD975" t="s">
        <v>41</v>
      </c>
      <c r="AE975"/>
    </row>
    <row r="976" spans="1:31" ht="15">
      <c r="A976" s="1" t="str">
        <f t="shared" si="30"/>
        <v>1154613711E3</v>
      </c>
      <c r="B976" t="s">
        <v>338</v>
      </c>
      <c r="C976" t="s">
        <v>303</v>
      </c>
      <c r="D976" t="s">
        <v>30</v>
      </c>
      <c r="E976" t="s">
        <v>329</v>
      </c>
      <c r="F976" t="s">
        <v>1432</v>
      </c>
      <c r="G976" t="s">
        <v>5950</v>
      </c>
      <c r="H976" t="s">
        <v>1774</v>
      </c>
      <c r="I976" t="s">
        <v>5951</v>
      </c>
      <c r="J976" t="s">
        <v>5957</v>
      </c>
      <c r="K976" t="s">
        <v>32</v>
      </c>
      <c r="L976" t="s">
        <v>32</v>
      </c>
      <c r="M976" t="s">
        <v>43</v>
      </c>
      <c r="N976" t="s">
        <v>44</v>
      </c>
      <c r="O976" t="s">
        <v>5958</v>
      </c>
      <c r="P976" t="s">
        <v>147</v>
      </c>
      <c r="Q976" t="s">
        <v>161</v>
      </c>
      <c r="R976" t="s">
        <v>72</v>
      </c>
      <c r="S976" s="1" t="str">
        <f t="shared" si="31"/>
        <v>CHURA TITO, SONIA</v>
      </c>
      <c r="T976" t="s">
        <v>65</v>
      </c>
      <c r="U976" t="s">
        <v>49</v>
      </c>
      <c r="V976" t="s">
        <v>50</v>
      </c>
      <c r="W976" t="s">
        <v>5959</v>
      </c>
      <c r="X976" s="40">
        <v>27234</v>
      </c>
      <c r="Y976" t="s">
        <v>5960</v>
      </c>
      <c r="Z976"/>
      <c r="AA976"/>
      <c r="AB976" t="s">
        <v>39</v>
      </c>
      <c r="AC976" t="s">
        <v>40</v>
      </c>
      <c r="AD976" t="s">
        <v>41</v>
      </c>
      <c r="AE976"/>
    </row>
    <row r="977" spans="1:31" ht="15">
      <c r="A977" s="1" t="str">
        <f t="shared" si="30"/>
        <v>1154613711E4</v>
      </c>
      <c r="B977" t="s">
        <v>338</v>
      </c>
      <c r="C977" t="s">
        <v>303</v>
      </c>
      <c r="D977" t="s">
        <v>30</v>
      </c>
      <c r="E977" t="s">
        <v>329</v>
      </c>
      <c r="F977" t="s">
        <v>1432</v>
      </c>
      <c r="G977" t="s">
        <v>5950</v>
      </c>
      <c r="H977" t="s">
        <v>1774</v>
      </c>
      <c r="I977" t="s">
        <v>5951</v>
      </c>
      <c r="J977" t="s">
        <v>5961</v>
      </c>
      <c r="K977" t="s">
        <v>32</v>
      </c>
      <c r="L977" t="s">
        <v>32</v>
      </c>
      <c r="M977" t="s">
        <v>43</v>
      </c>
      <c r="N977" t="s">
        <v>62</v>
      </c>
      <c r="O977" t="s">
        <v>5962</v>
      </c>
      <c r="P977" t="s">
        <v>505</v>
      </c>
      <c r="Q977" t="s">
        <v>5963</v>
      </c>
      <c r="R977" t="s">
        <v>924</v>
      </c>
      <c r="S977" s="1" t="str">
        <f t="shared" si="31"/>
        <v>CHAHUARES TRUJILLANO, MARIA CAROLINA</v>
      </c>
      <c r="T977" t="s">
        <v>65</v>
      </c>
      <c r="U977" t="s">
        <v>49</v>
      </c>
      <c r="V977" t="s">
        <v>50</v>
      </c>
      <c r="W977" t="s">
        <v>5964</v>
      </c>
      <c r="X977" s="40">
        <v>30339</v>
      </c>
      <c r="Y977" t="s">
        <v>5965</v>
      </c>
      <c r="Z977" s="40">
        <v>43160</v>
      </c>
      <c r="AA977" s="40">
        <v>43465</v>
      </c>
      <c r="AB977" t="s">
        <v>270</v>
      </c>
      <c r="AC977" t="s">
        <v>67</v>
      </c>
      <c r="AD977" t="s">
        <v>41</v>
      </c>
      <c r="AE977"/>
    </row>
    <row r="978" spans="1:31" ht="15">
      <c r="A978" s="1" t="str">
        <f t="shared" si="30"/>
        <v>1154613711E4</v>
      </c>
      <c r="B978" t="s">
        <v>338</v>
      </c>
      <c r="C978" t="s">
        <v>303</v>
      </c>
      <c r="D978" t="s">
        <v>30</v>
      </c>
      <c r="E978" t="s">
        <v>329</v>
      </c>
      <c r="F978" t="s">
        <v>1432</v>
      </c>
      <c r="G978" t="s">
        <v>5950</v>
      </c>
      <c r="H978" t="s">
        <v>1774</v>
      </c>
      <c r="I978" t="s">
        <v>5951</v>
      </c>
      <c r="J978" t="s">
        <v>5961</v>
      </c>
      <c r="K978" t="s">
        <v>32</v>
      </c>
      <c r="L978" t="s">
        <v>32</v>
      </c>
      <c r="M978" t="s">
        <v>43</v>
      </c>
      <c r="N978" t="s">
        <v>44</v>
      </c>
      <c r="O978" t="s">
        <v>54</v>
      </c>
      <c r="P978" t="s">
        <v>118</v>
      </c>
      <c r="Q978" t="s">
        <v>164</v>
      </c>
      <c r="R978" t="s">
        <v>5966</v>
      </c>
      <c r="S978" s="1" t="str">
        <f t="shared" si="31"/>
        <v>FLORES CAHUANA, YANED</v>
      </c>
      <c r="T978" t="s">
        <v>60</v>
      </c>
      <c r="U978" t="s">
        <v>49</v>
      </c>
      <c r="V978" t="s">
        <v>705</v>
      </c>
      <c r="W978" t="s">
        <v>5967</v>
      </c>
      <c r="X978" s="40">
        <v>25246</v>
      </c>
      <c r="Y978" t="s">
        <v>5968</v>
      </c>
      <c r="Z978" s="40">
        <v>43101</v>
      </c>
      <c r="AA978" s="40">
        <v>43465</v>
      </c>
      <c r="AB978" t="s">
        <v>39</v>
      </c>
      <c r="AC978" t="s">
        <v>40</v>
      </c>
      <c r="AD978" t="s">
        <v>41</v>
      </c>
      <c r="AE978"/>
    </row>
    <row r="979" spans="1:31" ht="15">
      <c r="A979" s="1" t="str">
        <f t="shared" si="30"/>
        <v>1154613711E6</v>
      </c>
      <c r="B979" t="s">
        <v>338</v>
      </c>
      <c r="C979" t="s">
        <v>303</v>
      </c>
      <c r="D979" t="s">
        <v>30</v>
      </c>
      <c r="E979" t="s">
        <v>329</v>
      </c>
      <c r="F979" t="s">
        <v>1432</v>
      </c>
      <c r="G979" t="s">
        <v>5950</v>
      </c>
      <c r="H979" t="s">
        <v>1774</v>
      </c>
      <c r="I979" t="s">
        <v>5951</v>
      </c>
      <c r="J979" t="s">
        <v>5969</v>
      </c>
      <c r="K979" t="s">
        <v>87</v>
      </c>
      <c r="L979" t="s">
        <v>88</v>
      </c>
      <c r="M979" t="s">
        <v>89</v>
      </c>
      <c r="N979" t="s">
        <v>44</v>
      </c>
      <c r="O979" t="s">
        <v>54</v>
      </c>
      <c r="P979" t="s">
        <v>207</v>
      </c>
      <c r="Q979" t="s">
        <v>519</v>
      </c>
      <c r="R979" t="s">
        <v>595</v>
      </c>
      <c r="S979" s="1" t="str">
        <f t="shared" si="31"/>
        <v>TICONA AROCUTIPA, JUAN</v>
      </c>
      <c r="T979" t="s">
        <v>276</v>
      </c>
      <c r="U979" t="s">
        <v>38</v>
      </c>
      <c r="V979" t="s">
        <v>50</v>
      </c>
      <c r="W979" t="s">
        <v>5970</v>
      </c>
      <c r="X979" s="40">
        <v>19398</v>
      </c>
      <c r="Y979" t="s">
        <v>5971</v>
      </c>
      <c r="Z979"/>
      <c r="AA979"/>
      <c r="AB979" t="s">
        <v>39</v>
      </c>
      <c r="AC979" t="s">
        <v>92</v>
      </c>
      <c r="AD979" t="s">
        <v>41</v>
      </c>
      <c r="AE979"/>
    </row>
    <row r="980" spans="1:31" ht="15">
      <c r="A980" s="1" t="str">
        <f t="shared" si="30"/>
        <v>1194613711E3</v>
      </c>
      <c r="B980" t="s">
        <v>338</v>
      </c>
      <c r="C980" t="s">
        <v>303</v>
      </c>
      <c r="D980" t="s">
        <v>30</v>
      </c>
      <c r="E980" t="s">
        <v>329</v>
      </c>
      <c r="F980" t="s">
        <v>1444</v>
      </c>
      <c r="G980" t="s">
        <v>5972</v>
      </c>
      <c r="H980" t="s">
        <v>1774</v>
      </c>
      <c r="I980" t="s">
        <v>5973</v>
      </c>
      <c r="J980" t="s">
        <v>5974</v>
      </c>
      <c r="K980" t="s">
        <v>32</v>
      </c>
      <c r="L980" t="s">
        <v>32</v>
      </c>
      <c r="M980" t="s">
        <v>43</v>
      </c>
      <c r="N980" t="s">
        <v>44</v>
      </c>
      <c r="O980" t="s">
        <v>5975</v>
      </c>
      <c r="P980" t="s">
        <v>246</v>
      </c>
      <c r="Q980" t="s">
        <v>76</v>
      </c>
      <c r="R980" t="s">
        <v>5976</v>
      </c>
      <c r="S980" s="1" t="str">
        <f t="shared" si="31"/>
        <v>CUTIPA QUISPE, ARTURO ISAAC</v>
      </c>
      <c r="T980" t="s">
        <v>60</v>
      </c>
      <c r="U980" t="s">
        <v>49</v>
      </c>
      <c r="V980" t="s">
        <v>50</v>
      </c>
      <c r="W980" t="s">
        <v>5977</v>
      </c>
      <c r="X980" s="40">
        <v>28052</v>
      </c>
      <c r="Y980" t="s">
        <v>5978</v>
      </c>
      <c r="Z980" s="40">
        <v>42795</v>
      </c>
      <c r="AA980" s="40">
        <v>43100</v>
      </c>
      <c r="AB980" t="s">
        <v>39</v>
      </c>
      <c r="AC980" t="s">
        <v>40</v>
      </c>
      <c r="AD980" t="s">
        <v>41</v>
      </c>
      <c r="AE980"/>
    </row>
    <row r="981" spans="1:31" ht="15">
      <c r="A981" s="1" t="str">
        <f t="shared" si="30"/>
        <v>1194613711E4</v>
      </c>
      <c r="B981" t="s">
        <v>338</v>
      </c>
      <c r="C981" t="s">
        <v>303</v>
      </c>
      <c r="D981" t="s">
        <v>30</v>
      </c>
      <c r="E981" t="s">
        <v>329</v>
      </c>
      <c r="F981" t="s">
        <v>1444</v>
      </c>
      <c r="G981" t="s">
        <v>5972</v>
      </c>
      <c r="H981" t="s">
        <v>1774</v>
      </c>
      <c r="I981" t="s">
        <v>5973</v>
      </c>
      <c r="J981" t="s">
        <v>5979</v>
      </c>
      <c r="K981" t="s">
        <v>32</v>
      </c>
      <c r="L981" t="s">
        <v>32</v>
      </c>
      <c r="M981" t="s">
        <v>259</v>
      </c>
      <c r="N981" t="s">
        <v>44</v>
      </c>
      <c r="O981" t="s">
        <v>5980</v>
      </c>
      <c r="P981" t="s">
        <v>315</v>
      </c>
      <c r="Q981" t="s">
        <v>306</v>
      </c>
      <c r="R981" t="s">
        <v>171</v>
      </c>
      <c r="S981" s="1" t="str">
        <f t="shared" si="31"/>
        <v>FERNANDEZ GUTIERREZ, GLADYS</v>
      </c>
      <c r="T981" t="s">
        <v>60</v>
      </c>
      <c r="U981" t="s">
        <v>49</v>
      </c>
      <c r="V981" t="s">
        <v>50</v>
      </c>
      <c r="W981" t="s">
        <v>5981</v>
      </c>
      <c r="X981" s="40">
        <v>24934</v>
      </c>
      <c r="Y981" t="s">
        <v>5982</v>
      </c>
      <c r="Z981" s="40">
        <v>43115</v>
      </c>
      <c r="AA981" s="40">
        <v>43465</v>
      </c>
      <c r="AB981" t="s">
        <v>39</v>
      </c>
      <c r="AC981" t="s">
        <v>40</v>
      </c>
      <c r="AD981" t="s">
        <v>41</v>
      </c>
      <c r="AE981"/>
    </row>
    <row r="982" spans="1:31" ht="15">
      <c r="A982" s="1" t="str">
        <f t="shared" si="30"/>
        <v>1194613711E5</v>
      </c>
      <c r="B982" t="s">
        <v>338</v>
      </c>
      <c r="C982" t="s">
        <v>303</v>
      </c>
      <c r="D982" t="s">
        <v>30</v>
      </c>
      <c r="E982" t="s">
        <v>329</v>
      </c>
      <c r="F982" t="s">
        <v>1444</v>
      </c>
      <c r="G982" t="s">
        <v>5972</v>
      </c>
      <c r="H982" t="s">
        <v>1774</v>
      </c>
      <c r="I982" t="s">
        <v>5973</v>
      </c>
      <c r="J982" t="s">
        <v>5983</v>
      </c>
      <c r="K982" t="s">
        <v>32</v>
      </c>
      <c r="L982" t="s">
        <v>32</v>
      </c>
      <c r="M982" t="s">
        <v>43</v>
      </c>
      <c r="N982" t="s">
        <v>44</v>
      </c>
      <c r="O982" t="s">
        <v>54</v>
      </c>
      <c r="P982" t="s">
        <v>123</v>
      </c>
      <c r="Q982" t="s">
        <v>234</v>
      </c>
      <c r="R982" t="s">
        <v>1800</v>
      </c>
      <c r="S982" s="1" t="str">
        <f t="shared" si="31"/>
        <v>VELASQUEZ PAUCAR, LEONIDAS</v>
      </c>
      <c r="T982" t="s">
        <v>53</v>
      </c>
      <c r="U982" t="s">
        <v>49</v>
      </c>
      <c r="V982" t="s">
        <v>50</v>
      </c>
      <c r="W982" t="s">
        <v>5984</v>
      </c>
      <c r="X982" s="40">
        <v>22309</v>
      </c>
      <c r="Y982" t="s">
        <v>5985</v>
      </c>
      <c r="Z982"/>
      <c r="AA982"/>
      <c r="AB982" t="s">
        <v>39</v>
      </c>
      <c r="AC982" t="s">
        <v>40</v>
      </c>
      <c r="AD982" t="s">
        <v>41</v>
      </c>
      <c r="AE982"/>
    </row>
    <row r="983" spans="1:31" ht="15">
      <c r="A983" s="1" t="str">
        <f t="shared" si="30"/>
        <v>1194613711E6</v>
      </c>
      <c r="B983" t="s">
        <v>338</v>
      </c>
      <c r="C983" t="s">
        <v>303</v>
      </c>
      <c r="D983" t="s">
        <v>30</v>
      </c>
      <c r="E983" t="s">
        <v>329</v>
      </c>
      <c r="F983" t="s">
        <v>1444</v>
      </c>
      <c r="G983" t="s">
        <v>5972</v>
      </c>
      <c r="H983" t="s">
        <v>1774</v>
      </c>
      <c r="I983" t="s">
        <v>5973</v>
      </c>
      <c r="J983" t="s">
        <v>5986</v>
      </c>
      <c r="K983" t="s">
        <v>32</v>
      </c>
      <c r="L983" t="s">
        <v>32</v>
      </c>
      <c r="M983" t="s">
        <v>43</v>
      </c>
      <c r="N983" t="s">
        <v>62</v>
      </c>
      <c r="O983" t="s">
        <v>5987</v>
      </c>
      <c r="P983" t="s">
        <v>141</v>
      </c>
      <c r="Q983" t="s">
        <v>102</v>
      </c>
      <c r="R983" t="s">
        <v>5988</v>
      </c>
      <c r="S983" s="1" t="str">
        <f t="shared" si="31"/>
        <v>RAMOS MAMANI, RENE MARTIN</v>
      </c>
      <c r="T983" t="s">
        <v>65</v>
      </c>
      <c r="U983" t="s">
        <v>49</v>
      </c>
      <c r="V983" t="s">
        <v>100</v>
      </c>
      <c r="W983" t="s">
        <v>5989</v>
      </c>
      <c r="X983" s="40">
        <v>28700</v>
      </c>
      <c r="Y983" t="s">
        <v>5990</v>
      </c>
      <c r="Z983" s="40">
        <v>43160</v>
      </c>
      <c r="AA983" s="40">
        <v>43465</v>
      </c>
      <c r="AB983" t="s">
        <v>39</v>
      </c>
      <c r="AC983" t="s">
        <v>67</v>
      </c>
      <c r="AD983" t="s">
        <v>41</v>
      </c>
      <c r="AE983"/>
    </row>
    <row r="984" spans="1:31" ht="15">
      <c r="A984" s="1" t="str">
        <f t="shared" si="30"/>
        <v>1115613711E2</v>
      </c>
      <c r="B984" t="s">
        <v>338</v>
      </c>
      <c r="C984" t="s">
        <v>303</v>
      </c>
      <c r="D984" t="s">
        <v>30</v>
      </c>
      <c r="E984" t="s">
        <v>329</v>
      </c>
      <c r="F984" t="s">
        <v>1180</v>
      </c>
      <c r="G984" t="s">
        <v>5991</v>
      </c>
      <c r="H984" t="s">
        <v>1774</v>
      </c>
      <c r="I984" t="s">
        <v>5992</v>
      </c>
      <c r="J984" t="s">
        <v>5993</v>
      </c>
      <c r="K984" t="s">
        <v>32</v>
      </c>
      <c r="L984" t="s">
        <v>32</v>
      </c>
      <c r="M984" t="s">
        <v>43</v>
      </c>
      <c r="N984" t="s">
        <v>44</v>
      </c>
      <c r="O984" t="s">
        <v>5994</v>
      </c>
      <c r="P984" t="s">
        <v>5995</v>
      </c>
      <c r="Q984" t="s">
        <v>3235</v>
      </c>
      <c r="R984" t="s">
        <v>5996</v>
      </c>
      <c r="S984" s="1" t="str">
        <f t="shared" si="31"/>
        <v>GAMBINI ORIHUELA, VICENTA MELCHORA</v>
      </c>
      <c r="T984" t="s">
        <v>65</v>
      </c>
      <c r="U984" t="s">
        <v>49</v>
      </c>
      <c r="V984" t="s">
        <v>50</v>
      </c>
      <c r="W984" t="s">
        <v>5997</v>
      </c>
      <c r="X984" s="40">
        <v>19730</v>
      </c>
      <c r="Y984" t="s">
        <v>5998</v>
      </c>
      <c r="Z984"/>
      <c r="AA984"/>
      <c r="AB984" t="s">
        <v>39</v>
      </c>
      <c r="AC984" t="s">
        <v>40</v>
      </c>
      <c r="AD984" t="s">
        <v>41</v>
      </c>
      <c r="AE984"/>
    </row>
    <row r="985" spans="1:31" ht="15">
      <c r="A985" s="1" t="str">
        <f t="shared" si="30"/>
        <v>1115613711E3</v>
      </c>
      <c r="B985" t="s">
        <v>338</v>
      </c>
      <c r="C985" t="s">
        <v>303</v>
      </c>
      <c r="D985" t="s">
        <v>30</v>
      </c>
      <c r="E985" t="s">
        <v>329</v>
      </c>
      <c r="F985" t="s">
        <v>1180</v>
      </c>
      <c r="G985" t="s">
        <v>5991</v>
      </c>
      <c r="H985" t="s">
        <v>1774</v>
      </c>
      <c r="I985" t="s">
        <v>5992</v>
      </c>
      <c r="J985" t="s">
        <v>5999</v>
      </c>
      <c r="K985" t="s">
        <v>32</v>
      </c>
      <c r="L985" t="s">
        <v>32</v>
      </c>
      <c r="M985" t="s">
        <v>43</v>
      </c>
      <c r="N985" t="s">
        <v>44</v>
      </c>
      <c r="O985" t="s">
        <v>54</v>
      </c>
      <c r="P985" t="s">
        <v>108</v>
      </c>
      <c r="Q985" t="s">
        <v>174</v>
      </c>
      <c r="R985" t="s">
        <v>6000</v>
      </c>
      <c r="S985" s="1" t="str">
        <f t="shared" si="31"/>
        <v>JAEN APAZA, GRETA ROSARIO</v>
      </c>
      <c r="T985" t="s">
        <v>65</v>
      </c>
      <c r="U985" t="s">
        <v>49</v>
      </c>
      <c r="V985" t="s">
        <v>50</v>
      </c>
      <c r="W985" t="s">
        <v>6001</v>
      </c>
      <c r="X985" s="40">
        <v>23890</v>
      </c>
      <c r="Y985" t="s">
        <v>6002</v>
      </c>
      <c r="Z985" s="40">
        <v>42499</v>
      </c>
      <c r="AA985" s="40">
        <v>42735</v>
      </c>
      <c r="AB985" t="s">
        <v>39</v>
      </c>
      <c r="AC985" t="s">
        <v>40</v>
      </c>
      <c r="AD985" t="s">
        <v>41</v>
      </c>
      <c r="AE985"/>
    </row>
    <row r="986" spans="1:31" ht="15">
      <c r="A986" s="1" t="str">
        <f t="shared" si="30"/>
        <v>1115613711E4</v>
      </c>
      <c r="B986" t="s">
        <v>338</v>
      </c>
      <c r="C986" t="s">
        <v>303</v>
      </c>
      <c r="D986" t="s">
        <v>30</v>
      </c>
      <c r="E986" t="s">
        <v>329</v>
      </c>
      <c r="F986" t="s">
        <v>1180</v>
      </c>
      <c r="G986" t="s">
        <v>5991</v>
      </c>
      <c r="H986" t="s">
        <v>1774</v>
      </c>
      <c r="I986" t="s">
        <v>5992</v>
      </c>
      <c r="J986" t="s">
        <v>6003</v>
      </c>
      <c r="K986" t="s">
        <v>32</v>
      </c>
      <c r="L986" t="s">
        <v>32</v>
      </c>
      <c r="M986" t="s">
        <v>259</v>
      </c>
      <c r="N986" t="s">
        <v>44</v>
      </c>
      <c r="O986" t="s">
        <v>6004</v>
      </c>
      <c r="P986" t="s">
        <v>102</v>
      </c>
      <c r="Q986" t="s">
        <v>310</v>
      </c>
      <c r="R986" t="s">
        <v>6005</v>
      </c>
      <c r="S986" s="1" t="str">
        <f t="shared" si="31"/>
        <v>MAMANI PACHO, ELEAZAR</v>
      </c>
      <c r="T986" t="s">
        <v>48</v>
      </c>
      <c r="U986" t="s">
        <v>49</v>
      </c>
      <c r="V986" t="s">
        <v>50</v>
      </c>
      <c r="W986" t="s">
        <v>6006</v>
      </c>
      <c r="X986" s="40">
        <v>30811</v>
      </c>
      <c r="Y986" t="s">
        <v>6007</v>
      </c>
      <c r="Z986" s="40">
        <v>43101</v>
      </c>
      <c r="AA986" s="40">
        <v>43465</v>
      </c>
      <c r="AB986" t="s">
        <v>39</v>
      </c>
      <c r="AC986" t="s">
        <v>40</v>
      </c>
      <c r="AD986" t="s">
        <v>41</v>
      </c>
      <c r="AE986"/>
    </row>
    <row r="987" spans="1:31" ht="15">
      <c r="A987" s="1" t="str">
        <f t="shared" si="30"/>
        <v>1135613711E4</v>
      </c>
      <c r="B987" t="s">
        <v>338</v>
      </c>
      <c r="C987" t="s">
        <v>303</v>
      </c>
      <c r="D987" t="s">
        <v>30</v>
      </c>
      <c r="E987" t="s">
        <v>330</v>
      </c>
      <c r="F987" t="s">
        <v>1468</v>
      </c>
      <c r="G987" t="s">
        <v>6008</v>
      </c>
      <c r="H987" t="s">
        <v>1774</v>
      </c>
      <c r="I987" t="s">
        <v>6009</v>
      </c>
      <c r="J987" t="s">
        <v>6010</v>
      </c>
      <c r="K987" t="s">
        <v>32</v>
      </c>
      <c r="L987" t="s">
        <v>33</v>
      </c>
      <c r="M987" t="s">
        <v>34</v>
      </c>
      <c r="N987" t="s">
        <v>35</v>
      </c>
      <c r="O987" t="s">
        <v>6011</v>
      </c>
      <c r="P987" t="s">
        <v>267</v>
      </c>
      <c r="Q987" t="s">
        <v>124</v>
      </c>
      <c r="R987" t="s">
        <v>848</v>
      </c>
      <c r="S987" s="1" t="str">
        <f t="shared" si="31"/>
        <v>PAXI CRUZ, JULIO CESAR</v>
      </c>
      <c r="T987" t="s">
        <v>37</v>
      </c>
      <c r="U987" t="s">
        <v>38</v>
      </c>
      <c r="V987" t="s">
        <v>100</v>
      </c>
      <c r="W987" t="s">
        <v>6012</v>
      </c>
      <c r="X987" s="40">
        <v>24410</v>
      </c>
      <c r="Y987" t="s">
        <v>6013</v>
      </c>
      <c r="Z987" s="40">
        <v>42064</v>
      </c>
      <c r="AA987" s="40">
        <v>43159</v>
      </c>
      <c r="AB987" t="s">
        <v>39</v>
      </c>
      <c r="AC987" t="s">
        <v>40</v>
      </c>
      <c r="AD987" t="s">
        <v>41</v>
      </c>
      <c r="AE987"/>
    </row>
    <row r="988" spans="1:31" ht="15">
      <c r="A988" s="1" t="str">
        <f t="shared" si="30"/>
        <v>1135613711E2</v>
      </c>
      <c r="B988" t="s">
        <v>338</v>
      </c>
      <c r="C988" t="s">
        <v>303</v>
      </c>
      <c r="D988" t="s">
        <v>30</v>
      </c>
      <c r="E988" t="s">
        <v>330</v>
      </c>
      <c r="F988" t="s">
        <v>1468</v>
      </c>
      <c r="G988" t="s">
        <v>6008</v>
      </c>
      <c r="H988" t="s">
        <v>1774</v>
      </c>
      <c r="I988" t="s">
        <v>6009</v>
      </c>
      <c r="J988" t="s">
        <v>6014</v>
      </c>
      <c r="K988" t="s">
        <v>32</v>
      </c>
      <c r="L988" t="s">
        <v>32</v>
      </c>
      <c r="M988" t="s">
        <v>43</v>
      </c>
      <c r="N988" t="s">
        <v>44</v>
      </c>
      <c r="O988" t="s">
        <v>6015</v>
      </c>
      <c r="P988" t="s">
        <v>373</v>
      </c>
      <c r="Q988" t="s">
        <v>209</v>
      </c>
      <c r="R988" t="s">
        <v>575</v>
      </c>
      <c r="S988" s="1" t="str">
        <f t="shared" si="31"/>
        <v>ASQUI CHIPANA, NANCY</v>
      </c>
      <c r="T988" t="s">
        <v>60</v>
      </c>
      <c r="U988" t="s">
        <v>49</v>
      </c>
      <c r="V988" t="s">
        <v>50</v>
      </c>
      <c r="W988" t="s">
        <v>6016</v>
      </c>
      <c r="X988" s="40">
        <v>24345</v>
      </c>
      <c r="Y988" t="s">
        <v>6017</v>
      </c>
      <c r="Z988" s="40">
        <v>42795</v>
      </c>
      <c r="AA988"/>
      <c r="AB988" t="s">
        <v>39</v>
      </c>
      <c r="AC988" t="s">
        <v>40</v>
      </c>
      <c r="AD988" t="s">
        <v>41</v>
      </c>
      <c r="AE988"/>
    </row>
    <row r="989" spans="1:31" ht="15">
      <c r="A989" s="1" t="str">
        <f t="shared" si="30"/>
        <v>1160713711E2</v>
      </c>
      <c r="B989" t="s">
        <v>338</v>
      </c>
      <c r="C989" t="s">
        <v>2260</v>
      </c>
      <c r="D989" t="s">
        <v>30</v>
      </c>
      <c r="E989" t="s">
        <v>351</v>
      </c>
      <c r="F989" t="s">
        <v>1438</v>
      </c>
      <c r="G989" t="s">
        <v>6018</v>
      </c>
      <c r="H989" t="s">
        <v>1774</v>
      </c>
      <c r="I989" t="s">
        <v>6019</v>
      </c>
      <c r="J989" t="s">
        <v>6020</v>
      </c>
      <c r="K989" t="s">
        <v>32</v>
      </c>
      <c r="L989" t="s">
        <v>32</v>
      </c>
      <c r="M989" t="s">
        <v>259</v>
      </c>
      <c r="N989" t="s">
        <v>44</v>
      </c>
      <c r="O989" t="s">
        <v>6021</v>
      </c>
      <c r="P989" t="s">
        <v>588</v>
      </c>
      <c r="Q989" t="s">
        <v>6022</v>
      </c>
      <c r="R989" t="s">
        <v>850</v>
      </c>
      <c r="S989" s="1" t="str">
        <f t="shared" si="31"/>
        <v>ARI BARRAZUETA, VICENTE</v>
      </c>
      <c r="T989" t="s">
        <v>53</v>
      </c>
      <c r="U989" t="s">
        <v>49</v>
      </c>
      <c r="V989" t="s">
        <v>50</v>
      </c>
      <c r="W989" t="s">
        <v>6023</v>
      </c>
      <c r="X989" s="40">
        <v>24230</v>
      </c>
      <c r="Y989" t="s">
        <v>6024</v>
      </c>
      <c r="Z989" s="40">
        <v>43101</v>
      </c>
      <c r="AA989" s="40">
        <v>43465</v>
      </c>
      <c r="AB989" t="s">
        <v>39</v>
      </c>
      <c r="AC989" t="s">
        <v>40</v>
      </c>
      <c r="AD989" t="s">
        <v>41</v>
      </c>
      <c r="AE989"/>
    </row>
    <row r="990" spans="1:31" ht="15">
      <c r="A990" s="1" t="str">
        <f t="shared" si="30"/>
        <v>1173813711E2</v>
      </c>
      <c r="B990" t="s">
        <v>338</v>
      </c>
      <c r="C990" t="s">
        <v>303</v>
      </c>
      <c r="D990" t="s">
        <v>30</v>
      </c>
      <c r="E990" t="s">
        <v>330</v>
      </c>
      <c r="F990" t="s">
        <v>1186</v>
      </c>
      <c r="G990" t="s">
        <v>6025</v>
      </c>
      <c r="H990" t="s">
        <v>1774</v>
      </c>
      <c r="I990" t="s">
        <v>6026</v>
      </c>
      <c r="J990" t="s">
        <v>6027</v>
      </c>
      <c r="K990" t="s">
        <v>32</v>
      </c>
      <c r="L990" t="s">
        <v>32</v>
      </c>
      <c r="M990" t="s">
        <v>259</v>
      </c>
      <c r="N990" t="s">
        <v>44</v>
      </c>
      <c r="O990" t="s">
        <v>54</v>
      </c>
      <c r="P990" t="s">
        <v>236</v>
      </c>
      <c r="Q990" t="s">
        <v>118</v>
      </c>
      <c r="R990" t="s">
        <v>6028</v>
      </c>
      <c r="S990" s="1" t="str">
        <f t="shared" si="31"/>
        <v>CHATA FLORES, GERMAN FELIX</v>
      </c>
      <c r="T990" t="s">
        <v>48</v>
      </c>
      <c r="U990" t="s">
        <v>49</v>
      </c>
      <c r="V990" t="s">
        <v>50</v>
      </c>
      <c r="W990" t="s">
        <v>6029</v>
      </c>
      <c r="X990" s="40">
        <v>22478</v>
      </c>
      <c r="Y990" t="s">
        <v>6030</v>
      </c>
      <c r="Z990" s="40">
        <v>43101</v>
      </c>
      <c r="AA990" s="40">
        <v>43465</v>
      </c>
      <c r="AB990" t="s">
        <v>39</v>
      </c>
      <c r="AC990" t="s">
        <v>40</v>
      </c>
      <c r="AD990" t="s">
        <v>41</v>
      </c>
      <c r="AE990"/>
    </row>
    <row r="991" spans="1:31" ht="15">
      <c r="A991" s="1" t="str">
        <f t="shared" si="30"/>
        <v>1173813711E3</v>
      </c>
      <c r="B991" t="s">
        <v>338</v>
      </c>
      <c r="C991" t="s">
        <v>303</v>
      </c>
      <c r="D991" t="s">
        <v>30</v>
      </c>
      <c r="E991" t="s">
        <v>330</v>
      </c>
      <c r="F991" t="s">
        <v>1186</v>
      </c>
      <c r="G991" t="s">
        <v>6025</v>
      </c>
      <c r="H991" t="s">
        <v>1774</v>
      </c>
      <c r="I991" t="s">
        <v>6026</v>
      </c>
      <c r="J991" t="s">
        <v>6031</v>
      </c>
      <c r="K991" t="s">
        <v>32</v>
      </c>
      <c r="L991" t="s">
        <v>32</v>
      </c>
      <c r="M991" t="s">
        <v>43</v>
      </c>
      <c r="N991" t="s">
        <v>44</v>
      </c>
      <c r="O991" t="s">
        <v>54</v>
      </c>
      <c r="P991" t="s">
        <v>851</v>
      </c>
      <c r="Q991" t="s">
        <v>424</v>
      </c>
      <c r="R991" t="s">
        <v>363</v>
      </c>
      <c r="S991" s="1" t="str">
        <f t="shared" si="31"/>
        <v>ENCINAS CONTRERAS, PABLO</v>
      </c>
      <c r="T991" t="s">
        <v>65</v>
      </c>
      <c r="U991" t="s">
        <v>49</v>
      </c>
      <c r="V991" t="s">
        <v>50</v>
      </c>
      <c r="W991" t="s">
        <v>6032</v>
      </c>
      <c r="X991" s="40">
        <v>21927</v>
      </c>
      <c r="Y991" t="s">
        <v>6033</v>
      </c>
      <c r="Z991"/>
      <c r="AA991"/>
      <c r="AB991" t="s">
        <v>39</v>
      </c>
      <c r="AC991" t="s">
        <v>40</v>
      </c>
      <c r="AD991" t="s">
        <v>41</v>
      </c>
      <c r="AE991"/>
    </row>
    <row r="992" spans="1:31" ht="15">
      <c r="A992" s="1" t="str">
        <f t="shared" si="30"/>
        <v>1173813711E5</v>
      </c>
      <c r="B992" t="s">
        <v>338</v>
      </c>
      <c r="C992" t="s">
        <v>303</v>
      </c>
      <c r="D992" t="s">
        <v>30</v>
      </c>
      <c r="E992" t="s">
        <v>330</v>
      </c>
      <c r="F992" t="s">
        <v>1186</v>
      </c>
      <c r="G992" t="s">
        <v>6025</v>
      </c>
      <c r="H992" t="s">
        <v>1774</v>
      </c>
      <c r="I992" t="s">
        <v>6026</v>
      </c>
      <c r="J992" t="s">
        <v>6034</v>
      </c>
      <c r="K992" t="s">
        <v>32</v>
      </c>
      <c r="L992" t="s">
        <v>32</v>
      </c>
      <c r="M992" t="s">
        <v>43</v>
      </c>
      <c r="N992" t="s">
        <v>44</v>
      </c>
      <c r="O992" t="s">
        <v>6035</v>
      </c>
      <c r="P992" t="s">
        <v>335</v>
      </c>
      <c r="Q992" t="s">
        <v>519</v>
      </c>
      <c r="R992" t="s">
        <v>6036</v>
      </c>
      <c r="S992" s="1" t="str">
        <f t="shared" si="31"/>
        <v>COAPAZA AROCUTIPA, HILARIO NIMIO</v>
      </c>
      <c r="T992" t="s">
        <v>65</v>
      </c>
      <c r="U992" t="s">
        <v>49</v>
      </c>
      <c r="V992" t="s">
        <v>50</v>
      </c>
      <c r="W992" t="s">
        <v>6037</v>
      </c>
      <c r="X992" s="40">
        <v>23601</v>
      </c>
      <c r="Y992" t="s">
        <v>6038</v>
      </c>
      <c r="Z992"/>
      <c r="AA992"/>
      <c r="AB992" t="s">
        <v>39</v>
      </c>
      <c r="AC992" t="s">
        <v>40</v>
      </c>
      <c r="AD992" t="s">
        <v>41</v>
      </c>
      <c r="AE992"/>
    </row>
    <row r="993" spans="1:31" ht="15">
      <c r="A993" s="1" t="str">
        <f t="shared" si="30"/>
        <v>1173813711E7</v>
      </c>
      <c r="B993" t="s">
        <v>338</v>
      </c>
      <c r="C993" t="s">
        <v>303</v>
      </c>
      <c r="D993" t="s">
        <v>30</v>
      </c>
      <c r="E993" t="s">
        <v>330</v>
      </c>
      <c r="F993" t="s">
        <v>1186</v>
      </c>
      <c r="G993" t="s">
        <v>6025</v>
      </c>
      <c r="H993" t="s">
        <v>1774</v>
      </c>
      <c r="I993" t="s">
        <v>6026</v>
      </c>
      <c r="J993" t="s">
        <v>6039</v>
      </c>
      <c r="K993" t="s">
        <v>32</v>
      </c>
      <c r="L993" t="s">
        <v>32</v>
      </c>
      <c r="M993" t="s">
        <v>43</v>
      </c>
      <c r="N993" t="s">
        <v>44</v>
      </c>
      <c r="O993" t="s">
        <v>6040</v>
      </c>
      <c r="P993" t="s">
        <v>134</v>
      </c>
      <c r="Q993" t="s">
        <v>102</v>
      </c>
      <c r="R993" t="s">
        <v>6041</v>
      </c>
      <c r="S993" s="1" t="str">
        <f t="shared" si="31"/>
        <v>LLANQUE MAMANI, JULIA MARTINA</v>
      </c>
      <c r="T993" t="s">
        <v>65</v>
      </c>
      <c r="U993" t="s">
        <v>49</v>
      </c>
      <c r="V993" t="s">
        <v>50</v>
      </c>
      <c r="W993" t="s">
        <v>6042</v>
      </c>
      <c r="X993" s="40">
        <v>24057</v>
      </c>
      <c r="Y993" t="s">
        <v>6043</v>
      </c>
      <c r="Z993"/>
      <c r="AA993"/>
      <c r="AB993" t="s">
        <v>39</v>
      </c>
      <c r="AC993" t="s">
        <v>40</v>
      </c>
      <c r="AD993" t="s">
        <v>41</v>
      </c>
      <c r="AE993"/>
    </row>
    <row r="994" spans="1:31" ht="15">
      <c r="A994" s="1" t="str">
        <f t="shared" si="30"/>
        <v>1124813711E2</v>
      </c>
      <c r="B994" t="s">
        <v>338</v>
      </c>
      <c r="C994" t="s">
        <v>303</v>
      </c>
      <c r="D994" t="s">
        <v>30</v>
      </c>
      <c r="E994" t="s">
        <v>351</v>
      </c>
      <c r="F994" t="s">
        <v>1459</v>
      </c>
      <c r="G994" t="s">
        <v>6044</v>
      </c>
      <c r="H994" t="s">
        <v>1774</v>
      </c>
      <c r="I994" t="s">
        <v>6045</v>
      </c>
      <c r="J994" t="s">
        <v>6046</v>
      </c>
      <c r="K994" t="s">
        <v>32</v>
      </c>
      <c r="L994" t="s">
        <v>32</v>
      </c>
      <c r="M994" t="s">
        <v>259</v>
      </c>
      <c r="N994" t="s">
        <v>44</v>
      </c>
      <c r="O994" t="s">
        <v>6047</v>
      </c>
      <c r="P994" t="s">
        <v>311</v>
      </c>
      <c r="Q994" t="s">
        <v>196</v>
      </c>
      <c r="R994" t="s">
        <v>852</v>
      </c>
      <c r="S994" s="1" t="str">
        <f t="shared" si="31"/>
        <v>HUARACHI PARI, CELESTINO</v>
      </c>
      <c r="T994" t="s">
        <v>48</v>
      </c>
      <c r="U994" t="s">
        <v>49</v>
      </c>
      <c r="V994" t="s">
        <v>50</v>
      </c>
      <c r="W994" t="s">
        <v>6048</v>
      </c>
      <c r="X994" s="40">
        <v>21137</v>
      </c>
      <c r="Y994" t="s">
        <v>6049</v>
      </c>
      <c r="Z994" s="40">
        <v>43101</v>
      </c>
      <c r="AA994" s="40">
        <v>43465</v>
      </c>
      <c r="AB994" t="s">
        <v>39</v>
      </c>
      <c r="AC994" t="s">
        <v>40</v>
      </c>
      <c r="AD994" t="s">
        <v>41</v>
      </c>
      <c r="AE994"/>
    </row>
    <row r="995" spans="1:31" ht="15">
      <c r="A995" s="1" t="str">
        <f t="shared" si="30"/>
        <v>1124813711E4</v>
      </c>
      <c r="B995" t="s">
        <v>338</v>
      </c>
      <c r="C995" t="s">
        <v>303</v>
      </c>
      <c r="D995" t="s">
        <v>30</v>
      </c>
      <c r="E995" t="s">
        <v>351</v>
      </c>
      <c r="F995" t="s">
        <v>1459</v>
      </c>
      <c r="G995" t="s">
        <v>6044</v>
      </c>
      <c r="H995" t="s">
        <v>1774</v>
      </c>
      <c r="I995" t="s">
        <v>6045</v>
      </c>
      <c r="J995" t="s">
        <v>6050</v>
      </c>
      <c r="K995" t="s">
        <v>32</v>
      </c>
      <c r="L995" t="s">
        <v>32</v>
      </c>
      <c r="M995" t="s">
        <v>43</v>
      </c>
      <c r="N995" t="s">
        <v>44</v>
      </c>
      <c r="O995" t="s">
        <v>6051</v>
      </c>
      <c r="P995" t="s">
        <v>266</v>
      </c>
      <c r="Q995" t="s">
        <v>546</v>
      </c>
      <c r="R995" t="s">
        <v>3203</v>
      </c>
      <c r="S995" s="1" t="str">
        <f t="shared" si="31"/>
        <v>AGUILAR CCAMA, AURORA</v>
      </c>
      <c r="T995" t="s">
        <v>53</v>
      </c>
      <c r="U995" t="s">
        <v>49</v>
      </c>
      <c r="V995" t="s">
        <v>50</v>
      </c>
      <c r="W995" t="s">
        <v>6052</v>
      </c>
      <c r="X995" s="40">
        <v>23818</v>
      </c>
      <c r="Y995" t="s">
        <v>6053</v>
      </c>
      <c r="Z995" s="40">
        <v>42373</v>
      </c>
      <c r="AA995" s="40">
        <v>42735</v>
      </c>
      <c r="AB995" t="s">
        <v>39</v>
      </c>
      <c r="AC995" t="s">
        <v>40</v>
      </c>
      <c r="AD995" t="s">
        <v>41</v>
      </c>
      <c r="AE995"/>
    </row>
    <row r="996" spans="1:31" ht="15">
      <c r="A996" s="1" t="str">
        <f t="shared" si="30"/>
        <v>1144813711E2</v>
      </c>
      <c r="B996" t="s">
        <v>338</v>
      </c>
      <c r="C996" t="s">
        <v>303</v>
      </c>
      <c r="D996" t="s">
        <v>30</v>
      </c>
      <c r="E996" t="s">
        <v>329</v>
      </c>
      <c r="F996" t="s">
        <v>1191</v>
      </c>
      <c r="G996" t="s">
        <v>6054</v>
      </c>
      <c r="H996" t="s">
        <v>1774</v>
      </c>
      <c r="I996" t="s">
        <v>6055</v>
      </c>
      <c r="J996" t="s">
        <v>6056</v>
      </c>
      <c r="K996" t="s">
        <v>32</v>
      </c>
      <c r="L996" t="s">
        <v>32</v>
      </c>
      <c r="M996" t="s">
        <v>43</v>
      </c>
      <c r="N996" t="s">
        <v>44</v>
      </c>
      <c r="O996" t="s">
        <v>54</v>
      </c>
      <c r="P996" t="s">
        <v>283</v>
      </c>
      <c r="Q996" t="s">
        <v>273</v>
      </c>
      <c r="R996" t="s">
        <v>449</v>
      </c>
      <c r="S996" s="1" t="str">
        <f t="shared" si="31"/>
        <v>CALISAYA RODRIGUEZ, EFRAIN</v>
      </c>
      <c r="T996" t="s">
        <v>53</v>
      </c>
      <c r="U996" t="s">
        <v>49</v>
      </c>
      <c r="V996" t="s">
        <v>50</v>
      </c>
      <c r="W996" t="s">
        <v>6057</v>
      </c>
      <c r="X996" s="40">
        <v>21449</v>
      </c>
      <c r="Y996" t="s">
        <v>6058</v>
      </c>
      <c r="Z996"/>
      <c r="AA996"/>
      <c r="AB996" t="s">
        <v>39</v>
      </c>
      <c r="AC996" t="s">
        <v>40</v>
      </c>
      <c r="AD996" t="s">
        <v>41</v>
      </c>
      <c r="AE996"/>
    </row>
    <row r="997" spans="1:31" ht="15">
      <c r="A997" s="1" t="str">
        <f t="shared" si="30"/>
        <v>1144813711E3</v>
      </c>
      <c r="B997" t="s">
        <v>338</v>
      </c>
      <c r="C997" t="s">
        <v>303</v>
      </c>
      <c r="D997" t="s">
        <v>30</v>
      </c>
      <c r="E997" t="s">
        <v>329</v>
      </c>
      <c r="F997" t="s">
        <v>1191</v>
      </c>
      <c r="G997" t="s">
        <v>6054</v>
      </c>
      <c r="H997" t="s">
        <v>1774</v>
      </c>
      <c r="I997" t="s">
        <v>6055</v>
      </c>
      <c r="J997" t="s">
        <v>6059</v>
      </c>
      <c r="K997" t="s">
        <v>32</v>
      </c>
      <c r="L997" t="s">
        <v>32</v>
      </c>
      <c r="M997" t="s">
        <v>43</v>
      </c>
      <c r="N997" t="s">
        <v>44</v>
      </c>
      <c r="O997" t="s">
        <v>6060</v>
      </c>
      <c r="P997" t="s">
        <v>468</v>
      </c>
      <c r="Q997" t="s">
        <v>6061</v>
      </c>
      <c r="R997" t="s">
        <v>6062</v>
      </c>
      <c r="S997" s="1" t="str">
        <f t="shared" si="31"/>
        <v>HUARAHUARA DE MAYTA, CECILIA</v>
      </c>
      <c r="T997" t="s">
        <v>53</v>
      </c>
      <c r="U997" t="s">
        <v>49</v>
      </c>
      <c r="V997" t="s">
        <v>50</v>
      </c>
      <c r="W997" t="s">
        <v>6063</v>
      </c>
      <c r="X997" s="40">
        <v>24326</v>
      </c>
      <c r="Y997" t="s">
        <v>6064</v>
      </c>
      <c r="Z997"/>
      <c r="AA997"/>
      <c r="AB997" t="s">
        <v>39</v>
      </c>
      <c r="AC997" t="s">
        <v>40</v>
      </c>
      <c r="AD997" t="s">
        <v>41</v>
      </c>
      <c r="AE997"/>
    </row>
    <row r="998" spans="1:31" ht="15">
      <c r="A998" s="1" t="str">
        <f t="shared" si="30"/>
        <v>1152113431E3</v>
      </c>
      <c r="B998" t="s">
        <v>338</v>
      </c>
      <c r="C998" t="s">
        <v>303</v>
      </c>
      <c r="D998" t="s">
        <v>30</v>
      </c>
      <c r="E998" t="s">
        <v>329</v>
      </c>
      <c r="F998" t="s">
        <v>1191</v>
      </c>
      <c r="G998" t="s">
        <v>6054</v>
      </c>
      <c r="H998" t="s">
        <v>1774</v>
      </c>
      <c r="I998" t="s">
        <v>6055</v>
      </c>
      <c r="J998" t="s">
        <v>6065</v>
      </c>
      <c r="K998" t="s">
        <v>32</v>
      </c>
      <c r="L998" t="s">
        <v>32</v>
      </c>
      <c r="M998" t="s">
        <v>259</v>
      </c>
      <c r="N998" t="s">
        <v>44</v>
      </c>
      <c r="O998" t="s">
        <v>6066</v>
      </c>
      <c r="P998" t="s">
        <v>126</v>
      </c>
      <c r="Q998" t="s">
        <v>6067</v>
      </c>
      <c r="R998" t="s">
        <v>117</v>
      </c>
      <c r="S998" s="1" t="str">
        <f t="shared" si="31"/>
        <v>COILA PACOSONCO, JULIA</v>
      </c>
      <c r="T998" t="s">
        <v>65</v>
      </c>
      <c r="U998" t="s">
        <v>49</v>
      </c>
      <c r="V998" t="s">
        <v>50</v>
      </c>
      <c r="W998" t="s">
        <v>6068</v>
      </c>
      <c r="X998" s="40">
        <v>22938</v>
      </c>
      <c r="Y998" t="s">
        <v>6069</v>
      </c>
      <c r="Z998" s="40">
        <v>43213</v>
      </c>
      <c r="AA998" s="40">
        <v>43465</v>
      </c>
      <c r="AB998" t="s">
        <v>39</v>
      </c>
      <c r="AC998" t="s">
        <v>40</v>
      </c>
      <c r="AD998" t="s">
        <v>41</v>
      </c>
      <c r="AE998"/>
    </row>
    <row r="999" spans="1:31" ht="15">
      <c r="A999" s="1" t="str">
        <f t="shared" si="30"/>
        <v>1144813711E5</v>
      </c>
      <c r="B999" t="s">
        <v>338</v>
      </c>
      <c r="C999" t="s">
        <v>303</v>
      </c>
      <c r="D999" t="s">
        <v>30</v>
      </c>
      <c r="E999" t="s">
        <v>329</v>
      </c>
      <c r="F999" t="s">
        <v>1191</v>
      </c>
      <c r="G999" t="s">
        <v>6054</v>
      </c>
      <c r="H999" t="s">
        <v>1774</v>
      </c>
      <c r="I999" t="s">
        <v>6055</v>
      </c>
      <c r="J999" t="s">
        <v>6070</v>
      </c>
      <c r="K999" t="s">
        <v>87</v>
      </c>
      <c r="L999" t="s">
        <v>88</v>
      </c>
      <c r="M999" t="s">
        <v>89</v>
      </c>
      <c r="N999" t="s">
        <v>44</v>
      </c>
      <c r="O999" t="s">
        <v>379</v>
      </c>
      <c r="P999" t="s">
        <v>853</v>
      </c>
      <c r="Q999" t="s">
        <v>191</v>
      </c>
      <c r="R999" t="s">
        <v>854</v>
      </c>
      <c r="S999" s="1" t="str">
        <f t="shared" si="31"/>
        <v>AYCAYA CATACORA, TEODORO</v>
      </c>
      <c r="T999" t="s">
        <v>98</v>
      </c>
      <c r="U999" t="s">
        <v>38</v>
      </c>
      <c r="V999" t="s">
        <v>50</v>
      </c>
      <c r="W999" t="s">
        <v>6071</v>
      </c>
      <c r="X999" s="40">
        <v>22536</v>
      </c>
      <c r="Y999" t="s">
        <v>6072</v>
      </c>
      <c r="Z999"/>
      <c r="AA999"/>
      <c r="AB999" t="s">
        <v>39</v>
      </c>
      <c r="AC999" t="s">
        <v>92</v>
      </c>
      <c r="AD999" t="s">
        <v>41</v>
      </c>
      <c r="AE999"/>
    </row>
    <row r="1000" spans="1:31" ht="15">
      <c r="A1000" s="1" t="str">
        <f t="shared" si="30"/>
        <v>1184813711E2</v>
      </c>
      <c r="B1000" t="s">
        <v>338</v>
      </c>
      <c r="C1000" t="s">
        <v>2260</v>
      </c>
      <c r="D1000" t="s">
        <v>30</v>
      </c>
      <c r="E1000" t="s">
        <v>351</v>
      </c>
      <c r="F1000" t="s">
        <v>1411</v>
      </c>
      <c r="G1000" t="s">
        <v>6073</v>
      </c>
      <c r="H1000" t="s">
        <v>1774</v>
      </c>
      <c r="I1000" t="s">
        <v>6074</v>
      </c>
      <c r="J1000" t="s">
        <v>6075</v>
      </c>
      <c r="K1000" t="s">
        <v>32</v>
      </c>
      <c r="L1000" t="s">
        <v>32</v>
      </c>
      <c r="M1000" t="s">
        <v>259</v>
      </c>
      <c r="N1000" t="s">
        <v>44</v>
      </c>
      <c r="O1000" t="s">
        <v>6076</v>
      </c>
      <c r="P1000" t="s">
        <v>77</v>
      </c>
      <c r="Q1000" t="s">
        <v>102</v>
      </c>
      <c r="R1000" t="s">
        <v>6077</v>
      </c>
      <c r="S1000" s="1" t="str">
        <f t="shared" si="31"/>
        <v>CONDORI MAMANI, TEOFILO CELESTINO</v>
      </c>
      <c r="T1000" t="s">
        <v>65</v>
      </c>
      <c r="U1000" t="s">
        <v>49</v>
      </c>
      <c r="V1000" t="s">
        <v>50</v>
      </c>
      <c r="W1000" t="s">
        <v>6078</v>
      </c>
      <c r="X1000" s="40">
        <v>22420</v>
      </c>
      <c r="Y1000" t="s">
        <v>6079</v>
      </c>
      <c r="Z1000" s="40">
        <v>43101</v>
      </c>
      <c r="AA1000" s="40">
        <v>43465</v>
      </c>
      <c r="AB1000" t="s">
        <v>39</v>
      </c>
      <c r="AC1000" t="s">
        <v>40</v>
      </c>
      <c r="AD1000" t="s">
        <v>41</v>
      </c>
      <c r="AE1000"/>
    </row>
    <row r="1001" spans="1:31" ht="15">
      <c r="A1001" s="1" t="str">
        <f t="shared" si="30"/>
        <v>1180813711E2</v>
      </c>
      <c r="B1001" t="s">
        <v>338</v>
      </c>
      <c r="C1001" t="s">
        <v>303</v>
      </c>
      <c r="D1001" t="s">
        <v>30</v>
      </c>
      <c r="E1001" t="s">
        <v>329</v>
      </c>
      <c r="F1001" t="s">
        <v>1417</v>
      </c>
      <c r="G1001" t="s">
        <v>6080</v>
      </c>
      <c r="H1001" t="s">
        <v>1774</v>
      </c>
      <c r="I1001" t="s">
        <v>6081</v>
      </c>
      <c r="J1001" t="s">
        <v>6082</v>
      </c>
      <c r="K1001" t="s">
        <v>32</v>
      </c>
      <c r="L1001" t="s">
        <v>32</v>
      </c>
      <c r="M1001" t="s">
        <v>43</v>
      </c>
      <c r="N1001" t="s">
        <v>44</v>
      </c>
      <c r="O1001" t="s">
        <v>6083</v>
      </c>
      <c r="P1001" t="s">
        <v>174</v>
      </c>
      <c r="Q1001" t="s">
        <v>273</v>
      </c>
      <c r="R1001" t="s">
        <v>855</v>
      </c>
      <c r="S1001" s="1" t="str">
        <f t="shared" si="31"/>
        <v>APAZA RODRIGUEZ, CLOTILDE</v>
      </c>
      <c r="T1001" t="s">
        <v>53</v>
      </c>
      <c r="U1001" t="s">
        <v>49</v>
      </c>
      <c r="V1001" t="s">
        <v>50</v>
      </c>
      <c r="W1001" t="s">
        <v>6084</v>
      </c>
      <c r="X1001" s="40">
        <v>25721</v>
      </c>
      <c r="Y1001" t="s">
        <v>6085</v>
      </c>
      <c r="Z1001"/>
      <c r="AA1001"/>
      <c r="AB1001" t="s">
        <v>39</v>
      </c>
      <c r="AC1001" t="s">
        <v>40</v>
      </c>
      <c r="AD1001" t="s">
        <v>41</v>
      </c>
      <c r="AE1001"/>
    </row>
    <row r="1002" spans="1:31" ht="15">
      <c r="A1002" s="1" t="str">
        <f t="shared" si="30"/>
        <v>1180813711E3</v>
      </c>
      <c r="B1002" t="s">
        <v>338</v>
      </c>
      <c r="C1002" t="s">
        <v>303</v>
      </c>
      <c r="D1002" t="s">
        <v>30</v>
      </c>
      <c r="E1002" t="s">
        <v>329</v>
      </c>
      <c r="F1002" t="s">
        <v>1417</v>
      </c>
      <c r="G1002" t="s">
        <v>6080</v>
      </c>
      <c r="H1002" t="s">
        <v>1774</v>
      </c>
      <c r="I1002" t="s">
        <v>6081</v>
      </c>
      <c r="J1002" t="s">
        <v>6086</v>
      </c>
      <c r="K1002" t="s">
        <v>32</v>
      </c>
      <c r="L1002" t="s">
        <v>32</v>
      </c>
      <c r="M1002" t="s">
        <v>259</v>
      </c>
      <c r="N1002" t="s">
        <v>44</v>
      </c>
      <c r="O1002" t="s">
        <v>6087</v>
      </c>
      <c r="P1002" t="s">
        <v>226</v>
      </c>
      <c r="Q1002" t="s">
        <v>69</v>
      </c>
      <c r="R1002" t="s">
        <v>6088</v>
      </c>
      <c r="S1002" s="1" t="str">
        <f t="shared" si="31"/>
        <v>MAQUERA CHOQUE, ELENA DORA</v>
      </c>
      <c r="T1002" t="s">
        <v>65</v>
      </c>
      <c r="U1002" t="s">
        <v>49</v>
      </c>
      <c r="V1002" t="s">
        <v>50</v>
      </c>
      <c r="W1002" t="s">
        <v>6089</v>
      </c>
      <c r="X1002" s="40">
        <v>27435</v>
      </c>
      <c r="Y1002" t="s">
        <v>6090</v>
      </c>
      <c r="Z1002" s="40">
        <v>43101</v>
      </c>
      <c r="AA1002" s="40">
        <v>43465</v>
      </c>
      <c r="AB1002" t="s">
        <v>39</v>
      </c>
      <c r="AC1002" t="s">
        <v>40</v>
      </c>
      <c r="AD1002" t="s">
        <v>41</v>
      </c>
      <c r="AE1002"/>
    </row>
    <row r="1003" spans="1:31" ht="15">
      <c r="A1003" s="1" t="str">
        <f t="shared" si="30"/>
        <v>1131913711E2</v>
      </c>
      <c r="B1003" t="s">
        <v>338</v>
      </c>
      <c r="C1003" t="s">
        <v>303</v>
      </c>
      <c r="D1003" t="s">
        <v>30</v>
      </c>
      <c r="E1003" t="s">
        <v>329</v>
      </c>
      <c r="F1003" t="s">
        <v>1155</v>
      </c>
      <c r="G1003" t="s">
        <v>6091</v>
      </c>
      <c r="H1003" t="s">
        <v>1774</v>
      </c>
      <c r="I1003" t="s">
        <v>6092</v>
      </c>
      <c r="J1003" t="s">
        <v>6093</v>
      </c>
      <c r="K1003" t="s">
        <v>32</v>
      </c>
      <c r="L1003" t="s">
        <v>32</v>
      </c>
      <c r="M1003" t="s">
        <v>259</v>
      </c>
      <c r="N1003" t="s">
        <v>44</v>
      </c>
      <c r="O1003" t="s">
        <v>54</v>
      </c>
      <c r="P1003" t="s">
        <v>416</v>
      </c>
      <c r="Q1003" t="s">
        <v>207</v>
      </c>
      <c r="R1003" t="s">
        <v>6094</v>
      </c>
      <c r="S1003" s="1" t="str">
        <f t="shared" si="31"/>
        <v>CHINO TICONA, EFRAIN MARCIAL</v>
      </c>
      <c r="T1003" t="s">
        <v>53</v>
      </c>
      <c r="U1003" t="s">
        <v>49</v>
      </c>
      <c r="V1003" t="s">
        <v>50</v>
      </c>
      <c r="W1003" t="s">
        <v>6095</v>
      </c>
      <c r="X1003" s="40">
        <v>25461</v>
      </c>
      <c r="Y1003" t="s">
        <v>6096</v>
      </c>
      <c r="Z1003" s="40">
        <v>43101</v>
      </c>
      <c r="AA1003" s="40">
        <v>43465</v>
      </c>
      <c r="AB1003" t="s">
        <v>39</v>
      </c>
      <c r="AC1003" t="s">
        <v>40</v>
      </c>
      <c r="AD1003" t="s">
        <v>41</v>
      </c>
      <c r="AE1003"/>
    </row>
    <row r="1004" spans="1:31" ht="15">
      <c r="A1004" s="1" t="str">
        <f t="shared" si="30"/>
        <v>1131913711E3</v>
      </c>
      <c r="B1004" t="s">
        <v>338</v>
      </c>
      <c r="C1004" t="s">
        <v>303</v>
      </c>
      <c r="D1004" t="s">
        <v>30</v>
      </c>
      <c r="E1004" t="s">
        <v>329</v>
      </c>
      <c r="F1004" t="s">
        <v>1155</v>
      </c>
      <c r="G1004" t="s">
        <v>6091</v>
      </c>
      <c r="H1004" t="s">
        <v>1774</v>
      </c>
      <c r="I1004" t="s">
        <v>6092</v>
      </c>
      <c r="J1004" t="s">
        <v>6097</v>
      </c>
      <c r="K1004" t="s">
        <v>32</v>
      </c>
      <c r="L1004" t="s">
        <v>32</v>
      </c>
      <c r="M1004" t="s">
        <v>43</v>
      </c>
      <c r="N1004" t="s">
        <v>44</v>
      </c>
      <c r="O1004" t="s">
        <v>6098</v>
      </c>
      <c r="P1004" t="s">
        <v>125</v>
      </c>
      <c r="Q1004" t="s">
        <v>266</v>
      </c>
      <c r="R1004" t="s">
        <v>171</v>
      </c>
      <c r="S1004" s="1" t="str">
        <f t="shared" si="31"/>
        <v>PALOMINO AGUILAR, GLADYS</v>
      </c>
      <c r="T1004" t="s">
        <v>65</v>
      </c>
      <c r="U1004" t="s">
        <v>49</v>
      </c>
      <c r="V1004" t="s">
        <v>50</v>
      </c>
      <c r="W1004" t="s">
        <v>6099</v>
      </c>
      <c r="X1004" s="40">
        <v>25442</v>
      </c>
      <c r="Y1004" t="s">
        <v>6100</v>
      </c>
      <c r="Z1004"/>
      <c r="AA1004"/>
      <c r="AB1004" t="s">
        <v>39</v>
      </c>
      <c r="AC1004" t="s">
        <v>40</v>
      </c>
      <c r="AD1004" t="s">
        <v>41</v>
      </c>
      <c r="AE1004"/>
    </row>
    <row r="1005" spans="1:31" ht="15">
      <c r="A1005" s="1" t="str">
        <f t="shared" si="30"/>
        <v>1131913711E5</v>
      </c>
      <c r="B1005" t="s">
        <v>338</v>
      </c>
      <c r="C1005" t="s">
        <v>303</v>
      </c>
      <c r="D1005" t="s">
        <v>30</v>
      </c>
      <c r="E1005" t="s">
        <v>329</v>
      </c>
      <c r="F1005" t="s">
        <v>1155</v>
      </c>
      <c r="G1005" t="s">
        <v>6091</v>
      </c>
      <c r="H1005" t="s">
        <v>1774</v>
      </c>
      <c r="I1005" t="s">
        <v>6092</v>
      </c>
      <c r="J1005" t="s">
        <v>6101</v>
      </c>
      <c r="K1005" t="s">
        <v>32</v>
      </c>
      <c r="L1005" t="s">
        <v>32</v>
      </c>
      <c r="M1005" t="s">
        <v>43</v>
      </c>
      <c r="N1005" t="s">
        <v>44</v>
      </c>
      <c r="O1005" t="s">
        <v>110</v>
      </c>
      <c r="P1005" t="s">
        <v>125</v>
      </c>
      <c r="Q1005" t="s">
        <v>373</v>
      </c>
      <c r="R1005" t="s">
        <v>6102</v>
      </c>
      <c r="S1005" s="1" t="str">
        <f t="shared" si="31"/>
        <v>PALOMINO ASQUI, VIDAL PRIMERO</v>
      </c>
      <c r="T1005" t="s">
        <v>65</v>
      </c>
      <c r="U1005" t="s">
        <v>49</v>
      </c>
      <c r="V1005" t="s">
        <v>50</v>
      </c>
      <c r="W1005" t="s">
        <v>6103</v>
      </c>
      <c r="X1005" s="40">
        <v>26877</v>
      </c>
      <c r="Y1005" t="s">
        <v>6104</v>
      </c>
      <c r="Z1005" s="40">
        <v>41640</v>
      </c>
      <c r="AA1005" s="40">
        <v>42004</v>
      </c>
      <c r="AB1005" t="s">
        <v>39</v>
      </c>
      <c r="AC1005" t="s">
        <v>40</v>
      </c>
      <c r="AD1005" t="s">
        <v>41</v>
      </c>
      <c r="AE1005"/>
    </row>
    <row r="1006" spans="1:31" ht="15">
      <c r="A1006" s="1" t="str">
        <f t="shared" si="30"/>
        <v>1131913711E4</v>
      </c>
      <c r="B1006" t="s">
        <v>338</v>
      </c>
      <c r="C1006" t="s">
        <v>303</v>
      </c>
      <c r="D1006" t="s">
        <v>30</v>
      </c>
      <c r="E1006" t="s">
        <v>329</v>
      </c>
      <c r="F1006" t="s">
        <v>1155</v>
      </c>
      <c r="G1006" t="s">
        <v>6091</v>
      </c>
      <c r="H1006" t="s">
        <v>1774</v>
      </c>
      <c r="I1006" t="s">
        <v>6092</v>
      </c>
      <c r="J1006" t="s">
        <v>6105</v>
      </c>
      <c r="K1006" t="s">
        <v>87</v>
      </c>
      <c r="L1006" t="s">
        <v>88</v>
      </c>
      <c r="M1006" t="s">
        <v>89</v>
      </c>
      <c r="N1006" t="s">
        <v>44</v>
      </c>
      <c r="O1006" t="s">
        <v>54</v>
      </c>
      <c r="P1006" t="s">
        <v>141</v>
      </c>
      <c r="Q1006" t="s">
        <v>266</v>
      </c>
      <c r="R1006" t="s">
        <v>856</v>
      </c>
      <c r="S1006" s="1" t="str">
        <f t="shared" si="31"/>
        <v>RAMOS AGUILAR, MARCELINO</v>
      </c>
      <c r="T1006" t="s">
        <v>276</v>
      </c>
      <c r="U1006" t="s">
        <v>38</v>
      </c>
      <c r="V1006" t="s">
        <v>50</v>
      </c>
      <c r="W1006" t="s">
        <v>6106</v>
      </c>
      <c r="X1006" s="40">
        <v>23493</v>
      </c>
      <c r="Y1006" t="s">
        <v>6107</v>
      </c>
      <c r="Z1006"/>
      <c r="AA1006"/>
      <c r="AB1006" t="s">
        <v>39</v>
      </c>
      <c r="AC1006" t="s">
        <v>92</v>
      </c>
      <c r="AD1006" t="s">
        <v>41</v>
      </c>
      <c r="AE1006"/>
    </row>
    <row r="1007" spans="1:31" ht="15">
      <c r="A1007" s="1" t="str">
        <f t="shared" si="30"/>
        <v>1163113821E2</v>
      </c>
      <c r="B1007" t="s">
        <v>338</v>
      </c>
      <c r="C1007" t="s">
        <v>303</v>
      </c>
      <c r="D1007" t="s">
        <v>30</v>
      </c>
      <c r="E1007" t="s">
        <v>329</v>
      </c>
      <c r="F1007" t="s">
        <v>1453</v>
      </c>
      <c r="G1007" t="s">
        <v>6108</v>
      </c>
      <c r="H1007" t="s">
        <v>1774</v>
      </c>
      <c r="I1007" t="s">
        <v>6109</v>
      </c>
      <c r="J1007" t="s">
        <v>6110</v>
      </c>
      <c r="K1007" t="s">
        <v>32</v>
      </c>
      <c r="L1007" t="s">
        <v>33</v>
      </c>
      <c r="M1007" t="s">
        <v>34</v>
      </c>
      <c r="N1007" t="s">
        <v>35</v>
      </c>
      <c r="O1007" t="s">
        <v>6111</v>
      </c>
      <c r="P1007" t="s">
        <v>77</v>
      </c>
      <c r="Q1007" t="s">
        <v>291</v>
      </c>
      <c r="R1007" t="s">
        <v>260</v>
      </c>
      <c r="S1007" s="1" t="str">
        <f t="shared" si="31"/>
        <v>CONDORI MENDOZA, JESSICA</v>
      </c>
      <c r="T1007" t="s">
        <v>37</v>
      </c>
      <c r="U1007" t="s">
        <v>38</v>
      </c>
      <c r="V1007" t="s">
        <v>100</v>
      </c>
      <c r="W1007" t="s">
        <v>6112</v>
      </c>
      <c r="X1007" s="40">
        <v>28918</v>
      </c>
      <c r="Y1007" t="s">
        <v>6113</v>
      </c>
      <c r="Z1007" s="40">
        <v>42064</v>
      </c>
      <c r="AA1007" s="40">
        <v>43159</v>
      </c>
      <c r="AB1007" t="s">
        <v>39</v>
      </c>
      <c r="AC1007" t="s">
        <v>40</v>
      </c>
      <c r="AD1007" t="s">
        <v>41</v>
      </c>
      <c r="AE1007"/>
    </row>
    <row r="1008" spans="1:31" ht="15">
      <c r="A1008" s="1" t="str">
        <f t="shared" si="30"/>
        <v>1163113811E5</v>
      </c>
      <c r="B1008" t="s">
        <v>338</v>
      </c>
      <c r="C1008" t="s">
        <v>303</v>
      </c>
      <c r="D1008" t="s">
        <v>30</v>
      </c>
      <c r="E1008" t="s">
        <v>329</v>
      </c>
      <c r="F1008" t="s">
        <v>1453</v>
      </c>
      <c r="G1008" t="s">
        <v>6108</v>
      </c>
      <c r="H1008" t="s">
        <v>1774</v>
      </c>
      <c r="I1008" t="s">
        <v>6109</v>
      </c>
      <c r="J1008" t="s">
        <v>6114</v>
      </c>
      <c r="K1008" t="s">
        <v>32</v>
      </c>
      <c r="L1008" t="s">
        <v>32</v>
      </c>
      <c r="M1008" t="s">
        <v>43</v>
      </c>
      <c r="N1008" t="s">
        <v>44</v>
      </c>
      <c r="O1008" t="s">
        <v>6115</v>
      </c>
      <c r="P1008" t="s">
        <v>141</v>
      </c>
      <c r="Q1008" t="s">
        <v>436</v>
      </c>
      <c r="R1008" t="s">
        <v>6116</v>
      </c>
      <c r="S1008" s="1" t="str">
        <f t="shared" si="31"/>
        <v>RAMOS ORDOÑO, WILSON ROSS</v>
      </c>
      <c r="T1008" t="s">
        <v>65</v>
      </c>
      <c r="U1008" t="s">
        <v>49</v>
      </c>
      <c r="V1008" t="s">
        <v>50</v>
      </c>
      <c r="W1008" t="s">
        <v>6117</v>
      </c>
      <c r="X1008" s="40">
        <v>33037</v>
      </c>
      <c r="Y1008" t="s">
        <v>6118</v>
      </c>
      <c r="Z1008" s="40">
        <v>43160</v>
      </c>
      <c r="AA1008" s="40">
        <v>43465</v>
      </c>
      <c r="AB1008" t="s">
        <v>39</v>
      </c>
      <c r="AC1008" t="s">
        <v>40</v>
      </c>
      <c r="AD1008" t="s">
        <v>41</v>
      </c>
      <c r="AE1008"/>
    </row>
    <row r="1009" spans="1:31" ht="15">
      <c r="A1009" s="1" t="str">
        <f t="shared" si="30"/>
        <v>1163113811E9</v>
      </c>
      <c r="B1009" t="s">
        <v>338</v>
      </c>
      <c r="C1009" t="s">
        <v>303</v>
      </c>
      <c r="D1009" t="s">
        <v>30</v>
      </c>
      <c r="E1009" t="s">
        <v>329</v>
      </c>
      <c r="F1009" t="s">
        <v>1453</v>
      </c>
      <c r="G1009" t="s">
        <v>6108</v>
      </c>
      <c r="H1009" t="s">
        <v>1774</v>
      </c>
      <c r="I1009" t="s">
        <v>6109</v>
      </c>
      <c r="J1009" t="s">
        <v>6119</v>
      </c>
      <c r="K1009" t="s">
        <v>32</v>
      </c>
      <c r="L1009" t="s">
        <v>32</v>
      </c>
      <c r="M1009" t="s">
        <v>43</v>
      </c>
      <c r="N1009" t="s">
        <v>44</v>
      </c>
      <c r="O1009" t="s">
        <v>54</v>
      </c>
      <c r="P1009" t="s">
        <v>841</v>
      </c>
      <c r="Q1009" t="s">
        <v>76</v>
      </c>
      <c r="R1009" t="s">
        <v>761</v>
      </c>
      <c r="S1009" s="1" t="str">
        <f t="shared" si="31"/>
        <v>PHALA QUISPE, EULOGIO</v>
      </c>
      <c r="T1009" t="s">
        <v>48</v>
      </c>
      <c r="U1009" t="s">
        <v>49</v>
      </c>
      <c r="V1009" t="s">
        <v>50</v>
      </c>
      <c r="W1009" t="s">
        <v>6120</v>
      </c>
      <c r="X1009" s="40">
        <v>20711</v>
      </c>
      <c r="Y1009" t="s">
        <v>6121</v>
      </c>
      <c r="Z1009"/>
      <c r="AA1009"/>
      <c r="AB1009" t="s">
        <v>39</v>
      </c>
      <c r="AC1009" t="s">
        <v>40</v>
      </c>
      <c r="AD1009" t="s">
        <v>41</v>
      </c>
      <c r="AE1009"/>
    </row>
    <row r="1010" spans="1:31" ht="15">
      <c r="A1010" s="1" t="str">
        <f t="shared" si="30"/>
        <v>1115113811E2</v>
      </c>
      <c r="B1010" t="s">
        <v>338</v>
      </c>
      <c r="C1010" t="s">
        <v>303</v>
      </c>
      <c r="D1010" t="s">
        <v>30</v>
      </c>
      <c r="E1010" t="s">
        <v>330</v>
      </c>
      <c r="F1010" t="s">
        <v>1402</v>
      </c>
      <c r="G1010" t="s">
        <v>6122</v>
      </c>
      <c r="H1010" t="s">
        <v>1774</v>
      </c>
      <c r="I1010" t="s">
        <v>6123</v>
      </c>
      <c r="J1010" t="s">
        <v>6124</v>
      </c>
      <c r="K1010" t="s">
        <v>32</v>
      </c>
      <c r="L1010" t="s">
        <v>33</v>
      </c>
      <c r="M1010" t="s">
        <v>34</v>
      </c>
      <c r="N1010" t="s">
        <v>35</v>
      </c>
      <c r="O1010" t="s">
        <v>6125</v>
      </c>
      <c r="P1010" t="s">
        <v>123</v>
      </c>
      <c r="Q1010" t="s">
        <v>153</v>
      </c>
      <c r="R1010" t="s">
        <v>6126</v>
      </c>
      <c r="S1010" s="1" t="str">
        <f t="shared" si="31"/>
        <v>VELASQUEZ ORTEGA, MARIBEL YENNY</v>
      </c>
      <c r="T1010" t="s">
        <v>60</v>
      </c>
      <c r="U1010" t="s">
        <v>38</v>
      </c>
      <c r="V1010" t="s">
        <v>100</v>
      </c>
      <c r="W1010" t="s">
        <v>6127</v>
      </c>
      <c r="X1010" s="40">
        <v>26413</v>
      </c>
      <c r="Y1010" t="s">
        <v>6128</v>
      </c>
      <c r="Z1010" s="40">
        <v>42064</v>
      </c>
      <c r="AA1010" s="40">
        <v>43159</v>
      </c>
      <c r="AB1010" t="s">
        <v>39</v>
      </c>
      <c r="AC1010" t="s">
        <v>40</v>
      </c>
      <c r="AD1010" t="s">
        <v>41</v>
      </c>
      <c r="AE1010"/>
    </row>
    <row r="1011" spans="1:31" ht="15">
      <c r="A1011" s="1" t="str">
        <f t="shared" si="30"/>
        <v>1115113811E5</v>
      </c>
      <c r="B1011" t="s">
        <v>338</v>
      </c>
      <c r="C1011" t="s">
        <v>303</v>
      </c>
      <c r="D1011" t="s">
        <v>30</v>
      </c>
      <c r="E1011" t="s">
        <v>330</v>
      </c>
      <c r="F1011" t="s">
        <v>1402</v>
      </c>
      <c r="G1011" t="s">
        <v>6122</v>
      </c>
      <c r="H1011" t="s">
        <v>1774</v>
      </c>
      <c r="I1011" t="s">
        <v>6123</v>
      </c>
      <c r="J1011" t="s">
        <v>6129</v>
      </c>
      <c r="K1011" t="s">
        <v>32</v>
      </c>
      <c r="L1011" t="s">
        <v>32</v>
      </c>
      <c r="M1011" t="s">
        <v>43</v>
      </c>
      <c r="N1011" t="s">
        <v>44</v>
      </c>
      <c r="O1011" t="s">
        <v>6130</v>
      </c>
      <c r="P1011" t="s">
        <v>266</v>
      </c>
      <c r="Q1011" t="s">
        <v>715</v>
      </c>
      <c r="R1011" t="s">
        <v>143</v>
      </c>
      <c r="S1011" s="1" t="str">
        <f t="shared" si="31"/>
        <v>AGUILAR CLAVIJO, IRMA</v>
      </c>
      <c r="T1011" t="s">
        <v>48</v>
      </c>
      <c r="U1011" t="s">
        <v>49</v>
      </c>
      <c r="V1011" t="s">
        <v>50</v>
      </c>
      <c r="W1011" t="s">
        <v>6131</v>
      </c>
      <c r="X1011" s="40">
        <v>25446</v>
      </c>
      <c r="Y1011" t="s">
        <v>6132</v>
      </c>
      <c r="Z1011"/>
      <c r="AA1011"/>
      <c r="AB1011" t="s">
        <v>39</v>
      </c>
      <c r="AC1011" t="s">
        <v>40</v>
      </c>
      <c r="AD1011" t="s">
        <v>41</v>
      </c>
      <c r="AE1011"/>
    </row>
    <row r="1012" spans="1:31" ht="15">
      <c r="A1012" s="1" t="str">
        <f t="shared" si="30"/>
        <v>1115113811E6</v>
      </c>
      <c r="B1012" t="s">
        <v>338</v>
      </c>
      <c r="C1012" t="s">
        <v>303</v>
      </c>
      <c r="D1012" t="s">
        <v>30</v>
      </c>
      <c r="E1012" t="s">
        <v>330</v>
      </c>
      <c r="F1012" t="s">
        <v>1402</v>
      </c>
      <c r="G1012" t="s">
        <v>6122</v>
      </c>
      <c r="H1012" t="s">
        <v>1774</v>
      </c>
      <c r="I1012" t="s">
        <v>6123</v>
      </c>
      <c r="J1012" t="s">
        <v>6133</v>
      </c>
      <c r="K1012" t="s">
        <v>32</v>
      </c>
      <c r="L1012" t="s">
        <v>32</v>
      </c>
      <c r="M1012" t="s">
        <v>43</v>
      </c>
      <c r="N1012" t="s">
        <v>44</v>
      </c>
      <c r="O1012" t="s">
        <v>6134</v>
      </c>
      <c r="P1012" t="s">
        <v>424</v>
      </c>
      <c r="Q1012" t="s">
        <v>6135</v>
      </c>
      <c r="R1012" t="s">
        <v>6136</v>
      </c>
      <c r="S1012" s="1" t="str">
        <f t="shared" si="31"/>
        <v>CONTRERAS HUACCA, BERTHA ESMERALDA</v>
      </c>
      <c r="T1012" t="s">
        <v>65</v>
      </c>
      <c r="U1012" t="s">
        <v>49</v>
      </c>
      <c r="V1012" t="s">
        <v>50</v>
      </c>
      <c r="W1012" t="s">
        <v>6137</v>
      </c>
      <c r="X1012" s="40">
        <v>32252</v>
      </c>
      <c r="Y1012" t="s">
        <v>6138</v>
      </c>
      <c r="Z1012" s="40">
        <v>43160</v>
      </c>
      <c r="AA1012" s="40">
        <v>43465</v>
      </c>
      <c r="AB1012" t="s">
        <v>39</v>
      </c>
      <c r="AC1012" t="s">
        <v>40</v>
      </c>
      <c r="AD1012" t="s">
        <v>41</v>
      </c>
      <c r="AE1012"/>
    </row>
    <row r="1013" spans="1:31" ht="15">
      <c r="A1013" s="1" t="str">
        <f t="shared" si="30"/>
        <v>1115113811E4</v>
      </c>
      <c r="B1013" t="s">
        <v>338</v>
      </c>
      <c r="C1013" t="s">
        <v>303</v>
      </c>
      <c r="D1013" t="s">
        <v>30</v>
      </c>
      <c r="E1013" t="s">
        <v>330</v>
      </c>
      <c r="F1013" t="s">
        <v>1402</v>
      </c>
      <c r="G1013" t="s">
        <v>6122</v>
      </c>
      <c r="H1013" t="s">
        <v>1774</v>
      </c>
      <c r="I1013" t="s">
        <v>6123</v>
      </c>
      <c r="J1013" t="s">
        <v>6139</v>
      </c>
      <c r="K1013" t="s">
        <v>87</v>
      </c>
      <c r="L1013" t="s">
        <v>88</v>
      </c>
      <c r="M1013" t="s">
        <v>89</v>
      </c>
      <c r="N1013" t="s">
        <v>44</v>
      </c>
      <c r="O1013" t="s">
        <v>54</v>
      </c>
      <c r="P1013" t="s">
        <v>522</v>
      </c>
      <c r="Q1013" t="s">
        <v>166</v>
      </c>
      <c r="R1013" t="s">
        <v>268</v>
      </c>
      <c r="S1013" s="1" t="str">
        <f t="shared" si="31"/>
        <v>LOPE CHURATA, BONIFACIO</v>
      </c>
      <c r="T1013" t="s">
        <v>276</v>
      </c>
      <c r="U1013" t="s">
        <v>38</v>
      </c>
      <c r="V1013" t="s">
        <v>50</v>
      </c>
      <c r="W1013" t="s">
        <v>6140</v>
      </c>
      <c r="X1013" s="40">
        <v>23511</v>
      </c>
      <c r="Y1013" t="s">
        <v>6141</v>
      </c>
      <c r="Z1013"/>
      <c r="AA1013"/>
      <c r="AB1013" t="s">
        <v>39</v>
      </c>
      <c r="AC1013" t="s">
        <v>92</v>
      </c>
      <c r="AD1013" t="s">
        <v>41</v>
      </c>
      <c r="AE1013"/>
    </row>
    <row r="1014" spans="1:31" ht="15">
      <c r="A1014" s="1" t="str">
        <f t="shared" si="30"/>
        <v>1116113811E6</v>
      </c>
      <c r="B1014" t="s">
        <v>338</v>
      </c>
      <c r="C1014" t="s">
        <v>303</v>
      </c>
      <c r="D1014" t="s">
        <v>30</v>
      </c>
      <c r="E1014" t="s">
        <v>329</v>
      </c>
      <c r="F1014" t="s">
        <v>1168</v>
      </c>
      <c r="G1014" t="s">
        <v>6142</v>
      </c>
      <c r="H1014" t="s">
        <v>1774</v>
      </c>
      <c r="I1014" t="s">
        <v>6143</v>
      </c>
      <c r="J1014" t="s">
        <v>6144</v>
      </c>
      <c r="K1014" t="s">
        <v>32</v>
      </c>
      <c r="L1014" t="s">
        <v>33</v>
      </c>
      <c r="M1014" t="s">
        <v>34</v>
      </c>
      <c r="N1014" t="s">
        <v>35</v>
      </c>
      <c r="O1014" t="s">
        <v>6145</v>
      </c>
      <c r="P1014" t="s">
        <v>857</v>
      </c>
      <c r="Q1014" t="s">
        <v>169</v>
      </c>
      <c r="R1014" t="s">
        <v>6146</v>
      </c>
      <c r="S1014" s="1" t="str">
        <f t="shared" si="31"/>
        <v>JAPURA ESCARCENA, JESUS YONY</v>
      </c>
      <c r="T1014" t="s">
        <v>37</v>
      </c>
      <c r="U1014" t="s">
        <v>38</v>
      </c>
      <c r="V1014" t="s">
        <v>100</v>
      </c>
      <c r="W1014" t="s">
        <v>6147</v>
      </c>
      <c r="X1014" s="40">
        <v>25975</v>
      </c>
      <c r="Y1014" t="s">
        <v>6148</v>
      </c>
      <c r="Z1014" s="40">
        <v>42064</v>
      </c>
      <c r="AA1014" s="40">
        <v>43159</v>
      </c>
      <c r="AB1014" t="s">
        <v>39</v>
      </c>
      <c r="AC1014" t="s">
        <v>40</v>
      </c>
      <c r="AD1014" t="s">
        <v>41</v>
      </c>
      <c r="AE1014"/>
    </row>
    <row r="1015" spans="1:31" ht="15">
      <c r="A1015" s="1" t="str">
        <f t="shared" si="30"/>
        <v>1116113811E2</v>
      </c>
      <c r="B1015" t="s">
        <v>338</v>
      </c>
      <c r="C1015" t="s">
        <v>303</v>
      </c>
      <c r="D1015" t="s">
        <v>30</v>
      </c>
      <c r="E1015" t="s">
        <v>329</v>
      </c>
      <c r="F1015" t="s">
        <v>1168</v>
      </c>
      <c r="G1015" t="s">
        <v>6142</v>
      </c>
      <c r="H1015" t="s">
        <v>1774</v>
      </c>
      <c r="I1015" t="s">
        <v>6143</v>
      </c>
      <c r="J1015" t="s">
        <v>6149</v>
      </c>
      <c r="K1015" t="s">
        <v>32</v>
      </c>
      <c r="L1015" t="s">
        <v>32</v>
      </c>
      <c r="M1015" t="s">
        <v>43</v>
      </c>
      <c r="N1015" t="s">
        <v>44</v>
      </c>
      <c r="O1015" t="s">
        <v>6150</v>
      </c>
      <c r="P1015" t="s">
        <v>180</v>
      </c>
      <c r="Q1015" t="s">
        <v>36</v>
      </c>
      <c r="R1015" t="s">
        <v>792</v>
      </c>
      <c r="S1015" s="1" t="str">
        <f t="shared" si="31"/>
        <v>CANAZA ROQUE, ALFREDO</v>
      </c>
      <c r="T1015" t="s">
        <v>53</v>
      </c>
      <c r="U1015" t="s">
        <v>49</v>
      </c>
      <c r="V1015" t="s">
        <v>50</v>
      </c>
      <c r="W1015" t="s">
        <v>6151</v>
      </c>
      <c r="X1015" s="40">
        <v>23881</v>
      </c>
      <c r="Y1015" t="s">
        <v>6152</v>
      </c>
      <c r="Z1015"/>
      <c r="AA1015"/>
      <c r="AB1015" t="s">
        <v>39</v>
      </c>
      <c r="AC1015" t="s">
        <v>40</v>
      </c>
      <c r="AD1015" t="s">
        <v>41</v>
      </c>
      <c r="AE1015"/>
    </row>
    <row r="1016" spans="1:31" ht="15">
      <c r="A1016" s="1" t="str">
        <f t="shared" si="30"/>
        <v>1116113811E7</v>
      </c>
      <c r="B1016" t="s">
        <v>338</v>
      </c>
      <c r="C1016" t="s">
        <v>303</v>
      </c>
      <c r="D1016" t="s">
        <v>30</v>
      </c>
      <c r="E1016" t="s">
        <v>329</v>
      </c>
      <c r="F1016" t="s">
        <v>1168</v>
      </c>
      <c r="G1016" t="s">
        <v>6142</v>
      </c>
      <c r="H1016" t="s">
        <v>1774</v>
      </c>
      <c r="I1016" t="s">
        <v>6143</v>
      </c>
      <c r="J1016" t="s">
        <v>6153</v>
      </c>
      <c r="K1016" t="s">
        <v>32</v>
      </c>
      <c r="L1016" t="s">
        <v>32</v>
      </c>
      <c r="M1016" t="s">
        <v>43</v>
      </c>
      <c r="N1016" t="s">
        <v>44</v>
      </c>
      <c r="O1016" t="s">
        <v>54</v>
      </c>
      <c r="P1016" t="s">
        <v>6154</v>
      </c>
      <c r="Q1016" t="s">
        <v>277</v>
      </c>
      <c r="R1016" t="s">
        <v>6155</v>
      </c>
      <c r="S1016" s="1" t="str">
        <f t="shared" si="31"/>
        <v>PORTILLO MESTAS, JOSE EDUARDO</v>
      </c>
      <c r="T1016" t="s">
        <v>53</v>
      </c>
      <c r="U1016" t="s">
        <v>49</v>
      </c>
      <c r="V1016" t="s">
        <v>50</v>
      </c>
      <c r="W1016" t="s">
        <v>6156</v>
      </c>
      <c r="X1016" s="40">
        <v>20533</v>
      </c>
      <c r="Y1016" t="s">
        <v>6157</v>
      </c>
      <c r="Z1016"/>
      <c r="AA1016"/>
      <c r="AB1016" t="s">
        <v>39</v>
      </c>
      <c r="AC1016" t="s">
        <v>40</v>
      </c>
      <c r="AD1016" t="s">
        <v>41</v>
      </c>
      <c r="AE1016"/>
    </row>
    <row r="1017" spans="1:31" ht="15">
      <c r="A1017" s="1" t="str">
        <f t="shared" si="30"/>
        <v>1116113811E4</v>
      </c>
      <c r="B1017" t="s">
        <v>338</v>
      </c>
      <c r="C1017" t="s">
        <v>303</v>
      </c>
      <c r="D1017" t="s">
        <v>30</v>
      </c>
      <c r="E1017" t="s">
        <v>329</v>
      </c>
      <c r="F1017" t="s">
        <v>1168</v>
      </c>
      <c r="G1017" t="s">
        <v>6142</v>
      </c>
      <c r="H1017" t="s">
        <v>1774</v>
      </c>
      <c r="I1017" t="s">
        <v>6143</v>
      </c>
      <c r="J1017" t="s">
        <v>6158</v>
      </c>
      <c r="K1017" t="s">
        <v>87</v>
      </c>
      <c r="L1017" t="s">
        <v>88</v>
      </c>
      <c r="M1017" t="s">
        <v>93</v>
      </c>
      <c r="N1017" t="s">
        <v>44</v>
      </c>
      <c r="O1017" t="s">
        <v>54</v>
      </c>
      <c r="P1017" t="s">
        <v>838</v>
      </c>
      <c r="Q1017" t="s">
        <v>546</v>
      </c>
      <c r="R1017" t="s">
        <v>6159</v>
      </c>
      <c r="S1017" s="1" t="str">
        <f t="shared" si="31"/>
        <v>COARICONA CCAMA, AQUILINO</v>
      </c>
      <c r="T1017" t="s">
        <v>616</v>
      </c>
      <c r="U1017" t="s">
        <v>38</v>
      </c>
      <c r="V1017" t="s">
        <v>50</v>
      </c>
      <c r="W1017" t="s">
        <v>6160</v>
      </c>
      <c r="X1017" s="40">
        <v>23015</v>
      </c>
      <c r="Y1017" t="s">
        <v>6161</v>
      </c>
      <c r="Z1017"/>
      <c r="AA1017"/>
      <c r="AB1017" t="s">
        <v>39</v>
      </c>
      <c r="AC1017" t="s">
        <v>92</v>
      </c>
      <c r="AD1017" t="s">
        <v>41</v>
      </c>
      <c r="AE1017"/>
    </row>
    <row r="1018" spans="1:31" ht="15">
      <c r="A1018" s="1" t="str">
        <f t="shared" si="30"/>
        <v>1166113811E3</v>
      </c>
      <c r="B1018" t="s">
        <v>338</v>
      </c>
      <c r="C1018" t="s">
        <v>29</v>
      </c>
      <c r="D1018" t="s">
        <v>30</v>
      </c>
      <c r="E1018" t="s">
        <v>329</v>
      </c>
      <c r="F1018" t="s">
        <v>1479</v>
      </c>
      <c r="G1018" t="s">
        <v>6162</v>
      </c>
      <c r="H1018" t="s">
        <v>1774</v>
      </c>
      <c r="I1018" t="s">
        <v>6163</v>
      </c>
      <c r="J1018" t="s">
        <v>6164</v>
      </c>
      <c r="K1018" t="s">
        <v>32</v>
      </c>
      <c r="L1018" t="s">
        <v>33</v>
      </c>
      <c r="M1018" t="s">
        <v>34</v>
      </c>
      <c r="N1018" t="s">
        <v>35</v>
      </c>
      <c r="O1018" t="s">
        <v>6165</v>
      </c>
      <c r="P1018" t="s">
        <v>402</v>
      </c>
      <c r="Q1018" t="s">
        <v>226</v>
      </c>
      <c r="R1018" t="s">
        <v>607</v>
      </c>
      <c r="S1018" s="1" t="str">
        <f t="shared" si="31"/>
        <v>CHURAYRA MAQUERA, BRIGIDA</v>
      </c>
      <c r="T1018" t="s">
        <v>37</v>
      </c>
      <c r="U1018" t="s">
        <v>38</v>
      </c>
      <c r="V1018" t="s">
        <v>100</v>
      </c>
      <c r="W1018" t="s">
        <v>6166</v>
      </c>
      <c r="X1018" s="40">
        <v>25810</v>
      </c>
      <c r="Y1018" t="s">
        <v>6167</v>
      </c>
      <c r="Z1018" s="40">
        <v>42064</v>
      </c>
      <c r="AA1018" s="40">
        <v>43159</v>
      </c>
      <c r="AB1018" t="s">
        <v>39</v>
      </c>
      <c r="AC1018" t="s">
        <v>40</v>
      </c>
      <c r="AD1018" t="s">
        <v>41</v>
      </c>
      <c r="AE1018"/>
    </row>
    <row r="1019" spans="1:31" ht="15">
      <c r="A1019" s="1" t="str">
        <f t="shared" si="30"/>
        <v>1166113811E4</v>
      </c>
      <c r="B1019" t="s">
        <v>338</v>
      </c>
      <c r="C1019" t="s">
        <v>29</v>
      </c>
      <c r="D1019" t="s">
        <v>30</v>
      </c>
      <c r="E1019" t="s">
        <v>329</v>
      </c>
      <c r="F1019" t="s">
        <v>1479</v>
      </c>
      <c r="G1019" t="s">
        <v>6162</v>
      </c>
      <c r="H1019" t="s">
        <v>1774</v>
      </c>
      <c r="I1019" t="s">
        <v>6163</v>
      </c>
      <c r="J1019" t="s">
        <v>6168</v>
      </c>
      <c r="K1019" t="s">
        <v>32</v>
      </c>
      <c r="L1019" t="s">
        <v>32</v>
      </c>
      <c r="M1019" t="s">
        <v>43</v>
      </c>
      <c r="N1019" t="s">
        <v>44</v>
      </c>
      <c r="O1019" t="s">
        <v>54</v>
      </c>
      <c r="P1019" t="s">
        <v>246</v>
      </c>
      <c r="Q1019" t="s">
        <v>76</v>
      </c>
      <c r="R1019" t="s">
        <v>728</v>
      </c>
      <c r="S1019" s="1" t="str">
        <f t="shared" si="31"/>
        <v>CUTIPA QUISPE, MARIO</v>
      </c>
      <c r="T1019" t="s">
        <v>53</v>
      </c>
      <c r="U1019" t="s">
        <v>49</v>
      </c>
      <c r="V1019" t="s">
        <v>50</v>
      </c>
      <c r="W1019" t="s">
        <v>6169</v>
      </c>
      <c r="X1019" s="40">
        <v>22135</v>
      </c>
      <c r="Y1019" t="s">
        <v>6170</v>
      </c>
      <c r="Z1019"/>
      <c r="AA1019"/>
      <c r="AB1019" t="s">
        <v>39</v>
      </c>
      <c r="AC1019" t="s">
        <v>40</v>
      </c>
      <c r="AD1019" t="s">
        <v>41</v>
      </c>
      <c r="AE1019"/>
    </row>
    <row r="1020" spans="1:31" ht="15">
      <c r="A1020" s="1" t="str">
        <f t="shared" si="30"/>
        <v>1166113811E5</v>
      </c>
      <c r="B1020" t="s">
        <v>338</v>
      </c>
      <c r="C1020" t="s">
        <v>29</v>
      </c>
      <c r="D1020" t="s">
        <v>30</v>
      </c>
      <c r="E1020" t="s">
        <v>329</v>
      </c>
      <c r="F1020" t="s">
        <v>1479</v>
      </c>
      <c r="G1020" t="s">
        <v>6162</v>
      </c>
      <c r="H1020" t="s">
        <v>1774</v>
      </c>
      <c r="I1020" t="s">
        <v>6163</v>
      </c>
      <c r="J1020" t="s">
        <v>6171</v>
      </c>
      <c r="K1020" t="s">
        <v>32</v>
      </c>
      <c r="L1020" t="s">
        <v>32</v>
      </c>
      <c r="M1020" t="s">
        <v>43</v>
      </c>
      <c r="N1020" t="s">
        <v>44</v>
      </c>
      <c r="O1020" t="s">
        <v>6172</v>
      </c>
      <c r="P1020" t="s">
        <v>69</v>
      </c>
      <c r="Q1020" t="s">
        <v>304</v>
      </c>
      <c r="R1020" t="s">
        <v>6173</v>
      </c>
      <c r="S1020" s="1" t="str">
        <f t="shared" si="31"/>
        <v>CHOQUE MIRANDA, GISELA VERONICA</v>
      </c>
      <c r="T1020" t="s">
        <v>65</v>
      </c>
      <c r="U1020" t="s">
        <v>49</v>
      </c>
      <c r="V1020" t="s">
        <v>50</v>
      </c>
      <c r="W1020" t="s">
        <v>6174</v>
      </c>
      <c r="X1020" s="40">
        <v>32136</v>
      </c>
      <c r="Y1020" t="s">
        <v>6175</v>
      </c>
      <c r="Z1020" s="40">
        <v>43160</v>
      </c>
      <c r="AA1020" s="40">
        <v>43465</v>
      </c>
      <c r="AB1020" t="s">
        <v>39</v>
      </c>
      <c r="AC1020" t="s">
        <v>40</v>
      </c>
      <c r="AD1020" t="s">
        <v>41</v>
      </c>
      <c r="AE1020"/>
    </row>
    <row r="1021" spans="1:31" ht="15">
      <c r="A1021" s="1" t="str">
        <f t="shared" si="30"/>
        <v>1166113811E6</v>
      </c>
      <c r="B1021" t="s">
        <v>338</v>
      </c>
      <c r="C1021" t="s">
        <v>29</v>
      </c>
      <c r="D1021" t="s">
        <v>30</v>
      </c>
      <c r="E1021" t="s">
        <v>329</v>
      </c>
      <c r="F1021" t="s">
        <v>1479</v>
      </c>
      <c r="G1021" t="s">
        <v>6162</v>
      </c>
      <c r="H1021" t="s">
        <v>1774</v>
      </c>
      <c r="I1021" t="s">
        <v>6163</v>
      </c>
      <c r="J1021" t="s">
        <v>6176</v>
      </c>
      <c r="K1021" t="s">
        <v>32</v>
      </c>
      <c r="L1021" t="s">
        <v>32</v>
      </c>
      <c r="M1021" t="s">
        <v>43</v>
      </c>
      <c r="N1021" t="s">
        <v>44</v>
      </c>
      <c r="O1021" t="s">
        <v>6177</v>
      </c>
      <c r="P1021" t="s">
        <v>123</v>
      </c>
      <c r="Q1021" t="s">
        <v>466</v>
      </c>
      <c r="R1021" t="s">
        <v>6178</v>
      </c>
      <c r="S1021" s="1" t="str">
        <f t="shared" si="31"/>
        <v>VELASQUEZ ZAPANA, CARMEN BERNARDINA</v>
      </c>
      <c r="T1021" t="s">
        <v>48</v>
      </c>
      <c r="U1021" t="s">
        <v>49</v>
      </c>
      <c r="V1021" t="s">
        <v>50</v>
      </c>
      <c r="W1021" t="s">
        <v>6179</v>
      </c>
      <c r="X1021" s="40">
        <v>25303</v>
      </c>
      <c r="Y1021" t="s">
        <v>6180</v>
      </c>
      <c r="Z1021"/>
      <c r="AA1021"/>
      <c r="AB1021" t="s">
        <v>39</v>
      </c>
      <c r="AC1021" t="s">
        <v>40</v>
      </c>
      <c r="AD1021" t="s">
        <v>41</v>
      </c>
      <c r="AE1021"/>
    </row>
    <row r="1022" spans="1:31" ht="15">
      <c r="A1022" s="1" t="str">
        <f t="shared" si="30"/>
        <v>1166113811E7</v>
      </c>
      <c r="B1022" t="s">
        <v>338</v>
      </c>
      <c r="C1022" t="s">
        <v>29</v>
      </c>
      <c r="D1022" t="s">
        <v>30</v>
      </c>
      <c r="E1022" t="s">
        <v>329</v>
      </c>
      <c r="F1022" t="s">
        <v>1479</v>
      </c>
      <c r="G1022" t="s">
        <v>6162</v>
      </c>
      <c r="H1022" t="s">
        <v>1774</v>
      </c>
      <c r="I1022" t="s">
        <v>6163</v>
      </c>
      <c r="J1022" t="s">
        <v>6181</v>
      </c>
      <c r="K1022" t="s">
        <v>32</v>
      </c>
      <c r="L1022" t="s">
        <v>32</v>
      </c>
      <c r="M1022" t="s">
        <v>43</v>
      </c>
      <c r="N1022" t="s">
        <v>44</v>
      </c>
      <c r="O1022" t="s">
        <v>54</v>
      </c>
      <c r="P1022" t="s">
        <v>134</v>
      </c>
      <c r="Q1022" t="s">
        <v>102</v>
      </c>
      <c r="R1022" t="s">
        <v>6182</v>
      </c>
      <c r="S1022" s="1" t="str">
        <f t="shared" si="31"/>
        <v>LLANQUE MAMANI, RUBEN BUENAVENTURA</v>
      </c>
      <c r="T1022" t="s">
        <v>48</v>
      </c>
      <c r="U1022" t="s">
        <v>49</v>
      </c>
      <c r="V1022" t="s">
        <v>50</v>
      </c>
      <c r="W1022" t="s">
        <v>6183</v>
      </c>
      <c r="X1022" s="40">
        <v>20656</v>
      </c>
      <c r="Y1022" t="s">
        <v>6184</v>
      </c>
      <c r="Z1022"/>
      <c r="AA1022"/>
      <c r="AB1022" t="s">
        <v>39</v>
      </c>
      <c r="AC1022" t="s">
        <v>40</v>
      </c>
      <c r="AD1022" t="s">
        <v>41</v>
      </c>
      <c r="AE1022"/>
    </row>
    <row r="1023" spans="1:31" ht="15">
      <c r="A1023" s="1" t="str">
        <f t="shared" si="30"/>
        <v>21EV01810176</v>
      </c>
      <c r="B1023" t="s">
        <v>338</v>
      </c>
      <c r="C1023" t="s">
        <v>29</v>
      </c>
      <c r="D1023" t="s">
        <v>30</v>
      </c>
      <c r="E1023" t="s">
        <v>329</v>
      </c>
      <c r="F1023" t="s">
        <v>1479</v>
      </c>
      <c r="G1023" t="s">
        <v>6162</v>
      </c>
      <c r="H1023" t="s">
        <v>1774</v>
      </c>
      <c r="I1023" t="s">
        <v>6163</v>
      </c>
      <c r="J1023" t="s">
        <v>6185</v>
      </c>
      <c r="K1023" t="s">
        <v>32</v>
      </c>
      <c r="L1023" t="s">
        <v>32</v>
      </c>
      <c r="M1023" t="s">
        <v>1139</v>
      </c>
      <c r="N1023" t="s">
        <v>62</v>
      </c>
      <c r="O1023" t="s">
        <v>2591</v>
      </c>
      <c r="P1023" t="s">
        <v>76</v>
      </c>
      <c r="Q1023" t="s">
        <v>315</v>
      </c>
      <c r="R1023" t="s">
        <v>6186</v>
      </c>
      <c r="S1023" s="1" t="str">
        <f t="shared" si="31"/>
        <v>QUISPE FERNANDEZ, NESTOR ELAR</v>
      </c>
      <c r="T1023" t="s">
        <v>65</v>
      </c>
      <c r="U1023" t="s">
        <v>644</v>
      </c>
      <c r="V1023" t="s">
        <v>50</v>
      </c>
      <c r="W1023" t="s">
        <v>6187</v>
      </c>
      <c r="X1023" s="40">
        <v>29126</v>
      </c>
      <c r="Y1023" t="s">
        <v>6188</v>
      </c>
      <c r="Z1023" s="40">
        <v>43378</v>
      </c>
      <c r="AA1023" s="40">
        <v>43465</v>
      </c>
      <c r="AB1023" t="s">
        <v>113</v>
      </c>
      <c r="AC1023" t="s">
        <v>67</v>
      </c>
      <c r="AD1023" t="s">
        <v>41</v>
      </c>
      <c r="AE1023"/>
    </row>
    <row r="1024" spans="1:31" ht="15">
      <c r="A1024" s="1" t="str">
        <f t="shared" si="30"/>
        <v>1166113811E8</v>
      </c>
      <c r="B1024" t="s">
        <v>338</v>
      </c>
      <c r="C1024" t="s">
        <v>29</v>
      </c>
      <c r="D1024" t="s">
        <v>30</v>
      </c>
      <c r="E1024" t="s">
        <v>329</v>
      </c>
      <c r="F1024" t="s">
        <v>1479</v>
      </c>
      <c r="G1024" t="s">
        <v>6162</v>
      </c>
      <c r="H1024" t="s">
        <v>1774</v>
      </c>
      <c r="I1024" t="s">
        <v>6163</v>
      </c>
      <c r="J1024" t="s">
        <v>6189</v>
      </c>
      <c r="K1024" t="s">
        <v>87</v>
      </c>
      <c r="L1024" t="s">
        <v>88</v>
      </c>
      <c r="M1024" t="s">
        <v>89</v>
      </c>
      <c r="N1024" t="s">
        <v>44</v>
      </c>
      <c r="O1024" t="s">
        <v>6190</v>
      </c>
      <c r="P1024" t="s">
        <v>174</v>
      </c>
      <c r="Q1024" t="s">
        <v>858</v>
      </c>
      <c r="R1024" t="s">
        <v>6191</v>
      </c>
      <c r="S1024" s="1" t="str">
        <f t="shared" si="31"/>
        <v>APAZA CCOSI, TITO JAIME</v>
      </c>
      <c r="T1024" t="s">
        <v>395</v>
      </c>
      <c r="U1024" t="s">
        <v>38</v>
      </c>
      <c r="V1024" t="s">
        <v>50</v>
      </c>
      <c r="W1024" t="s">
        <v>6192</v>
      </c>
      <c r="X1024" s="40">
        <v>21820</v>
      </c>
      <c r="Y1024" t="s">
        <v>6193</v>
      </c>
      <c r="Z1024"/>
      <c r="AA1024"/>
      <c r="AB1024" t="s">
        <v>39</v>
      </c>
      <c r="AC1024" t="s">
        <v>92</v>
      </c>
      <c r="AD1024" t="s">
        <v>41</v>
      </c>
      <c r="AE1024"/>
    </row>
    <row r="1025" spans="1:31" ht="15">
      <c r="A1025" s="1" t="str">
        <f t="shared" si="30"/>
        <v>1169113811E6</v>
      </c>
      <c r="B1025" t="s">
        <v>338</v>
      </c>
      <c r="C1025" t="s">
        <v>303</v>
      </c>
      <c r="D1025" t="s">
        <v>30</v>
      </c>
      <c r="E1025" t="s">
        <v>330</v>
      </c>
      <c r="F1025" t="s">
        <v>1451</v>
      </c>
      <c r="G1025" t="s">
        <v>6194</v>
      </c>
      <c r="H1025" t="s">
        <v>1774</v>
      </c>
      <c r="I1025" t="s">
        <v>6195</v>
      </c>
      <c r="J1025" t="s">
        <v>6196</v>
      </c>
      <c r="K1025" t="s">
        <v>32</v>
      </c>
      <c r="L1025" t="s">
        <v>33</v>
      </c>
      <c r="M1025" t="s">
        <v>34</v>
      </c>
      <c r="N1025" t="s">
        <v>35</v>
      </c>
      <c r="O1025" t="s">
        <v>6197</v>
      </c>
      <c r="P1025" t="s">
        <v>109</v>
      </c>
      <c r="Q1025" t="s">
        <v>118</v>
      </c>
      <c r="R1025" t="s">
        <v>6198</v>
      </c>
      <c r="S1025" s="1" t="str">
        <f t="shared" si="31"/>
        <v>PAREDES FLORES, JULIA ELIANA</v>
      </c>
      <c r="T1025" t="s">
        <v>60</v>
      </c>
      <c r="U1025" t="s">
        <v>38</v>
      </c>
      <c r="V1025" t="s">
        <v>100</v>
      </c>
      <c r="W1025" t="s">
        <v>6199</v>
      </c>
      <c r="X1025" s="40">
        <v>22698</v>
      </c>
      <c r="Y1025" t="s">
        <v>6200</v>
      </c>
      <c r="Z1025" s="40">
        <v>42064</v>
      </c>
      <c r="AA1025" s="40">
        <v>43159</v>
      </c>
      <c r="AB1025" t="s">
        <v>39</v>
      </c>
      <c r="AC1025" t="s">
        <v>40</v>
      </c>
      <c r="AD1025" t="s">
        <v>41</v>
      </c>
      <c r="AE1025"/>
    </row>
    <row r="1026" spans="1:31" ht="15">
      <c r="A1026" s="1" t="str">
        <f t="shared" si="30"/>
        <v>1169113811E0</v>
      </c>
      <c r="B1026" t="s">
        <v>338</v>
      </c>
      <c r="C1026" t="s">
        <v>303</v>
      </c>
      <c r="D1026" t="s">
        <v>30</v>
      </c>
      <c r="E1026" t="s">
        <v>330</v>
      </c>
      <c r="F1026" t="s">
        <v>1451</v>
      </c>
      <c r="G1026" t="s">
        <v>6194</v>
      </c>
      <c r="H1026" t="s">
        <v>1774</v>
      </c>
      <c r="I1026" t="s">
        <v>6195</v>
      </c>
      <c r="J1026" t="s">
        <v>6201</v>
      </c>
      <c r="K1026" t="s">
        <v>32</v>
      </c>
      <c r="L1026" t="s">
        <v>32</v>
      </c>
      <c r="M1026" t="s">
        <v>43</v>
      </c>
      <c r="N1026" t="s">
        <v>44</v>
      </c>
      <c r="O1026" t="s">
        <v>3382</v>
      </c>
      <c r="P1026" t="s">
        <v>118</v>
      </c>
      <c r="Q1026" t="s">
        <v>6202</v>
      </c>
      <c r="R1026" t="s">
        <v>859</v>
      </c>
      <c r="S1026" s="1" t="str">
        <f t="shared" si="31"/>
        <v>FLORES HUAYLLARA, RENE</v>
      </c>
      <c r="T1026" t="s">
        <v>48</v>
      </c>
      <c r="U1026" t="s">
        <v>49</v>
      </c>
      <c r="V1026" t="s">
        <v>50</v>
      </c>
      <c r="W1026" t="s">
        <v>6203</v>
      </c>
      <c r="X1026" s="40">
        <v>25639</v>
      </c>
      <c r="Y1026" t="s">
        <v>6204</v>
      </c>
      <c r="Z1026"/>
      <c r="AA1026"/>
      <c r="AB1026" t="s">
        <v>39</v>
      </c>
      <c r="AC1026" t="s">
        <v>40</v>
      </c>
      <c r="AD1026" t="s">
        <v>41</v>
      </c>
      <c r="AE1026"/>
    </row>
    <row r="1027" spans="1:31" ht="15">
      <c r="A1027" s="1" t="str">
        <f t="shared" ref="A1027:A1090" si="32">J1027</f>
        <v>1169113811E4</v>
      </c>
      <c r="B1027" t="s">
        <v>338</v>
      </c>
      <c r="C1027" t="s">
        <v>303</v>
      </c>
      <c r="D1027" t="s">
        <v>30</v>
      </c>
      <c r="E1027" t="s">
        <v>330</v>
      </c>
      <c r="F1027" t="s">
        <v>1451</v>
      </c>
      <c r="G1027" t="s">
        <v>6194</v>
      </c>
      <c r="H1027" t="s">
        <v>1774</v>
      </c>
      <c r="I1027" t="s">
        <v>6195</v>
      </c>
      <c r="J1027" t="s">
        <v>6205</v>
      </c>
      <c r="K1027" t="s">
        <v>32</v>
      </c>
      <c r="L1027" t="s">
        <v>32</v>
      </c>
      <c r="M1027" t="s">
        <v>43</v>
      </c>
      <c r="N1027" t="s">
        <v>62</v>
      </c>
      <c r="O1027" t="s">
        <v>6206</v>
      </c>
      <c r="P1027" t="s">
        <v>73</v>
      </c>
      <c r="Q1027" t="s">
        <v>6207</v>
      </c>
      <c r="R1027" t="s">
        <v>371</v>
      </c>
      <c r="S1027" s="1" t="str">
        <f t="shared" si="31"/>
        <v>PONCE UCEDO, VICTOR</v>
      </c>
      <c r="T1027" t="s">
        <v>65</v>
      </c>
      <c r="U1027" t="s">
        <v>49</v>
      </c>
      <c r="V1027" t="s">
        <v>100</v>
      </c>
      <c r="W1027" t="s">
        <v>6208</v>
      </c>
      <c r="X1027" s="40">
        <v>26354</v>
      </c>
      <c r="Y1027" t="s">
        <v>6209</v>
      </c>
      <c r="Z1027" s="40">
        <v>43160</v>
      </c>
      <c r="AA1027" s="40">
        <v>43465</v>
      </c>
      <c r="AB1027" t="s">
        <v>39</v>
      </c>
      <c r="AC1027" t="s">
        <v>67</v>
      </c>
      <c r="AD1027" t="s">
        <v>41</v>
      </c>
      <c r="AE1027"/>
    </row>
    <row r="1028" spans="1:31" ht="15">
      <c r="A1028" s="1" t="str">
        <f t="shared" si="32"/>
        <v>1169113811E5</v>
      </c>
      <c r="B1028" t="s">
        <v>338</v>
      </c>
      <c r="C1028" t="s">
        <v>303</v>
      </c>
      <c r="D1028" t="s">
        <v>30</v>
      </c>
      <c r="E1028" t="s">
        <v>330</v>
      </c>
      <c r="F1028" t="s">
        <v>1451</v>
      </c>
      <c r="G1028" t="s">
        <v>6194</v>
      </c>
      <c r="H1028" t="s">
        <v>1774</v>
      </c>
      <c r="I1028" t="s">
        <v>6195</v>
      </c>
      <c r="J1028" t="s">
        <v>6210</v>
      </c>
      <c r="K1028" t="s">
        <v>32</v>
      </c>
      <c r="L1028" t="s">
        <v>32</v>
      </c>
      <c r="M1028" t="s">
        <v>43</v>
      </c>
      <c r="N1028" t="s">
        <v>62</v>
      </c>
      <c r="O1028" t="s">
        <v>6211</v>
      </c>
      <c r="P1028" t="s">
        <v>428</v>
      </c>
      <c r="Q1028" t="s">
        <v>76</v>
      </c>
      <c r="R1028" t="s">
        <v>5603</v>
      </c>
      <c r="S1028" s="1" t="str">
        <f t="shared" ref="S1028:S1091" si="33">CONCATENATE(P1028," ",Q1028,", ",R1028)</f>
        <v>CENTENO QUISPE, OLIVIA</v>
      </c>
      <c r="T1028" t="s">
        <v>65</v>
      </c>
      <c r="U1028" t="s">
        <v>49</v>
      </c>
      <c r="V1028" t="s">
        <v>50</v>
      </c>
      <c r="W1028" t="s">
        <v>6212</v>
      </c>
      <c r="X1028" s="40">
        <v>29813</v>
      </c>
      <c r="Y1028" t="s">
        <v>6213</v>
      </c>
      <c r="Z1028" s="40">
        <v>43423</v>
      </c>
      <c r="AA1028" s="40">
        <v>43452</v>
      </c>
      <c r="AB1028" t="s">
        <v>270</v>
      </c>
      <c r="AC1028" t="s">
        <v>67</v>
      </c>
      <c r="AD1028" t="s">
        <v>41</v>
      </c>
      <c r="AE1028"/>
    </row>
    <row r="1029" spans="1:31" ht="15">
      <c r="A1029" s="1" t="str">
        <f t="shared" si="32"/>
        <v>1169113811E5</v>
      </c>
      <c r="B1029" t="s">
        <v>338</v>
      </c>
      <c r="C1029" t="s">
        <v>303</v>
      </c>
      <c r="D1029" t="s">
        <v>30</v>
      </c>
      <c r="E1029" t="s">
        <v>330</v>
      </c>
      <c r="F1029" t="s">
        <v>1451</v>
      </c>
      <c r="G1029" t="s">
        <v>6194</v>
      </c>
      <c r="H1029" t="s">
        <v>1774</v>
      </c>
      <c r="I1029" t="s">
        <v>6195</v>
      </c>
      <c r="J1029" t="s">
        <v>6210</v>
      </c>
      <c r="K1029" t="s">
        <v>32</v>
      </c>
      <c r="L1029" t="s">
        <v>32</v>
      </c>
      <c r="M1029" t="s">
        <v>43</v>
      </c>
      <c r="N1029" t="s">
        <v>44</v>
      </c>
      <c r="O1029" t="s">
        <v>54</v>
      </c>
      <c r="P1029" t="s">
        <v>860</v>
      </c>
      <c r="Q1029" t="s">
        <v>6214</v>
      </c>
      <c r="R1029" t="s">
        <v>6215</v>
      </c>
      <c r="S1029" s="1" t="str">
        <f t="shared" si="33"/>
        <v>GUZMAN MENGOA, VICENTA JANET</v>
      </c>
      <c r="T1029" t="s">
        <v>53</v>
      </c>
      <c r="U1029" t="s">
        <v>49</v>
      </c>
      <c r="V1029" t="s">
        <v>1812</v>
      </c>
      <c r="W1029" t="s">
        <v>6216</v>
      </c>
      <c r="X1029" s="40">
        <v>22851</v>
      </c>
      <c r="Y1029" t="s">
        <v>6217</v>
      </c>
      <c r="Z1029" s="40">
        <v>43423</v>
      </c>
      <c r="AA1029" s="40">
        <v>43452</v>
      </c>
      <c r="AB1029" t="s">
        <v>39</v>
      </c>
      <c r="AC1029" t="s">
        <v>40</v>
      </c>
      <c r="AD1029" t="s">
        <v>41</v>
      </c>
      <c r="AE1029"/>
    </row>
    <row r="1030" spans="1:31" ht="15">
      <c r="A1030" s="1" t="str">
        <f t="shared" si="32"/>
        <v>1110113811E6</v>
      </c>
      <c r="B1030" t="s">
        <v>338</v>
      </c>
      <c r="C1030" t="s">
        <v>29</v>
      </c>
      <c r="D1030" t="s">
        <v>30</v>
      </c>
      <c r="E1030" t="s">
        <v>330</v>
      </c>
      <c r="F1030" t="s">
        <v>1419</v>
      </c>
      <c r="G1030" t="s">
        <v>6218</v>
      </c>
      <c r="H1030" t="s">
        <v>1774</v>
      </c>
      <c r="I1030" t="s">
        <v>6219</v>
      </c>
      <c r="J1030" t="s">
        <v>6220</v>
      </c>
      <c r="K1030" t="s">
        <v>32</v>
      </c>
      <c r="L1030" t="s">
        <v>33</v>
      </c>
      <c r="M1030" t="s">
        <v>34</v>
      </c>
      <c r="N1030" t="s">
        <v>35</v>
      </c>
      <c r="O1030" t="s">
        <v>6221</v>
      </c>
      <c r="P1030" t="s">
        <v>146</v>
      </c>
      <c r="Q1030" t="s">
        <v>587</v>
      </c>
      <c r="R1030" t="s">
        <v>6222</v>
      </c>
      <c r="S1030" s="1" t="str">
        <f t="shared" si="33"/>
        <v>GOMEZ BAILON, ALMARIO</v>
      </c>
      <c r="T1030" t="s">
        <v>282</v>
      </c>
      <c r="U1030" t="s">
        <v>38</v>
      </c>
      <c r="V1030" t="s">
        <v>100</v>
      </c>
      <c r="W1030" t="s">
        <v>6223</v>
      </c>
      <c r="X1030" s="40">
        <v>24215</v>
      </c>
      <c r="Y1030" t="s">
        <v>6224</v>
      </c>
      <c r="Z1030" s="40">
        <v>42064</v>
      </c>
      <c r="AA1030" s="40">
        <v>43159</v>
      </c>
      <c r="AB1030" t="s">
        <v>39</v>
      </c>
      <c r="AC1030" t="s">
        <v>40</v>
      </c>
      <c r="AD1030" t="s">
        <v>41</v>
      </c>
      <c r="AE1030"/>
    </row>
    <row r="1031" spans="1:31" ht="15">
      <c r="A1031" s="1" t="str">
        <f t="shared" si="32"/>
        <v>1110113811E3</v>
      </c>
      <c r="B1031" t="s">
        <v>338</v>
      </c>
      <c r="C1031" t="s">
        <v>29</v>
      </c>
      <c r="D1031" t="s">
        <v>30</v>
      </c>
      <c r="E1031" t="s">
        <v>330</v>
      </c>
      <c r="F1031" t="s">
        <v>1419</v>
      </c>
      <c r="G1031" t="s">
        <v>6218</v>
      </c>
      <c r="H1031" t="s">
        <v>1774</v>
      </c>
      <c r="I1031" t="s">
        <v>6219</v>
      </c>
      <c r="J1031" t="s">
        <v>6225</v>
      </c>
      <c r="K1031" t="s">
        <v>32</v>
      </c>
      <c r="L1031" t="s">
        <v>32</v>
      </c>
      <c r="M1031" t="s">
        <v>43</v>
      </c>
      <c r="N1031" t="s">
        <v>44</v>
      </c>
      <c r="O1031" t="s">
        <v>6226</v>
      </c>
      <c r="P1031" t="s">
        <v>257</v>
      </c>
      <c r="Q1031" t="s">
        <v>56</v>
      </c>
      <c r="R1031" t="s">
        <v>375</v>
      </c>
      <c r="S1031" s="1" t="str">
        <f t="shared" si="33"/>
        <v>NINA ARPASI, SILVIA</v>
      </c>
      <c r="T1031" t="s">
        <v>48</v>
      </c>
      <c r="U1031" t="s">
        <v>49</v>
      </c>
      <c r="V1031" t="s">
        <v>50</v>
      </c>
      <c r="W1031" t="s">
        <v>6227</v>
      </c>
      <c r="X1031" s="40">
        <v>24131</v>
      </c>
      <c r="Y1031" t="s">
        <v>6228</v>
      </c>
      <c r="Z1031"/>
      <c r="AA1031"/>
      <c r="AB1031" t="s">
        <v>39</v>
      </c>
      <c r="AC1031" t="s">
        <v>40</v>
      </c>
      <c r="AD1031" t="s">
        <v>41</v>
      </c>
      <c r="AE1031"/>
    </row>
    <row r="1032" spans="1:31" ht="15">
      <c r="A1032" s="1" t="str">
        <f t="shared" si="32"/>
        <v>1110113811E4</v>
      </c>
      <c r="B1032" t="s">
        <v>338</v>
      </c>
      <c r="C1032" t="s">
        <v>29</v>
      </c>
      <c r="D1032" t="s">
        <v>30</v>
      </c>
      <c r="E1032" t="s">
        <v>330</v>
      </c>
      <c r="F1032" t="s">
        <v>1419</v>
      </c>
      <c r="G1032" t="s">
        <v>6218</v>
      </c>
      <c r="H1032" t="s">
        <v>1774</v>
      </c>
      <c r="I1032" t="s">
        <v>6219</v>
      </c>
      <c r="J1032" t="s">
        <v>6229</v>
      </c>
      <c r="K1032" t="s">
        <v>32</v>
      </c>
      <c r="L1032" t="s">
        <v>32</v>
      </c>
      <c r="M1032" t="s">
        <v>43</v>
      </c>
      <c r="N1032" t="s">
        <v>44</v>
      </c>
      <c r="O1032" t="s">
        <v>6230</v>
      </c>
      <c r="P1032" t="s">
        <v>861</v>
      </c>
      <c r="Q1032" t="s">
        <v>246</v>
      </c>
      <c r="R1032" t="s">
        <v>6231</v>
      </c>
      <c r="S1032" s="1" t="str">
        <f t="shared" si="33"/>
        <v>COPACATI CUTIPA, EFREN</v>
      </c>
      <c r="T1032" t="s">
        <v>48</v>
      </c>
      <c r="U1032" t="s">
        <v>49</v>
      </c>
      <c r="V1032" t="s">
        <v>50</v>
      </c>
      <c r="W1032" t="s">
        <v>6232</v>
      </c>
      <c r="X1032" s="40">
        <v>22428</v>
      </c>
      <c r="Y1032" t="s">
        <v>6233</v>
      </c>
      <c r="Z1032"/>
      <c r="AA1032"/>
      <c r="AB1032" t="s">
        <v>39</v>
      </c>
      <c r="AC1032" t="s">
        <v>40</v>
      </c>
      <c r="AD1032" t="s">
        <v>41</v>
      </c>
      <c r="AE1032"/>
    </row>
    <row r="1033" spans="1:31" ht="15">
      <c r="A1033" s="1" t="str">
        <f t="shared" si="32"/>
        <v>1110113811E5</v>
      </c>
      <c r="B1033" t="s">
        <v>338</v>
      </c>
      <c r="C1033" t="s">
        <v>29</v>
      </c>
      <c r="D1033" t="s">
        <v>30</v>
      </c>
      <c r="E1033" t="s">
        <v>330</v>
      </c>
      <c r="F1033" t="s">
        <v>1419</v>
      </c>
      <c r="G1033" t="s">
        <v>6218</v>
      </c>
      <c r="H1033" t="s">
        <v>1774</v>
      </c>
      <c r="I1033" t="s">
        <v>6219</v>
      </c>
      <c r="J1033" t="s">
        <v>6234</v>
      </c>
      <c r="K1033" t="s">
        <v>32</v>
      </c>
      <c r="L1033" t="s">
        <v>32</v>
      </c>
      <c r="M1033" t="s">
        <v>43</v>
      </c>
      <c r="N1033" t="s">
        <v>62</v>
      </c>
      <c r="O1033" t="s">
        <v>6235</v>
      </c>
      <c r="P1033" t="s">
        <v>101</v>
      </c>
      <c r="Q1033" t="s">
        <v>102</v>
      </c>
      <c r="R1033" t="s">
        <v>855</v>
      </c>
      <c r="S1033" s="1" t="str">
        <f t="shared" si="33"/>
        <v>CHAMBI MAMANI, CLOTILDE</v>
      </c>
      <c r="T1033" t="s">
        <v>65</v>
      </c>
      <c r="U1033" t="s">
        <v>49</v>
      </c>
      <c r="V1033" t="s">
        <v>100</v>
      </c>
      <c r="W1033" t="s">
        <v>6236</v>
      </c>
      <c r="X1033" s="40">
        <v>26084</v>
      </c>
      <c r="Y1033" t="s">
        <v>6237</v>
      </c>
      <c r="Z1033" s="40">
        <v>43160</v>
      </c>
      <c r="AA1033" s="40">
        <v>43465</v>
      </c>
      <c r="AB1033" t="s">
        <v>39</v>
      </c>
      <c r="AC1033" t="s">
        <v>67</v>
      </c>
      <c r="AD1033" t="s">
        <v>41</v>
      </c>
      <c r="AE1033"/>
    </row>
    <row r="1034" spans="1:31" ht="15">
      <c r="A1034" s="1" t="str">
        <f t="shared" si="32"/>
        <v>1110113811E7</v>
      </c>
      <c r="B1034" t="s">
        <v>338</v>
      </c>
      <c r="C1034" t="s">
        <v>29</v>
      </c>
      <c r="D1034" t="s">
        <v>30</v>
      </c>
      <c r="E1034" t="s">
        <v>330</v>
      </c>
      <c r="F1034" t="s">
        <v>1419</v>
      </c>
      <c r="G1034" t="s">
        <v>6218</v>
      </c>
      <c r="H1034" t="s">
        <v>1774</v>
      </c>
      <c r="I1034" t="s">
        <v>6219</v>
      </c>
      <c r="J1034" t="s">
        <v>6238</v>
      </c>
      <c r="K1034" t="s">
        <v>32</v>
      </c>
      <c r="L1034" t="s">
        <v>32</v>
      </c>
      <c r="M1034" t="s">
        <v>43</v>
      </c>
      <c r="N1034" t="s">
        <v>44</v>
      </c>
      <c r="O1034" t="s">
        <v>54</v>
      </c>
      <c r="P1034" t="s">
        <v>5886</v>
      </c>
      <c r="Q1034" t="s">
        <v>436</v>
      </c>
      <c r="R1034" t="s">
        <v>6239</v>
      </c>
      <c r="S1034" s="1" t="str">
        <f t="shared" si="33"/>
        <v>SARAZA ORDOÑO, FREDY ALEJO</v>
      </c>
      <c r="T1034" t="s">
        <v>53</v>
      </c>
      <c r="U1034" t="s">
        <v>49</v>
      </c>
      <c r="V1034" t="s">
        <v>50</v>
      </c>
      <c r="W1034" t="s">
        <v>6240</v>
      </c>
      <c r="X1034" s="40">
        <v>23811</v>
      </c>
      <c r="Y1034" t="s">
        <v>6241</v>
      </c>
      <c r="Z1034"/>
      <c r="AA1034"/>
      <c r="AB1034" t="s">
        <v>39</v>
      </c>
      <c r="AC1034" t="s">
        <v>40</v>
      </c>
      <c r="AD1034" t="s">
        <v>41</v>
      </c>
      <c r="AE1034"/>
    </row>
    <row r="1035" spans="1:31" ht="15">
      <c r="A1035" s="1" t="str">
        <f t="shared" si="32"/>
        <v>1110113811E8</v>
      </c>
      <c r="B1035" t="s">
        <v>338</v>
      </c>
      <c r="C1035" t="s">
        <v>29</v>
      </c>
      <c r="D1035" t="s">
        <v>30</v>
      </c>
      <c r="E1035" t="s">
        <v>330</v>
      </c>
      <c r="F1035" t="s">
        <v>1419</v>
      </c>
      <c r="G1035" t="s">
        <v>6218</v>
      </c>
      <c r="H1035" t="s">
        <v>1774</v>
      </c>
      <c r="I1035" t="s">
        <v>6219</v>
      </c>
      <c r="J1035" t="s">
        <v>6242</v>
      </c>
      <c r="K1035" t="s">
        <v>32</v>
      </c>
      <c r="L1035" t="s">
        <v>32</v>
      </c>
      <c r="M1035" t="s">
        <v>43</v>
      </c>
      <c r="N1035" t="s">
        <v>44</v>
      </c>
      <c r="O1035" t="s">
        <v>6243</v>
      </c>
      <c r="P1035" t="s">
        <v>645</v>
      </c>
      <c r="Q1035" t="s">
        <v>197</v>
      </c>
      <c r="R1035" t="s">
        <v>6244</v>
      </c>
      <c r="S1035" s="1" t="str">
        <f t="shared" si="33"/>
        <v>VENEGAS CASTILLO, YANETH MARISOL</v>
      </c>
      <c r="T1035" t="s">
        <v>65</v>
      </c>
      <c r="U1035" t="s">
        <v>49</v>
      </c>
      <c r="V1035" t="s">
        <v>50</v>
      </c>
      <c r="W1035" t="s">
        <v>6245</v>
      </c>
      <c r="X1035" s="40">
        <v>27294</v>
      </c>
      <c r="Y1035" t="s">
        <v>6246</v>
      </c>
      <c r="Z1035"/>
      <c r="AA1035"/>
      <c r="AB1035" t="s">
        <v>39</v>
      </c>
      <c r="AC1035" t="s">
        <v>40</v>
      </c>
      <c r="AD1035" t="s">
        <v>41</v>
      </c>
      <c r="AE1035"/>
    </row>
    <row r="1036" spans="1:31" ht="15">
      <c r="A1036" s="1" t="str">
        <f t="shared" si="32"/>
        <v>21EV01810177</v>
      </c>
      <c r="B1036" t="s">
        <v>338</v>
      </c>
      <c r="C1036" t="s">
        <v>29</v>
      </c>
      <c r="D1036" t="s">
        <v>30</v>
      </c>
      <c r="E1036" t="s">
        <v>330</v>
      </c>
      <c r="F1036" t="s">
        <v>1419</v>
      </c>
      <c r="G1036" t="s">
        <v>6218</v>
      </c>
      <c r="H1036" t="s">
        <v>1774</v>
      </c>
      <c r="I1036" t="s">
        <v>6219</v>
      </c>
      <c r="J1036" t="s">
        <v>6247</v>
      </c>
      <c r="K1036" t="s">
        <v>32</v>
      </c>
      <c r="L1036" t="s">
        <v>32</v>
      </c>
      <c r="M1036" t="s">
        <v>1139</v>
      </c>
      <c r="N1036" t="s">
        <v>62</v>
      </c>
      <c r="O1036" t="s">
        <v>2591</v>
      </c>
      <c r="P1036" t="s">
        <v>301</v>
      </c>
      <c r="Q1036" t="s">
        <v>6248</v>
      </c>
      <c r="R1036" t="s">
        <v>6249</v>
      </c>
      <c r="S1036" s="1" t="str">
        <f t="shared" si="33"/>
        <v>SURCO CCAJIA, CLORINDA EVA</v>
      </c>
      <c r="T1036" t="s">
        <v>65</v>
      </c>
      <c r="U1036" t="s">
        <v>644</v>
      </c>
      <c r="V1036" t="s">
        <v>50</v>
      </c>
      <c r="W1036" t="s">
        <v>6250</v>
      </c>
      <c r="X1036" s="40">
        <v>34821</v>
      </c>
      <c r="Y1036" t="s">
        <v>6251</v>
      </c>
      <c r="Z1036" s="40">
        <v>43363</v>
      </c>
      <c r="AA1036" s="40">
        <v>43465</v>
      </c>
      <c r="AB1036" t="s">
        <v>113</v>
      </c>
      <c r="AC1036" t="s">
        <v>67</v>
      </c>
      <c r="AD1036" t="s">
        <v>41</v>
      </c>
      <c r="AE1036"/>
    </row>
    <row r="1037" spans="1:31" ht="15">
      <c r="A1037" s="1" t="str">
        <f t="shared" si="32"/>
        <v>1110113811E2</v>
      </c>
      <c r="B1037" t="s">
        <v>338</v>
      </c>
      <c r="C1037" t="s">
        <v>29</v>
      </c>
      <c r="D1037" t="s">
        <v>30</v>
      </c>
      <c r="E1037" t="s">
        <v>330</v>
      </c>
      <c r="F1037" t="s">
        <v>1419</v>
      </c>
      <c r="G1037" t="s">
        <v>6218</v>
      </c>
      <c r="H1037" t="s">
        <v>1774</v>
      </c>
      <c r="I1037" t="s">
        <v>6219</v>
      </c>
      <c r="J1037" t="s">
        <v>6252</v>
      </c>
      <c r="K1037" t="s">
        <v>87</v>
      </c>
      <c r="L1037" t="s">
        <v>88</v>
      </c>
      <c r="M1037" t="s">
        <v>89</v>
      </c>
      <c r="N1037" t="s">
        <v>44</v>
      </c>
      <c r="O1037" t="s">
        <v>54</v>
      </c>
      <c r="P1037" t="s">
        <v>862</v>
      </c>
      <c r="Q1037" t="s">
        <v>2791</v>
      </c>
      <c r="R1037" t="s">
        <v>199</v>
      </c>
      <c r="S1037" s="1" t="str">
        <f t="shared" si="33"/>
        <v>CCOAPAZA ALAVI, JULIAN</v>
      </c>
      <c r="T1037" t="s">
        <v>276</v>
      </c>
      <c r="U1037" t="s">
        <v>38</v>
      </c>
      <c r="V1037" t="s">
        <v>50</v>
      </c>
      <c r="W1037" t="s">
        <v>6253</v>
      </c>
      <c r="X1037" s="40">
        <v>21957</v>
      </c>
      <c r="Y1037" t="s">
        <v>6254</v>
      </c>
      <c r="Z1037"/>
      <c r="AA1037"/>
      <c r="AB1037" t="s">
        <v>39</v>
      </c>
      <c r="AC1037" t="s">
        <v>92</v>
      </c>
      <c r="AD1037" t="s">
        <v>41</v>
      </c>
      <c r="AE1037"/>
    </row>
    <row r="1038" spans="1:31" ht="15">
      <c r="A1038" s="1" t="str">
        <f t="shared" si="32"/>
        <v>1174613811E2</v>
      </c>
      <c r="B1038" t="s">
        <v>338</v>
      </c>
      <c r="C1038" t="s">
        <v>303</v>
      </c>
      <c r="D1038" t="s">
        <v>30</v>
      </c>
      <c r="E1038" t="s">
        <v>330</v>
      </c>
      <c r="F1038" t="s">
        <v>1377</v>
      </c>
      <c r="G1038" t="s">
        <v>6255</v>
      </c>
      <c r="H1038" t="s">
        <v>1774</v>
      </c>
      <c r="I1038" t="s">
        <v>6256</v>
      </c>
      <c r="J1038" t="s">
        <v>6257</v>
      </c>
      <c r="K1038" t="s">
        <v>32</v>
      </c>
      <c r="L1038" t="s">
        <v>32</v>
      </c>
      <c r="M1038" t="s">
        <v>259</v>
      </c>
      <c r="N1038" t="s">
        <v>44</v>
      </c>
      <c r="O1038" t="s">
        <v>6258</v>
      </c>
      <c r="P1038" t="s">
        <v>77</v>
      </c>
      <c r="Q1038" t="s">
        <v>643</v>
      </c>
      <c r="R1038" t="s">
        <v>6259</v>
      </c>
      <c r="S1038" s="1" t="str">
        <f t="shared" si="33"/>
        <v>CONDORI PEÑALOZA, IGNACIO SALVADOR</v>
      </c>
      <c r="T1038" t="s">
        <v>48</v>
      </c>
      <c r="U1038" t="s">
        <v>49</v>
      </c>
      <c r="V1038" t="s">
        <v>50</v>
      </c>
      <c r="W1038" t="s">
        <v>6260</v>
      </c>
      <c r="X1038" s="40">
        <v>21722</v>
      </c>
      <c r="Y1038" t="s">
        <v>6261</v>
      </c>
      <c r="Z1038" s="40">
        <v>43101</v>
      </c>
      <c r="AA1038" s="40">
        <v>43465</v>
      </c>
      <c r="AB1038" t="s">
        <v>39</v>
      </c>
      <c r="AC1038" t="s">
        <v>40</v>
      </c>
      <c r="AD1038" t="s">
        <v>41</v>
      </c>
      <c r="AE1038"/>
    </row>
    <row r="1039" spans="1:31" ht="15">
      <c r="A1039" s="1" t="str">
        <f t="shared" si="32"/>
        <v>1174613811E3</v>
      </c>
      <c r="B1039" t="s">
        <v>338</v>
      </c>
      <c r="C1039" t="s">
        <v>303</v>
      </c>
      <c r="D1039" t="s">
        <v>30</v>
      </c>
      <c r="E1039" t="s">
        <v>330</v>
      </c>
      <c r="F1039" t="s">
        <v>1377</v>
      </c>
      <c r="G1039" t="s">
        <v>6255</v>
      </c>
      <c r="H1039" t="s">
        <v>1774</v>
      </c>
      <c r="I1039" t="s">
        <v>6256</v>
      </c>
      <c r="J1039" t="s">
        <v>6262</v>
      </c>
      <c r="K1039" t="s">
        <v>32</v>
      </c>
      <c r="L1039" t="s">
        <v>32</v>
      </c>
      <c r="M1039" t="s">
        <v>43</v>
      </c>
      <c r="N1039" t="s">
        <v>44</v>
      </c>
      <c r="O1039" t="s">
        <v>54</v>
      </c>
      <c r="P1039" t="s">
        <v>471</v>
      </c>
      <c r="Q1039" t="s">
        <v>405</v>
      </c>
      <c r="R1039" t="s">
        <v>574</v>
      </c>
      <c r="S1039" s="1" t="str">
        <f t="shared" si="33"/>
        <v>VELARDE VALDIVIA, INES</v>
      </c>
      <c r="T1039" t="s">
        <v>65</v>
      </c>
      <c r="U1039" t="s">
        <v>49</v>
      </c>
      <c r="V1039" t="s">
        <v>50</v>
      </c>
      <c r="W1039" t="s">
        <v>6263</v>
      </c>
      <c r="X1039" s="40">
        <v>24128</v>
      </c>
      <c r="Y1039" t="s">
        <v>6264</v>
      </c>
      <c r="Z1039"/>
      <c r="AA1039"/>
      <c r="AB1039" t="s">
        <v>39</v>
      </c>
      <c r="AC1039" t="s">
        <v>40</v>
      </c>
      <c r="AD1039" t="s">
        <v>41</v>
      </c>
      <c r="AE1039"/>
    </row>
    <row r="1040" spans="1:31" ht="15">
      <c r="A1040" s="1" t="str">
        <f t="shared" si="32"/>
        <v>1174613811E4</v>
      </c>
      <c r="B1040" t="s">
        <v>338</v>
      </c>
      <c r="C1040" t="s">
        <v>303</v>
      </c>
      <c r="D1040" t="s">
        <v>30</v>
      </c>
      <c r="E1040" t="s">
        <v>330</v>
      </c>
      <c r="F1040" t="s">
        <v>1377</v>
      </c>
      <c r="G1040" t="s">
        <v>6255</v>
      </c>
      <c r="H1040" t="s">
        <v>1774</v>
      </c>
      <c r="I1040" t="s">
        <v>6256</v>
      </c>
      <c r="J1040" t="s">
        <v>6265</v>
      </c>
      <c r="K1040" t="s">
        <v>32</v>
      </c>
      <c r="L1040" t="s">
        <v>32</v>
      </c>
      <c r="M1040" t="s">
        <v>43</v>
      </c>
      <c r="N1040" t="s">
        <v>44</v>
      </c>
      <c r="O1040" t="s">
        <v>110</v>
      </c>
      <c r="P1040" t="s">
        <v>118</v>
      </c>
      <c r="Q1040" t="s">
        <v>436</v>
      </c>
      <c r="R1040" t="s">
        <v>863</v>
      </c>
      <c r="S1040" s="1" t="str">
        <f t="shared" si="33"/>
        <v>FLORES ORDOÑO, JULIO</v>
      </c>
      <c r="T1040" t="s">
        <v>53</v>
      </c>
      <c r="U1040" t="s">
        <v>49</v>
      </c>
      <c r="V1040" t="s">
        <v>50</v>
      </c>
      <c r="W1040" t="s">
        <v>6266</v>
      </c>
      <c r="X1040" s="40">
        <v>24404</v>
      </c>
      <c r="Y1040" t="s">
        <v>6267</v>
      </c>
      <c r="Z1040" s="40">
        <v>41640</v>
      </c>
      <c r="AA1040" s="40">
        <v>42004</v>
      </c>
      <c r="AB1040" t="s">
        <v>39</v>
      </c>
      <c r="AC1040" t="s">
        <v>40</v>
      </c>
      <c r="AD1040" t="s">
        <v>41</v>
      </c>
      <c r="AE1040"/>
    </row>
    <row r="1041" spans="1:31" ht="15">
      <c r="A1041" s="1" t="str">
        <f t="shared" si="32"/>
        <v>1155613811E5</v>
      </c>
      <c r="B1041" t="s">
        <v>338</v>
      </c>
      <c r="C1041" t="s">
        <v>303</v>
      </c>
      <c r="D1041" t="s">
        <v>30</v>
      </c>
      <c r="E1041" t="s">
        <v>330</v>
      </c>
      <c r="F1041" t="s">
        <v>1174</v>
      </c>
      <c r="G1041" t="s">
        <v>6268</v>
      </c>
      <c r="H1041" t="s">
        <v>1774</v>
      </c>
      <c r="I1041" t="s">
        <v>6269</v>
      </c>
      <c r="J1041" t="s">
        <v>6270</v>
      </c>
      <c r="K1041" t="s">
        <v>32</v>
      </c>
      <c r="L1041" t="s">
        <v>33</v>
      </c>
      <c r="M1041" t="s">
        <v>34</v>
      </c>
      <c r="N1041" t="s">
        <v>35</v>
      </c>
      <c r="O1041" t="s">
        <v>6271</v>
      </c>
      <c r="P1041" t="s">
        <v>123</v>
      </c>
      <c r="Q1041" t="s">
        <v>102</v>
      </c>
      <c r="R1041" t="s">
        <v>6272</v>
      </c>
      <c r="S1041" s="1" t="str">
        <f t="shared" si="33"/>
        <v>VELASQUEZ MAMANI, ARTEMIO JAIME</v>
      </c>
      <c r="T1041" t="s">
        <v>60</v>
      </c>
      <c r="U1041" t="s">
        <v>38</v>
      </c>
      <c r="V1041" t="s">
        <v>100</v>
      </c>
      <c r="W1041" t="s">
        <v>6273</v>
      </c>
      <c r="X1041" s="40">
        <v>22374</v>
      </c>
      <c r="Y1041" t="s">
        <v>6274</v>
      </c>
      <c r="Z1041" s="40">
        <v>42064</v>
      </c>
      <c r="AA1041" s="40">
        <v>43159</v>
      </c>
      <c r="AB1041" t="s">
        <v>39</v>
      </c>
      <c r="AC1041" t="s">
        <v>40</v>
      </c>
      <c r="AD1041" t="s">
        <v>41</v>
      </c>
      <c r="AE1041"/>
    </row>
    <row r="1042" spans="1:31" ht="15">
      <c r="A1042" s="1" t="str">
        <f t="shared" si="32"/>
        <v>1155613811E2</v>
      </c>
      <c r="B1042" t="s">
        <v>338</v>
      </c>
      <c r="C1042" t="s">
        <v>303</v>
      </c>
      <c r="D1042" t="s">
        <v>30</v>
      </c>
      <c r="E1042" t="s">
        <v>330</v>
      </c>
      <c r="F1042" t="s">
        <v>1174</v>
      </c>
      <c r="G1042" t="s">
        <v>6268</v>
      </c>
      <c r="H1042" t="s">
        <v>1774</v>
      </c>
      <c r="I1042" t="s">
        <v>6269</v>
      </c>
      <c r="J1042" t="s">
        <v>6275</v>
      </c>
      <c r="K1042" t="s">
        <v>32</v>
      </c>
      <c r="L1042" t="s">
        <v>32</v>
      </c>
      <c r="M1042" t="s">
        <v>43</v>
      </c>
      <c r="N1042" t="s">
        <v>44</v>
      </c>
      <c r="O1042" t="s">
        <v>6276</v>
      </c>
      <c r="P1042" t="s">
        <v>284</v>
      </c>
      <c r="Q1042" t="s">
        <v>734</v>
      </c>
      <c r="R1042" t="s">
        <v>6277</v>
      </c>
      <c r="S1042" s="1" t="str">
        <f t="shared" si="33"/>
        <v>VARGAS HUANACUNI, ADELAIDA</v>
      </c>
      <c r="T1042" t="s">
        <v>48</v>
      </c>
      <c r="U1042" t="s">
        <v>49</v>
      </c>
      <c r="V1042" t="s">
        <v>50</v>
      </c>
      <c r="W1042" t="s">
        <v>6278</v>
      </c>
      <c r="X1042" s="40">
        <v>23698</v>
      </c>
      <c r="Y1042" t="s">
        <v>6279</v>
      </c>
      <c r="Z1042"/>
      <c r="AA1042"/>
      <c r="AB1042" t="s">
        <v>39</v>
      </c>
      <c r="AC1042" t="s">
        <v>40</v>
      </c>
      <c r="AD1042" t="s">
        <v>41</v>
      </c>
      <c r="AE1042"/>
    </row>
    <row r="1043" spans="1:31" ht="15">
      <c r="A1043" s="1" t="str">
        <f t="shared" si="32"/>
        <v>1155613811E3</v>
      </c>
      <c r="B1043" t="s">
        <v>338</v>
      </c>
      <c r="C1043" t="s">
        <v>303</v>
      </c>
      <c r="D1043" t="s">
        <v>30</v>
      </c>
      <c r="E1043" t="s">
        <v>330</v>
      </c>
      <c r="F1043" t="s">
        <v>1174</v>
      </c>
      <c r="G1043" t="s">
        <v>6268</v>
      </c>
      <c r="H1043" t="s">
        <v>1774</v>
      </c>
      <c r="I1043" t="s">
        <v>6269</v>
      </c>
      <c r="J1043" t="s">
        <v>6280</v>
      </c>
      <c r="K1043" t="s">
        <v>32</v>
      </c>
      <c r="L1043" t="s">
        <v>32</v>
      </c>
      <c r="M1043" t="s">
        <v>43</v>
      </c>
      <c r="N1043" t="s">
        <v>44</v>
      </c>
      <c r="O1043" t="s">
        <v>54</v>
      </c>
      <c r="P1043" t="s">
        <v>174</v>
      </c>
      <c r="Q1043" t="s">
        <v>126</v>
      </c>
      <c r="R1043" t="s">
        <v>6281</v>
      </c>
      <c r="S1043" s="1" t="str">
        <f t="shared" si="33"/>
        <v>APAZA COILA, BENITA</v>
      </c>
      <c r="T1043" t="s">
        <v>53</v>
      </c>
      <c r="U1043" t="s">
        <v>49</v>
      </c>
      <c r="V1043" t="s">
        <v>50</v>
      </c>
      <c r="W1043" t="s">
        <v>6282</v>
      </c>
      <c r="X1043" s="40">
        <v>22726</v>
      </c>
      <c r="Y1043" t="s">
        <v>6283</v>
      </c>
      <c r="Z1043"/>
      <c r="AA1043"/>
      <c r="AB1043" t="s">
        <v>39</v>
      </c>
      <c r="AC1043" t="s">
        <v>40</v>
      </c>
      <c r="AD1043" t="s">
        <v>41</v>
      </c>
      <c r="AE1043"/>
    </row>
    <row r="1044" spans="1:31" ht="15">
      <c r="A1044" s="1" t="str">
        <f t="shared" si="32"/>
        <v>1155613811E4</v>
      </c>
      <c r="B1044" t="s">
        <v>338</v>
      </c>
      <c r="C1044" t="s">
        <v>303</v>
      </c>
      <c r="D1044" t="s">
        <v>30</v>
      </c>
      <c r="E1044" t="s">
        <v>330</v>
      </c>
      <c r="F1044" t="s">
        <v>1174</v>
      </c>
      <c r="G1044" t="s">
        <v>6268</v>
      </c>
      <c r="H1044" t="s">
        <v>1774</v>
      </c>
      <c r="I1044" t="s">
        <v>6269</v>
      </c>
      <c r="J1044" t="s">
        <v>6284</v>
      </c>
      <c r="K1044" t="s">
        <v>32</v>
      </c>
      <c r="L1044" t="s">
        <v>32</v>
      </c>
      <c r="M1044" t="s">
        <v>43</v>
      </c>
      <c r="N1044" t="s">
        <v>44</v>
      </c>
      <c r="O1044" t="s">
        <v>54</v>
      </c>
      <c r="P1044" t="s">
        <v>118</v>
      </c>
      <c r="Q1044" t="s">
        <v>102</v>
      </c>
      <c r="R1044" t="s">
        <v>6285</v>
      </c>
      <c r="S1044" s="1" t="str">
        <f t="shared" si="33"/>
        <v>FLORES MAMANI, LOURDES JULIA</v>
      </c>
      <c r="T1044" t="s">
        <v>48</v>
      </c>
      <c r="U1044" t="s">
        <v>49</v>
      </c>
      <c r="V1044" t="s">
        <v>50</v>
      </c>
      <c r="W1044" t="s">
        <v>6286</v>
      </c>
      <c r="X1044" s="40">
        <v>20862</v>
      </c>
      <c r="Y1044" t="s">
        <v>6287</v>
      </c>
      <c r="Z1044"/>
      <c r="AA1044"/>
      <c r="AB1044" t="s">
        <v>39</v>
      </c>
      <c r="AC1044" t="s">
        <v>40</v>
      </c>
      <c r="AD1044" t="s">
        <v>41</v>
      </c>
      <c r="AE1044"/>
    </row>
    <row r="1045" spans="1:31" ht="15">
      <c r="A1045" s="1" t="str">
        <f t="shared" si="32"/>
        <v>1155613811E6</v>
      </c>
      <c r="B1045" t="s">
        <v>338</v>
      </c>
      <c r="C1045" t="s">
        <v>303</v>
      </c>
      <c r="D1045" t="s">
        <v>30</v>
      </c>
      <c r="E1045" t="s">
        <v>330</v>
      </c>
      <c r="F1045" t="s">
        <v>1174</v>
      </c>
      <c r="G1045" t="s">
        <v>6268</v>
      </c>
      <c r="H1045" t="s">
        <v>1774</v>
      </c>
      <c r="I1045" t="s">
        <v>6269</v>
      </c>
      <c r="J1045" t="s">
        <v>6288</v>
      </c>
      <c r="K1045" t="s">
        <v>32</v>
      </c>
      <c r="L1045" t="s">
        <v>32</v>
      </c>
      <c r="M1045" t="s">
        <v>43</v>
      </c>
      <c r="N1045" t="s">
        <v>44</v>
      </c>
      <c r="O1045" t="s">
        <v>54</v>
      </c>
      <c r="P1045" t="s">
        <v>102</v>
      </c>
      <c r="Q1045" t="s">
        <v>118</v>
      </c>
      <c r="R1045" t="s">
        <v>6289</v>
      </c>
      <c r="S1045" s="1" t="str">
        <f t="shared" si="33"/>
        <v>MAMANI FLORES, NILIA</v>
      </c>
      <c r="T1045" t="s">
        <v>48</v>
      </c>
      <c r="U1045" t="s">
        <v>49</v>
      </c>
      <c r="V1045" t="s">
        <v>50</v>
      </c>
      <c r="W1045" t="s">
        <v>6290</v>
      </c>
      <c r="X1045" s="40">
        <v>22548</v>
      </c>
      <c r="Y1045" t="s">
        <v>6291</v>
      </c>
      <c r="Z1045"/>
      <c r="AA1045"/>
      <c r="AB1045" t="s">
        <v>39</v>
      </c>
      <c r="AC1045" t="s">
        <v>40</v>
      </c>
      <c r="AD1045" t="s">
        <v>41</v>
      </c>
      <c r="AE1045"/>
    </row>
    <row r="1046" spans="1:31" ht="15">
      <c r="A1046" s="1" t="str">
        <f t="shared" si="32"/>
        <v>1155613811E8</v>
      </c>
      <c r="B1046" t="s">
        <v>338</v>
      </c>
      <c r="C1046" t="s">
        <v>303</v>
      </c>
      <c r="D1046" t="s">
        <v>30</v>
      </c>
      <c r="E1046" t="s">
        <v>330</v>
      </c>
      <c r="F1046" t="s">
        <v>1174</v>
      </c>
      <c r="G1046" t="s">
        <v>6268</v>
      </c>
      <c r="H1046" t="s">
        <v>1774</v>
      </c>
      <c r="I1046" t="s">
        <v>6269</v>
      </c>
      <c r="J1046" t="s">
        <v>6292</v>
      </c>
      <c r="K1046" t="s">
        <v>87</v>
      </c>
      <c r="L1046" t="s">
        <v>88</v>
      </c>
      <c r="M1046" t="s">
        <v>89</v>
      </c>
      <c r="N1046" t="s">
        <v>44</v>
      </c>
      <c r="O1046" t="s">
        <v>379</v>
      </c>
      <c r="P1046" t="s">
        <v>6293</v>
      </c>
      <c r="Q1046" t="s">
        <v>345</v>
      </c>
      <c r="R1046" t="s">
        <v>6294</v>
      </c>
      <c r="S1046" s="1" t="str">
        <f t="shared" si="33"/>
        <v>BLANCHE YANQUI, MARTINA</v>
      </c>
      <c r="T1046" t="s">
        <v>98</v>
      </c>
      <c r="U1046" t="s">
        <v>38</v>
      </c>
      <c r="V1046" t="s">
        <v>50</v>
      </c>
      <c r="W1046" t="s">
        <v>6295</v>
      </c>
      <c r="X1046" s="40">
        <v>24065</v>
      </c>
      <c r="Y1046" t="s">
        <v>6296</v>
      </c>
      <c r="Z1046"/>
      <c r="AA1046"/>
      <c r="AB1046" t="s">
        <v>39</v>
      </c>
      <c r="AC1046" t="s">
        <v>92</v>
      </c>
      <c r="AD1046" t="s">
        <v>41</v>
      </c>
      <c r="AE1046"/>
    </row>
    <row r="1047" spans="1:31" ht="15">
      <c r="A1047" s="1" t="str">
        <f t="shared" si="32"/>
        <v>1175613811E2</v>
      </c>
      <c r="B1047" t="s">
        <v>338</v>
      </c>
      <c r="C1047" t="s">
        <v>303</v>
      </c>
      <c r="D1047" t="s">
        <v>30</v>
      </c>
      <c r="E1047" t="s">
        <v>329</v>
      </c>
      <c r="F1047" t="s">
        <v>1427</v>
      </c>
      <c r="G1047" t="s">
        <v>6297</v>
      </c>
      <c r="H1047" t="s">
        <v>1774</v>
      </c>
      <c r="I1047" t="s">
        <v>6298</v>
      </c>
      <c r="J1047" t="s">
        <v>6299</v>
      </c>
      <c r="K1047" t="s">
        <v>32</v>
      </c>
      <c r="L1047" t="s">
        <v>32</v>
      </c>
      <c r="M1047" t="s">
        <v>43</v>
      </c>
      <c r="N1047" t="s">
        <v>44</v>
      </c>
      <c r="O1047" t="s">
        <v>54</v>
      </c>
      <c r="P1047" t="s">
        <v>519</v>
      </c>
      <c r="Q1047" t="s">
        <v>584</v>
      </c>
      <c r="R1047" t="s">
        <v>6300</v>
      </c>
      <c r="S1047" s="1" t="str">
        <f t="shared" si="33"/>
        <v>AROCUTIPA ADUVIRI, BONIFACIA</v>
      </c>
      <c r="T1047" t="s">
        <v>65</v>
      </c>
      <c r="U1047" t="s">
        <v>49</v>
      </c>
      <c r="V1047" t="s">
        <v>50</v>
      </c>
      <c r="W1047" t="s">
        <v>6301</v>
      </c>
      <c r="X1047" s="40">
        <v>26966</v>
      </c>
      <c r="Y1047" t="s">
        <v>6302</v>
      </c>
      <c r="Z1047" s="40">
        <v>42373</v>
      </c>
      <c r="AA1047" s="40">
        <v>42735</v>
      </c>
      <c r="AB1047" t="s">
        <v>39</v>
      </c>
      <c r="AC1047" t="s">
        <v>40</v>
      </c>
      <c r="AD1047" t="s">
        <v>41</v>
      </c>
      <c r="AE1047"/>
    </row>
    <row r="1048" spans="1:31" ht="15">
      <c r="A1048" s="1" t="str">
        <f t="shared" si="32"/>
        <v>1175613811E3</v>
      </c>
      <c r="B1048" t="s">
        <v>338</v>
      </c>
      <c r="C1048" t="s">
        <v>303</v>
      </c>
      <c r="D1048" t="s">
        <v>30</v>
      </c>
      <c r="E1048" t="s">
        <v>329</v>
      </c>
      <c r="F1048" t="s">
        <v>1427</v>
      </c>
      <c r="G1048" t="s">
        <v>6297</v>
      </c>
      <c r="H1048" t="s">
        <v>1774</v>
      </c>
      <c r="I1048" t="s">
        <v>6298</v>
      </c>
      <c r="J1048" t="s">
        <v>6303</v>
      </c>
      <c r="K1048" t="s">
        <v>32</v>
      </c>
      <c r="L1048" t="s">
        <v>32</v>
      </c>
      <c r="M1048" t="s">
        <v>259</v>
      </c>
      <c r="N1048" t="s">
        <v>44</v>
      </c>
      <c r="O1048" t="s">
        <v>6304</v>
      </c>
      <c r="P1048" t="s">
        <v>436</v>
      </c>
      <c r="Q1048" t="s">
        <v>59</v>
      </c>
      <c r="R1048" t="s">
        <v>682</v>
      </c>
      <c r="S1048" s="1" t="str">
        <f t="shared" si="33"/>
        <v>ORDOÑO VILCA, CARLOS</v>
      </c>
      <c r="T1048" t="s">
        <v>53</v>
      </c>
      <c r="U1048" t="s">
        <v>49</v>
      </c>
      <c r="V1048" t="s">
        <v>50</v>
      </c>
      <c r="W1048" t="s">
        <v>6305</v>
      </c>
      <c r="X1048" s="40">
        <v>23198</v>
      </c>
      <c r="Y1048" t="s">
        <v>6306</v>
      </c>
      <c r="Z1048" s="40">
        <v>43101</v>
      </c>
      <c r="AA1048" s="40">
        <v>43465</v>
      </c>
      <c r="AB1048" t="s">
        <v>39</v>
      </c>
      <c r="AC1048" t="s">
        <v>40</v>
      </c>
      <c r="AD1048" t="s">
        <v>41</v>
      </c>
      <c r="AE1048"/>
    </row>
    <row r="1049" spans="1:31" ht="15">
      <c r="A1049" s="1" t="str">
        <f t="shared" si="32"/>
        <v>1195613811E2</v>
      </c>
      <c r="B1049" t="s">
        <v>338</v>
      </c>
      <c r="C1049" t="s">
        <v>303</v>
      </c>
      <c r="D1049" t="s">
        <v>30</v>
      </c>
      <c r="E1049" t="s">
        <v>329</v>
      </c>
      <c r="F1049" t="s">
        <v>1183</v>
      </c>
      <c r="G1049" t="s">
        <v>6307</v>
      </c>
      <c r="H1049" t="s">
        <v>1774</v>
      </c>
      <c r="I1049" t="s">
        <v>6308</v>
      </c>
      <c r="J1049" t="s">
        <v>6309</v>
      </c>
      <c r="K1049" t="s">
        <v>32</v>
      </c>
      <c r="L1049" t="s">
        <v>32</v>
      </c>
      <c r="M1049" t="s">
        <v>259</v>
      </c>
      <c r="N1049" t="s">
        <v>44</v>
      </c>
      <c r="O1049" t="s">
        <v>54</v>
      </c>
      <c r="P1049" t="s">
        <v>6310</v>
      </c>
      <c r="Q1049" t="s">
        <v>416</v>
      </c>
      <c r="R1049" t="s">
        <v>6311</v>
      </c>
      <c r="S1049" s="1" t="str">
        <f t="shared" si="33"/>
        <v>CCALLE CHINO, FREDY NESTOR</v>
      </c>
      <c r="T1049" t="s">
        <v>53</v>
      </c>
      <c r="U1049" t="s">
        <v>49</v>
      </c>
      <c r="V1049" t="s">
        <v>50</v>
      </c>
      <c r="W1049" t="s">
        <v>6312</v>
      </c>
      <c r="X1049" s="40">
        <v>24377</v>
      </c>
      <c r="Y1049" t="s">
        <v>6313</v>
      </c>
      <c r="Z1049" s="40">
        <v>43101</v>
      </c>
      <c r="AA1049" s="40">
        <v>43465</v>
      </c>
      <c r="AB1049" t="s">
        <v>39</v>
      </c>
      <c r="AC1049" t="s">
        <v>40</v>
      </c>
      <c r="AD1049" t="s">
        <v>41</v>
      </c>
      <c r="AE1049"/>
    </row>
    <row r="1050" spans="1:31" ht="15">
      <c r="A1050" s="1" t="str">
        <f t="shared" si="32"/>
        <v>1195613811E3</v>
      </c>
      <c r="B1050" t="s">
        <v>338</v>
      </c>
      <c r="C1050" t="s">
        <v>303</v>
      </c>
      <c r="D1050" t="s">
        <v>30</v>
      </c>
      <c r="E1050" t="s">
        <v>329</v>
      </c>
      <c r="F1050" t="s">
        <v>1183</v>
      </c>
      <c r="G1050" t="s">
        <v>6307</v>
      </c>
      <c r="H1050" t="s">
        <v>1774</v>
      </c>
      <c r="I1050" t="s">
        <v>6308</v>
      </c>
      <c r="J1050" t="s">
        <v>6314</v>
      </c>
      <c r="K1050" t="s">
        <v>32</v>
      </c>
      <c r="L1050" t="s">
        <v>32</v>
      </c>
      <c r="M1050" t="s">
        <v>43</v>
      </c>
      <c r="N1050" t="s">
        <v>62</v>
      </c>
      <c r="O1050" t="s">
        <v>6315</v>
      </c>
      <c r="P1050" t="s">
        <v>332</v>
      </c>
      <c r="Q1050" t="s">
        <v>101</v>
      </c>
      <c r="R1050" t="s">
        <v>6316</v>
      </c>
      <c r="S1050" s="1" t="str">
        <f t="shared" si="33"/>
        <v>TURPO CHAMBI, ROMELY</v>
      </c>
      <c r="T1050" t="s">
        <v>65</v>
      </c>
      <c r="U1050" t="s">
        <v>49</v>
      </c>
      <c r="V1050" t="s">
        <v>50</v>
      </c>
      <c r="W1050" t="s">
        <v>6317</v>
      </c>
      <c r="X1050" s="40">
        <v>28109</v>
      </c>
      <c r="Y1050" t="s">
        <v>6318</v>
      </c>
      <c r="Z1050" s="40">
        <v>43160</v>
      </c>
      <c r="AA1050" s="40">
        <v>43465</v>
      </c>
      <c r="AB1050" t="s">
        <v>39</v>
      </c>
      <c r="AC1050" t="s">
        <v>67</v>
      </c>
      <c r="AD1050" t="s">
        <v>41</v>
      </c>
      <c r="AE1050"/>
    </row>
    <row r="1051" spans="1:31" ht="15">
      <c r="A1051" s="1" t="str">
        <f t="shared" si="32"/>
        <v>1148613811E2</v>
      </c>
      <c r="B1051" t="s">
        <v>338</v>
      </c>
      <c r="C1051" t="s">
        <v>303</v>
      </c>
      <c r="D1051" t="s">
        <v>30</v>
      </c>
      <c r="E1051" t="s">
        <v>329</v>
      </c>
      <c r="F1051" t="s">
        <v>1177</v>
      </c>
      <c r="G1051" t="s">
        <v>6319</v>
      </c>
      <c r="H1051" t="s">
        <v>1774</v>
      </c>
      <c r="I1051" t="s">
        <v>6320</v>
      </c>
      <c r="J1051" t="s">
        <v>6321</v>
      </c>
      <c r="K1051" t="s">
        <v>32</v>
      </c>
      <c r="L1051" t="s">
        <v>32</v>
      </c>
      <c r="M1051" t="s">
        <v>259</v>
      </c>
      <c r="N1051" t="s">
        <v>44</v>
      </c>
      <c r="O1051" t="s">
        <v>6322</v>
      </c>
      <c r="P1051" t="s">
        <v>180</v>
      </c>
      <c r="Q1051" t="s">
        <v>36</v>
      </c>
      <c r="R1051" t="s">
        <v>510</v>
      </c>
      <c r="S1051" s="1" t="str">
        <f t="shared" si="33"/>
        <v>CANAZA ROQUE, ROBERTO</v>
      </c>
      <c r="T1051" t="s">
        <v>48</v>
      </c>
      <c r="U1051" t="s">
        <v>49</v>
      </c>
      <c r="V1051" t="s">
        <v>50</v>
      </c>
      <c r="W1051" t="s">
        <v>6323</v>
      </c>
      <c r="X1051" s="40">
        <v>24882</v>
      </c>
      <c r="Y1051" t="s">
        <v>6324</v>
      </c>
      <c r="Z1051" s="40">
        <v>43101</v>
      </c>
      <c r="AA1051" s="40">
        <v>43465</v>
      </c>
      <c r="AB1051" t="s">
        <v>39</v>
      </c>
      <c r="AC1051" t="s">
        <v>40</v>
      </c>
      <c r="AD1051" t="s">
        <v>41</v>
      </c>
      <c r="AE1051"/>
    </row>
    <row r="1052" spans="1:31" ht="15">
      <c r="A1052" s="1" t="str">
        <f t="shared" si="32"/>
        <v>1148613811E3</v>
      </c>
      <c r="B1052" t="s">
        <v>338</v>
      </c>
      <c r="C1052" t="s">
        <v>303</v>
      </c>
      <c r="D1052" t="s">
        <v>30</v>
      </c>
      <c r="E1052" t="s">
        <v>329</v>
      </c>
      <c r="F1052" t="s">
        <v>1177</v>
      </c>
      <c r="G1052" t="s">
        <v>6319</v>
      </c>
      <c r="H1052" t="s">
        <v>1774</v>
      </c>
      <c r="I1052" t="s">
        <v>6320</v>
      </c>
      <c r="J1052" t="s">
        <v>6325</v>
      </c>
      <c r="K1052" t="s">
        <v>32</v>
      </c>
      <c r="L1052" t="s">
        <v>32</v>
      </c>
      <c r="M1052" t="s">
        <v>43</v>
      </c>
      <c r="N1052" t="s">
        <v>44</v>
      </c>
      <c r="O1052" t="s">
        <v>6326</v>
      </c>
      <c r="P1052" t="s">
        <v>141</v>
      </c>
      <c r="Q1052" t="s">
        <v>470</v>
      </c>
      <c r="R1052" t="s">
        <v>106</v>
      </c>
      <c r="S1052" s="1" t="str">
        <f t="shared" si="33"/>
        <v>RAMOS QUENAYA, MERY</v>
      </c>
      <c r="T1052" t="s">
        <v>53</v>
      </c>
      <c r="U1052" t="s">
        <v>49</v>
      </c>
      <c r="V1052" t="s">
        <v>50</v>
      </c>
      <c r="W1052" t="s">
        <v>6327</v>
      </c>
      <c r="X1052" s="40">
        <v>28688</v>
      </c>
      <c r="Y1052" t="s">
        <v>6328</v>
      </c>
      <c r="Z1052"/>
      <c r="AA1052"/>
      <c r="AB1052" t="s">
        <v>39</v>
      </c>
      <c r="AC1052" t="s">
        <v>40</v>
      </c>
      <c r="AD1052" t="s">
        <v>41</v>
      </c>
      <c r="AE1052"/>
    </row>
    <row r="1053" spans="1:31" ht="15">
      <c r="A1053" s="1" t="str">
        <f t="shared" si="32"/>
        <v>1158613811E5</v>
      </c>
      <c r="B1053" t="s">
        <v>338</v>
      </c>
      <c r="C1053" t="s">
        <v>303</v>
      </c>
      <c r="D1053" t="s">
        <v>30</v>
      </c>
      <c r="E1053" t="s">
        <v>351</v>
      </c>
      <c r="F1053" t="s">
        <v>1159</v>
      </c>
      <c r="G1053" t="s">
        <v>6329</v>
      </c>
      <c r="H1053" t="s">
        <v>1774</v>
      </c>
      <c r="I1053" t="s">
        <v>6330</v>
      </c>
      <c r="J1053" t="s">
        <v>6331</v>
      </c>
      <c r="K1053" t="s">
        <v>32</v>
      </c>
      <c r="L1053" t="s">
        <v>33</v>
      </c>
      <c r="M1053" t="s">
        <v>34</v>
      </c>
      <c r="N1053" t="s">
        <v>35</v>
      </c>
      <c r="O1053" t="s">
        <v>6332</v>
      </c>
      <c r="P1053" t="s">
        <v>78</v>
      </c>
      <c r="Q1053" t="s">
        <v>45</v>
      </c>
      <c r="R1053" t="s">
        <v>6333</v>
      </c>
      <c r="S1053" s="1" t="str">
        <f t="shared" si="33"/>
        <v>PINEDA SERRUTO, BONA BRINDIS MARTINA</v>
      </c>
      <c r="T1053" t="s">
        <v>60</v>
      </c>
      <c r="U1053" t="s">
        <v>38</v>
      </c>
      <c r="V1053" t="s">
        <v>100</v>
      </c>
      <c r="W1053" t="s">
        <v>6334</v>
      </c>
      <c r="X1053" s="40">
        <v>24952</v>
      </c>
      <c r="Y1053" t="s">
        <v>6335</v>
      </c>
      <c r="Z1053" s="40">
        <v>42064</v>
      </c>
      <c r="AA1053" s="40">
        <v>43159</v>
      </c>
      <c r="AB1053" t="s">
        <v>39</v>
      </c>
      <c r="AC1053" t="s">
        <v>40</v>
      </c>
      <c r="AD1053" t="s">
        <v>41</v>
      </c>
      <c r="AE1053"/>
    </row>
    <row r="1054" spans="1:31" ht="15">
      <c r="A1054" s="1" t="str">
        <f t="shared" si="32"/>
        <v>1158613811E2</v>
      </c>
      <c r="B1054" t="s">
        <v>338</v>
      </c>
      <c r="C1054" t="s">
        <v>303</v>
      </c>
      <c r="D1054" t="s">
        <v>30</v>
      </c>
      <c r="E1054" t="s">
        <v>351</v>
      </c>
      <c r="F1054" t="s">
        <v>1159</v>
      </c>
      <c r="G1054" t="s">
        <v>6329</v>
      </c>
      <c r="H1054" t="s">
        <v>1774</v>
      </c>
      <c r="I1054" t="s">
        <v>6330</v>
      </c>
      <c r="J1054" t="s">
        <v>6336</v>
      </c>
      <c r="K1054" t="s">
        <v>32</v>
      </c>
      <c r="L1054" t="s">
        <v>32</v>
      </c>
      <c r="M1054" t="s">
        <v>43</v>
      </c>
      <c r="N1054" t="s">
        <v>62</v>
      </c>
      <c r="O1054" t="s">
        <v>6337</v>
      </c>
      <c r="P1054" t="s">
        <v>70</v>
      </c>
      <c r="Q1054" t="s">
        <v>1149</v>
      </c>
      <c r="R1054" t="s">
        <v>6338</v>
      </c>
      <c r="S1054" s="1" t="str">
        <f t="shared" si="33"/>
        <v>LOPEZ NAHUINCHA, GRACIELA BEATRIZ</v>
      </c>
      <c r="T1054" t="s">
        <v>65</v>
      </c>
      <c r="U1054" t="s">
        <v>49</v>
      </c>
      <c r="V1054" t="s">
        <v>100</v>
      </c>
      <c r="W1054" t="s">
        <v>6339</v>
      </c>
      <c r="X1054" s="40">
        <v>29071</v>
      </c>
      <c r="Y1054" t="s">
        <v>6340</v>
      </c>
      <c r="Z1054" s="40">
        <v>43160</v>
      </c>
      <c r="AA1054" s="40">
        <v>43465</v>
      </c>
      <c r="AB1054" t="s">
        <v>39</v>
      </c>
      <c r="AC1054" t="s">
        <v>67</v>
      </c>
      <c r="AD1054" t="s">
        <v>41</v>
      </c>
      <c r="AE1054"/>
    </row>
    <row r="1055" spans="1:31" ht="15">
      <c r="A1055" s="1" t="str">
        <f t="shared" si="32"/>
        <v>1158613811E3</v>
      </c>
      <c r="B1055" t="s">
        <v>338</v>
      </c>
      <c r="C1055" t="s">
        <v>303</v>
      </c>
      <c r="D1055" t="s">
        <v>30</v>
      </c>
      <c r="E1055" t="s">
        <v>351</v>
      </c>
      <c r="F1055" t="s">
        <v>1159</v>
      </c>
      <c r="G1055" t="s">
        <v>6329</v>
      </c>
      <c r="H1055" t="s">
        <v>1774</v>
      </c>
      <c r="I1055" t="s">
        <v>6330</v>
      </c>
      <c r="J1055" t="s">
        <v>6341</v>
      </c>
      <c r="K1055" t="s">
        <v>32</v>
      </c>
      <c r="L1055" t="s">
        <v>32</v>
      </c>
      <c r="M1055" t="s">
        <v>43</v>
      </c>
      <c r="N1055" t="s">
        <v>44</v>
      </c>
      <c r="O1055" t="s">
        <v>6342</v>
      </c>
      <c r="P1055" t="s">
        <v>456</v>
      </c>
      <c r="Q1055" t="s">
        <v>290</v>
      </c>
      <c r="R1055" t="s">
        <v>6343</v>
      </c>
      <c r="S1055" s="1" t="str">
        <f t="shared" si="33"/>
        <v>ÑACA MERMA, LUSMILA SUSANA</v>
      </c>
      <c r="T1055" t="s">
        <v>48</v>
      </c>
      <c r="U1055" t="s">
        <v>49</v>
      </c>
      <c r="V1055" t="s">
        <v>50</v>
      </c>
      <c r="W1055" t="s">
        <v>6344</v>
      </c>
      <c r="X1055" s="40">
        <v>23521</v>
      </c>
      <c r="Y1055" t="s">
        <v>6345</v>
      </c>
      <c r="Z1055" s="40">
        <v>42430</v>
      </c>
      <c r="AA1055"/>
      <c r="AB1055" t="s">
        <v>39</v>
      </c>
      <c r="AC1055" t="s">
        <v>40</v>
      </c>
      <c r="AD1055" t="s">
        <v>41</v>
      </c>
      <c r="AE1055"/>
    </row>
    <row r="1056" spans="1:31" ht="15">
      <c r="A1056" s="1" t="str">
        <f t="shared" si="32"/>
        <v>1158613811E6</v>
      </c>
      <c r="B1056" t="s">
        <v>338</v>
      </c>
      <c r="C1056" t="s">
        <v>303</v>
      </c>
      <c r="D1056" t="s">
        <v>30</v>
      </c>
      <c r="E1056" t="s">
        <v>351</v>
      </c>
      <c r="F1056" t="s">
        <v>1159</v>
      </c>
      <c r="G1056" t="s">
        <v>6329</v>
      </c>
      <c r="H1056" t="s">
        <v>1774</v>
      </c>
      <c r="I1056" t="s">
        <v>6330</v>
      </c>
      <c r="J1056" t="s">
        <v>6346</v>
      </c>
      <c r="K1056" t="s">
        <v>32</v>
      </c>
      <c r="L1056" t="s">
        <v>32</v>
      </c>
      <c r="M1056" t="s">
        <v>43</v>
      </c>
      <c r="N1056" t="s">
        <v>62</v>
      </c>
      <c r="O1056" t="s">
        <v>6347</v>
      </c>
      <c r="P1056" t="s">
        <v>141</v>
      </c>
      <c r="Q1056" t="s">
        <v>56</v>
      </c>
      <c r="R1056" t="s">
        <v>104</v>
      </c>
      <c r="S1056" s="1" t="str">
        <f t="shared" si="33"/>
        <v>RAMOS ARPASI, CARMEN</v>
      </c>
      <c r="T1056" t="s">
        <v>65</v>
      </c>
      <c r="U1056" t="s">
        <v>49</v>
      </c>
      <c r="V1056" t="s">
        <v>100</v>
      </c>
      <c r="W1056" t="s">
        <v>6348</v>
      </c>
      <c r="X1056" s="40">
        <v>27228</v>
      </c>
      <c r="Y1056" t="s">
        <v>6349</v>
      </c>
      <c r="Z1056" s="40">
        <v>43160</v>
      </c>
      <c r="AA1056" s="40">
        <v>43465</v>
      </c>
      <c r="AB1056" t="s">
        <v>39</v>
      </c>
      <c r="AC1056" t="s">
        <v>67</v>
      </c>
      <c r="AD1056" t="s">
        <v>41</v>
      </c>
      <c r="AE1056"/>
    </row>
    <row r="1057" spans="1:31" ht="15">
      <c r="A1057" s="1" t="str">
        <f t="shared" si="32"/>
        <v>1158613811E4</v>
      </c>
      <c r="B1057" t="s">
        <v>338</v>
      </c>
      <c r="C1057" t="s">
        <v>303</v>
      </c>
      <c r="D1057" t="s">
        <v>30</v>
      </c>
      <c r="E1057" t="s">
        <v>351</v>
      </c>
      <c r="F1057" t="s">
        <v>1159</v>
      </c>
      <c r="G1057" t="s">
        <v>6329</v>
      </c>
      <c r="H1057" t="s">
        <v>1774</v>
      </c>
      <c r="I1057" t="s">
        <v>6330</v>
      </c>
      <c r="J1057" t="s">
        <v>6350</v>
      </c>
      <c r="K1057" t="s">
        <v>87</v>
      </c>
      <c r="L1057" t="s">
        <v>88</v>
      </c>
      <c r="M1057" t="s">
        <v>89</v>
      </c>
      <c r="N1057" t="s">
        <v>44</v>
      </c>
      <c r="O1057" t="s">
        <v>54</v>
      </c>
      <c r="P1057" t="s">
        <v>102</v>
      </c>
      <c r="Q1057" t="s">
        <v>587</v>
      </c>
      <c r="R1057" t="s">
        <v>461</v>
      </c>
      <c r="S1057" s="1" t="str">
        <f t="shared" si="33"/>
        <v>MAMANI BAILON, JORGE</v>
      </c>
      <c r="T1057" t="s">
        <v>137</v>
      </c>
      <c r="U1057" t="s">
        <v>38</v>
      </c>
      <c r="V1057" t="s">
        <v>50</v>
      </c>
      <c r="W1057" t="s">
        <v>6351</v>
      </c>
      <c r="X1057" s="40">
        <v>25421</v>
      </c>
      <c r="Y1057" t="s">
        <v>6352</v>
      </c>
      <c r="Z1057"/>
      <c r="AA1057"/>
      <c r="AB1057" t="s">
        <v>39</v>
      </c>
      <c r="AC1057" t="s">
        <v>92</v>
      </c>
      <c r="AD1057" t="s">
        <v>41</v>
      </c>
      <c r="AE1057"/>
    </row>
    <row r="1058" spans="1:31" ht="15">
      <c r="A1058" s="1" t="str">
        <f t="shared" si="32"/>
        <v>1139613811E7</v>
      </c>
      <c r="B1058" t="s">
        <v>338</v>
      </c>
      <c r="C1058" t="s">
        <v>303</v>
      </c>
      <c r="D1058" t="s">
        <v>30</v>
      </c>
      <c r="E1058" t="s">
        <v>330</v>
      </c>
      <c r="F1058" t="s">
        <v>1455</v>
      </c>
      <c r="G1058" t="s">
        <v>6353</v>
      </c>
      <c r="H1058" t="s">
        <v>1774</v>
      </c>
      <c r="I1058" t="s">
        <v>6354</v>
      </c>
      <c r="J1058" t="s">
        <v>6355</v>
      </c>
      <c r="K1058" t="s">
        <v>32</v>
      </c>
      <c r="L1058" t="s">
        <v>33</v>
      </c>
      <c r="M1058" t="s">
        <v>34</v>
      </c>
      <c r="N1058" t="s">
        <v>35</v>
      </c>
      <c r="O1058" t="s">
        <v>6356</v>
      </c>
      <c r="P1058" t="s">
        <v>266</v>
      </c>
      <c r="Q1058" t="s">
        <v>76</v>
      </c>
      <c r="R1058" t="s">
        <v>6357</v>
      </c>
      <c r="S1058" s="1" t="str">
        <f t="shared" si="33"/>
        <v>AGUILAR QUISPE, ROSA ISABEL</v>
      </c>
      <c r="T1058" t="s">
        <v>60</v>
      </c>
      <c r="U1058" t="s">
        <v>38</v>
      </c>
      <c r="V1058" t="s">
        <v>100</v>
      </c>
      <c r="W1058" t="s">
        <v>6358</v>
      </c>
      <c r="X1058" s="40">
        <v>22307</v>
      </c>
      <c r="Y1058" t="s">
        <v>6359</v>
      </c>
      <c r="Z1058" s="40">
        <v>42064</v>
      </c>
      <c r="AA1058" s="40">
        <v>43159</v>
      </c>
      <c r="AB1058" t="s">
        <v>39</v>
      </c>
      <c r="AC1058" t="s">
        <v>40</v>
      </c>
      <c r="AD1058" t="s">
        <v>41</v>
      </c>
      <c r="AE1058"/>
    </row>
    <row r="1059" spans="1:31" ht="15">
      <c r="A1059" s="1" t="str">
        <f t="shared" si="32"/>
        <v>1139613811E2</v>
      </c>
      <c r="B1059" t="s">
        <v>338</v>
      </c>
      <c r="C1059" t="s">
        <v>303</v>
      </c>
      <c r="D1059" t="s">
        <v>30</v>
      </c>
      <c r="E1059" t="s">
        <v>330</v>
      </c>
      <c r="F1059" t="s">
        <v>1455</v>
      </c>
      <c r="G1059" t="s">
        <v>6353</v>
      </c>
      <c r="H1059" t="s">
        <v>1774</v>
      </c>
      <c r="I1059" t="s">
        <v>6354</v>
      </c>
      <c r="J1059" t="s">
        <v>6360</v>
      </c>
      <c r="K1059" t="s">
        <v>32</v>
      </c>
      <c r="L1059" t="s">
        <v>32</v>
      </c>
      <c r="M1059" t="s">
        <v>43</v>
      </c>
      <c r="N1059" t="s">
        <v>44</v>
      </c>
      <c r="O1059" t="s">
        <v>54</v>
      </c>
      <c r="P1059" t="s">
        <v>458</v>
      </c>
      <c r="Q1059" t="s">
        <v>236</v>
      </c>
      <c r="R1059" t="s">
        <v>866</v>
      </c>
      <c r="S1059" s="1" t="str">
        <f t="shared" si="33"/>
        <v>ALAVE CHATA, ANGELICA</v>
      </c>
      <c r="T1059" t="s">
        <v>48</v>
      </c>
      <c r="U1059" t="s">
        <v>49</v>
      </c>
      <c r="V1059" t="s">
        <v>1812</v>
      </c>
      <c r="W1059" t="s">
        <v>6361</v>
      </c>
      <c r="X1059" s="40">
        <v>23870</v>
      </c>
      <c r="Y1059" t="s">
        <v>6362</v>
      </c>
      <c r="Z1059" s="40">
        <v>43320</v>
      </c>
      <c r="AA1059" s="40">
        <v>43349</v>
      </c>
      <c r="AB1059" t="s">
        <v>39</v>
      </c>
      <c r="AC1059" t="s">
        <v>40</v>
      </c>
      <c r="AD1059" t="s">
        <v>41</v>
      </c>
      <c r="AE1059"/>
    </row>
    <row r="1060" spans="1:31" ht="15">
      <c r="A1060" s="1" t="str">
        <f t="shared" si="32"/>
        <v>1139613811E2</v>
      </c>
      <c r="B1060" t="s">
        <v>338</v>
      </c>
      <c r="C1060" t="s">
        <v>303</v>
      </c>
      <c r="D1060" t="s">
        <v>30</v>
      </c>
      <c r="E1060" t="s">
        <v>330</v>
      </c>
      <c r="F1060" t="s">
        <v>1455</v>
      </c>
      <c r="G1060" t="s">
        <v>6353</v>
      </c>
      <c r="H1060" t="s">
        <v>1774</v>
      </c>
      <c r="I1060" t="s">
        <v>6354</v>
      </c>
      <c r="J1060" t="s">
        <v>6360</v>
      </c>
      <c r="K1060" t="s">
        <v>32</v>
      </c>
      <c r="L1060" t="s">
        <v>32</v>
      </c>
      <c r="M1060" t="s">
        <v>43</v>
      </c>
      <c r="N1060" t="s">
        <v>62</v>
      </c>
      <c r="O1060" t="s">
        <v>6363</v>
      </c>
      <c r="P1060" t="s">
        <v>435</v>
      </c>
      <c r="Q1060" t="s">
        <v>102</v>
      </c>
      <c r="R1060" t="s">
        <v>6364</v>
      </c>
      <c r="S1060" s="1" t="str">
        <f t="shared" si="33"/>
        <v>HOLGUIN MAMANI, RUTH AIDE</v>
      </c>
      <c r="T1060" t="s">
        <v>65</v>
      </c>
      <c r="U1060" t="s">
        <v>49</v>
      </c>
      <c r="V1060" t="s">
        <v>50</v>
      </c>
      <c r="W1060" t="s">
        <v>6365</v>
      </c>
      <c r="X1060" s="40">
        <v>25144</v>
      </c>
      <c r="Y1060" t="s">
        <v>6366</v>
      </c>
      <c r="Z1060" s="40">
        <v>43320</v>
      </c>
      <c r="AA1060" s="40">
        <v>43349</v>
      </c>
      <c r="AB1060" t="s">
        <v>270</v>
      </c>
      <c r="AC1060" t="s">
        <v>67</v>
      </c>
      <c r="AD1060" t="s">
        <v>41</v>
      </c>
      <c r="AE1060"/>
    </row>
    <row r="1061" spans="1:31" ht="15">
      <c r="A1061" s="1" t="str">
        <f t="shared" si="32"/>
        <v>1139613811E4</v>
      </c>
      <c r="B1061" t="s">
        <v>338</v>
      </c>
      <c r="C1061" t="s">
        <v>303</v>
      </c>
      <c r="D1061" t="s">
        <v>30</v>
      </c>
      <c r="E1061" t="s">
        <v>330</v>
      </c>
      <c r="F1061" t="s">
        <v>1455</v>
      </c>
      <c r="G1061" t="s">
        <v>6353</v>
      </c>
      <c r="H1061" t="s">
        <v>1774</v>
      </c>
      <c r="I1061" t="s">
        <v>6354</v>
      </c>
      <c r="J1061" t="s">
        <v>6367</v>
      </c>
      <c r="K1061" t="s">
        <v>32</v>
      </c>
      <c r="L1061" t="s">
        <v>32</v>
      </c>
      <c r="M1061" t="s">
        <v>43</v>
      </c>
      <c r="N1061" t="s">
        <v>44</v>
      </c>
      <c r="O1061" t="s">
        <v>6368</v>
      </c>
      <c r="P1061" t="s">
        <v>291</v>
      </c>
      <c r="Q1061" t="s">
        <v>262</v>
      </c>
      <c r="R1061" t="s">
        <v>6369</v>
      </c>
      <c r="S1061" s="1" t="str">
        <f t="shared" si="33"/>
        <v>MENDOZA FIGUEROA, WILFREDO GUILLERMO</v>
      </c>
      <c r="T1061" t="s">
        <v>48</v>
      </c>
      <c r="U1061" t="s">
        <v>49</v>
      </c>
      <c r="V1061" t="s">
        <v>50</v>
      </c>
      <c r="W1061" t="s">
        <v>6370</v>
      </c>
      <c r="X1061" s="40">
        <v>20246</v>
      </c>
      <c r="Y1061" t="s">
        <v>6371</v>
      </c>
      <c r="Z1061" s="40">
        <v>41712</v>
      </c>
      <c r="AA1061" s="40">
        <v>42004</v>
      </c>
      <c r="AB1061" t="s">
        <v>39</v>
      </c>
      <c r="AC1061" t="s">
        <v>40</v>
      </c>
      <c r="AD1061" t="s">
        <v>41</v>
      </c>
      <c r="AE1061"/>
    </row>
    <row r="1062" spans="1:31" ht="15">
      <c r="A1062" s="1" t="str">
        <f t="shared" si="32"/>
        <v>1139613811E6</v>
      </c>
      <c r="B1062" t="s">
        <v>338</v>
      </c>
      <c r="C1062" t="s">
        <v>303</v>
      </c>
      <c r="D1062" t="s">
        <v>30</v>
      </c>
      <c r="E1062" t="s">
        <v>330</v>
      </c>
      <c r="F1062" t="s">
        <v>1455</v>
      </c>
      <c r="G1062" t="s">
        <v>6353</v>
      </c>
      <c r="H1062" t="s">
        <v>1774</v>
      </c>
      <c r="I1062" t="s">
        <v>6354</v>
      </c>
      <c r="J1062" t="s">
        <v>6372</v>
      </c>
      <c r="K1062" t="s">
        <v>32</v>
      </c>
      <c r="L1062" t="s">
        <v>32</v>
      </c>
      <c r="M1062" t="s">
        <v>43</v>
      </c>
      <c r="N1062" t="s">
        <v>44</v>
      </c>
      <c r="O1062" t="s">
        <v>54</v>
      </c>
      <c r="P1062" t="s">
        <v>1137</v>
      </c>
      <c r="Q1062" t="s">
        <v>220</v>
      </c>
      <c r="R1062" t="s">
        <v>6373</v>
      </c>
      <c r="S1062" s="1" t="str">
        <f t="shared" si="33"/>
        <v>CHILI VALERIANO, FILOMENA LIDIA</v>
      </c>
      <c r="T1062" t="s">
        <v>65</v>
      </c>
      <c r="U1062" t="s">
        <v>49</v>
      </c>
      <c r="V1062" t="s">
        <v>50</v>
      </c>
      <c r="W1062" t="s">
        <v>6374</v>
      </c>
      <c r="X1062" s="40">
        <v>24293</v>
      </c>
      <c r="Y1062" t="s">
        <v>6375</v>
      </c>
      <c r="Z1062"/>
      <c r="AA1062"/>
      <c r="AB1062" t="s">
        <v>39</v>
      </c>
      <c r="AC1062" t="s">
        <v>40</v>
      </c>
      <c r="AD1062" t="s">
        <v>41</v>
      </c>
      <c r="AE1062"/>
    </row>
    <row r="1063" spans="1:31" ht="15">
      <c r="A1063" s="1" t="str">
        <f t="shared" si="32"/>
        <v>1139613811E3</v>
      </c>
      <c r="B1063" t="s">
        <v>338</v>
      </c>
      <c r="C1063" t="s">
        <v>303</v>
      </c>
      <c r="D1063" t="s">
        <v>30</v>
      </c>
      <c r="E1063" t="s">
        <v>330</v>
      </c>
      <c r="F1063" t="s">
        <v>1455</v>
      </c>
      <c r="G1063" t="s">
        <v>6353</v>
      </c>
      <c r="H1063" t="s">
        <v>1774</v>
      </c>
      <c r="I1063" t="s">
        <v>6354</v>
      </c>
      <c r="J1063" t="s">
        <v>6376</v>
      </c>
      <c r="K1063" t="s">
        <v>87</v>
      </c>
      <c r="L1063" t="s">
        <v>88</v>
      </c>
      <c r="M1063" t="s">
        <v>89</v>
      </c>
      <c r="N1063" t="s">
        <v>44</v>
      </c>
      <c r="O1063" t="s">
        <v>54</v>
      </c>
      <c r="P1063" t="s">
        <v>209</v>
      </c>
      <c r="Q1063" t="s">
        <v>224</v>
      </c>
      <c r="R1063" t="s">
        <v>6377</v>
      </c>
      <c r="S1063" s="1" t="str">
        <f t="shared" si="33"/>
        <v>CHIPANA LIMACHI, GERVACIO</v>
      </c>
      <c r="T1063" t="s">
        <v>137</v>
      </c>
      <c r="U1063" t="s">
        <v>38</v>
      </c>
      <c r="V1063" t="s">
        <v>50</v>
      </c>
      <c r="W1063" t="s">
        <v>6378</v>
      </c>
      <c r="X1063" s="40">
        <v>23783</v>
      </c>
      <c r="Y1063" t="s">
        <v>6379</v>
      </c>
      <c r="Z1063"/>
      <c r="AA1063"/>
      <c r="AB1063" t="s">
        <v>39</v>
      </c>
      <c r="AC1063" t="s">
        <v>92</v>
      </c>
      <c r="AD1063" t="s">
        <v>41</v>
      </c>
      <c r="AE1063"/>
    </row>
    <row r="1064" spans="1:31" ht="15">
      <c r="A1064" s="1" t="str">
        <f t="shared" si="32"/>
        <v>1110613811E4</v>
      </c>
      <c r="B1064" t="s">
        <v>338</v>
      </c>
      <c r="C1064" t="s">
        <v>303</v>
      </c>
      <c r="D1064" t="s">
        <v>30</v>
      </c>
      <c r="E1064" t="s">
        <v>330</v>
      </c>
      <c r="F1064" t="s">
        <v>1374</v>
      </c>
      <c r="G1064" t="s">
        <v>6380</v>
      </c>
      <c r="H1064" t="s">
        <v>1774</v>
      </c>
      <c r="I1064" t="s">
        <v>6381</v>
      </c>
      <c r="J1064" t="s">
        <v>6382</v>
      </c>
      <c r="K1064" t="s">
        <v>32</v>
      </c>
      <c r="L1064" t="s">
        <v>32</v>
      </c>
      <c r="M1064" t="s">
        <v>259</v>
      </c>
      <c r="N1064" t="s">
        <v>44</v>
      </c>
      <c r="O1064" t="s">
        <v>54</v>
      </c>
      <c r="P1064" t="s">
        <v>858</v>
      </c>
      <c r="Q1064" t="s">
        <v>77</v>
      </c>
      <c r="R1064" t="s">
        <v>6383</v>
      </c>
      <c r="S1064" s="1" t="str">
        <f t="shared" si="33"/>
        <v>CCOSI CONDORI, JOSE ALCIDES</v>
      </c>
      <c r="T1064" t="s">
        <v>48</v>
      </c>
      <c r="U1064" t="s">
        <v>49</v>
      </c>
      <c r="V1064" t="s">
        <v>50</v>
      </c>
      <c r="W1064" t="s">
        <v>6384</v>
      </c>
      <c r="X1064" s="40">
        <v>24386</v>
      </c>
      <c r="Y1064" t="s">
        <v>6385</v>
      </c>
      <c r="Z1064" s="40">
        <v>43101</v>
      </c>
      <c r="AA1064" s="40">
        <v>43465</v>
      </c>
      <c r="AB1064" t="s">
        <v>39</v>
      </c>
      <c r="AC1064" t="s">
        <v>40</v>
      </c>
      <c r="AD1064" t="s">
        <v>41</v>
      </c>
      <c r="AE1064"/>
    </row>
    <row r="1065" spans="1:31" ht="15">
      <c r="A1065" s="1" t="str">
        <f t="shared" si="32"/>
        <v>1110613811E6</v>
      </c>
      <c r="B1065" t="s">
        <v>338</v>
      </c>
      <c r="C1065" t="s">
        <v>303</v>
      </c>
      <c r="D1065" t="s">
        <v>30</v>
      </c>
      <c r="E1065" t="s">
        <v>330</v>
      </c>
      <c r="F1065" t="s">
        <v>1374</v>
      </c>
      <c r="G1065" t="s">
        <v>6380</v>
      </c>
      <c r="H1065" t="s">
        <v>1774</v>
      </c>
      <c r="I1065" t="s">
        <v>6381</v>
      </c>
      <c r="J1065" t="s">
        <v>6386</v>
      </c>
      <c r="K1065" t="s">
        <v>32</v>
      </c>
      <c r="L1065" t="s">
        <v>32</v>
      </c>
      <c r="M1065" t="s">
        <v>43</v>
      </c>
      <c r="N1065" t="s">
        <v>44</v>
      </c>
      <c r="O1065" t="s">
        <v>6387</v>
      </c>
      <c r="P1065" t="s">
        <v>234</v>
      </c>
      <c r="Q1065" t="s">
        <v>558</v>
      </c>
      <c r="R1065" t="s">
        <v>6388</v>
      </c>
      <c r="S1065" s="1" t="str">
        <f t="shared" si="33"/>
        <v>PAUCAR LAQUISE, CLAUDIO ALFONSO</v>
      </c>
      <c r="T1065" t="s">
        <v>65</v>
      </c>
      <c r="U1065" t="s">
        <v>49</v>
      </c>
      <c r="V1065" t="s">
        <v>50</v>
      </c>
      <c r="W1065" t="s">
        <v>6389</v>
      </c>
      <c r="X1065" s="40">
        <v>22584</v>
      </c>
      <c r="Y1065" t="s">
        <v>6390</v>
      </c>
      <c r="Z1065" s="40">
        <v>42369</v>
      </c>
      <c r="AA1065"/>
      <c r="AB1065" t="s">
        <v>39</v>
      </c>
      <c r="AC1065" t="s">
        <v>40</v>
      </c>
      <c r="AD1065" t="s">
        <v>41</v>
      </c>
      <c r="AE1065"/>
    </row>
    <row r="1066" spans="1:31" ht="15">
      <c r="A1066" s="1" t="str">
        <f t="shared" si="32"/>
        <v>1110613811E7</v>
      </c>
      <c r="B1066" t="s">
        <v>338</v>
      </c>
      <c r="C1066" t="s">
        <v>303</v>
      </c>
      <c r="D1066" t="s">
        <v>30</v>
      </c>
      <c r="E1066" t="s">
        <v>330</v>
      </c>
      <c r="F1066" t="s">
        <v>1374</v>
      </c>
      <c r="G1066" t="s">
        <v>6380</v>
      </c>
      <c r="H1066" t="s">
        <v>1774</v>
      </c>
      <c r="I1066" t="s">
        <v>6381</v>
      </c>
      <c r="J1066" t="s">
        <v>6391</v>
      </c>
      <c r="K1066" t="s">
        <v>32</v>
      </c>
      <c r="L1066" t="s">
        <v>32</v>
      </c>
      <c r="M1066" t="s">
        <v>43</v>
      </c>
      <c r="N1066" t="s">
        <v>44</v>
      </c>
      <c r="O1066" t="s">
        <v>6392</v>
      </c>
      <c r="P1066" t="s">
        <v>221</v>
      </c>
      <c r="Q1066" t="s">
        <v>257</v>
      </c>
      <c r="R1066" t="s">
        <v>6393</v>
      </c>
      <c r="S1066" s="1" t="str">
        <f t="shared" si="33"/>
        <v>NUÑEZ NINA, ISIDORO</v>
      </c>
      <c r="T1066" t="s">
        <v>53</v>
      </c>
      <c r="U1066" t="s">
        <v>49</v>
      </c>
      <c r="V1066" t="s">
        <v>50</v>
      </c>
      <c r="W1066" t="s">
        <v>6394</v>
      </c>
      <c r="X1066" s="40">
        <v>21315</v>
      </c>
      <c r="Y1066" t="s">
        <v>6395</v>
      </c>
      <c r="Z1066"/>
      <c r="AA1066"/>
      <c r="AB1066" t="s">
        <v>39</v>
      </c>
      <c r="AC1066" t="s">
        <v>40</v>
      </c>
      <c r="AD1066" t="s">
        <v>41</v>
      </c>
      <c r="AE1066"/>
    </row>
    <row r="1067" spans="1:31" ht="15">
      <c r="A1067" s="1" t="str">
        <f t="shared" si="32"/>
        <v>1110613811E8</v>
      </c>
      <c r="B1067" t="s">
        <v>338</v>
      </c>
      <c r="C1067" t="s">
        <v>303</v>
      </c>
      <c r="D1067" t="s">
        <v>30</v>
      </c>
      <c r="E1067" t="s">
        <v>330</v>
      </c>
      <c r="F1067" t="s">
        <v>1374</v>
      </c>
      <c r="G1067" t="s">
        <v>6380</v>
      </c>
      <c r="H1067" t="s">
        <v>1774</v>
      </c>
      <c r="I1067" t="s">
        <v>6381</v>
      </c>
      <c r="J1067" t="s">
        <v>6396</v>
      </c>
      <c r="K1067" t="s">
        <v>32</v>
      </c>
      <c r="L1067" t="s">
        <v>32</v>
      </c>
      <c r="M1067" t="s">
        <v>43</v>
      </c>
      <c r="N1067" t="s">
        <v>44</v>
      </c>
      <c r="O1067" t="s">
        <v>54</v>
      </c>
      <c r="P1067" t="s">
        <v>161</v>
      </c>
      <c r="Q1067" t="s">
        <v>158</v>
      </c>
      <c r="R1067" t="s">
        <v>5653</v>
      </c>
      <c r="S1067" s="1" t="str">
        <f t="shared" si="33"/>
        <v>TITO ROJAS, CESAR HUGO</v>
      </c>
      <c r="T1067" t="s">
        <v>53</v>
      </c>
      <c r="U1067" t="s">
        <v>49</v>
      </c>
      <c r="V1067" t="s">
        <v>50</v>
      </c>
      <c r="W1067" t="s">
        <v>6397</v>
      </c>
      <c r="X1067" s="40">
        <v>25989</v>
      </c>
      <c r="Y1067" t="s">
        <v>6398</v>
      </c>
      <c r="Z1067"/>
      <c r="AA1067"/>
      <c r="AB1067" t="s">
        <v>39</v>
      </c>
      <c r="AC1067" t="s">
        <v>40</v>
      </c>
      <c r="AD1067" t="s">
        <v>41</v>
      </c>
      <c r="AE1067"/>
    </row>
    <row r="1068" spans="1:31" ht="15">
      <c r="A1068" s="1" t="str">
        <f t="shared" si="32"/>
        <v>1110613811E3</v>
      </c>
      <c r="B1068" t="s">
        <v>338</v>
      </c>
      <c r="C1068" t="s">
        <v>303</v>
      </c>
      <c r="D1068" t="s">
        <v>30</v>
      </c>
      <c r="E1068" t="s">
        <v>330</v>
      </c>
      <c r="F1068" t="s">
        <v>1374</v>
      </c>
      <c r="G1068" t="s">
        <v>6380</v>
      </c>
      <c r="H1068" t="s">
        <v>1774</v>
      </c>
      <c r="I1068" t="s">
        <v>6381</v>
      </c>
      <c r="J1068" t="s">
        <v>6399</v>
      </c>
      <c r="K1068" t="s">
        <v>87</v>
      </c>
      <c r="L1068" t="s">
        <v>88</v>
      </c>
      <c r="M1068" t="s">
        <v>89</v>
      </c>
      <c r="N1068" t="s">
        <v>62</v>
      </c>
      <c r="O1068" t="s">
        <v>6400</v>
      </c>
      <c r="P1068" t="s">
        <v>61</v>
      </c>
      <c r="Q1068" t="s">
        <v>647</v>
      </c>
      <c r="R1068" t="s">
        <v>6401</v>
      </c>
      <c r="S1068" s="1" t="str">
        <f t="shared" si="33"/>
        <v>GALLEGOS TISNADO, LUDWING MIGUEL</v>
      </c>
      <c r="T1068" t="s">
        <v>98</v>
      </c>
      <c r="U1068" t="s">
        <v>38</v>
      </c>
      <c r="V1068" t="s">
        <v>50</v>
      </c>
      <c r="W1068" t="s">
        <v>6402</v>
      </c>
      <c r="X1068" s="40">
        <v>27157</v>
      </c>
      <c r="Y1068" t="s">
        <v>6403</v>
      </c>
      <c r="Z1068" s="40">
        <v>43111</v>
      </c>
      <c r="AA1068" s="40">
        <v>43465</v>
      </c>
      <c r="AB1068" t="s">
        <v>39</v>
      </c>
      <c r="AC1068" t="s">
        <v>92</v>
      </c>
      <c r="AD1068" t="s">
        <v>41</v>
      </c>
      <c r="AE1068"/>
    </row>
    <row r="1069" spans="1:31" ht="15">
      <c r="A1069" s="1" t="str">
        <f t="shared" si="32"/>
        <v>1130613811E2</v>
      </c>
      <c r="B1069" t="s">
        <v>338</v>
      </c>
      <c r="C1069" t="s">
        <v>303</v>
      </c>
      <c r="D1069" t="s">
        <v>30</v>
      </c>
      <c r="E1069" t="s">
        <v>329</v>
      </c>
      <c r="F1069" t="s">
        <v>1408</v>
      </c>
      <c r="G1069" t="s">
        <v>6404</v>
      </c>
      <c r="H1069" t="s">
        <v>1774</v>
      </c>
      <c r="I1069" t="s">
        <v>6405</v>
      </c>
      <c r="J1069" t="s">
        <v>6406</v>
      </c>
      <c r="K1069" t="s">
        <v>32</v>
      </c>
      <c r="L1069" t="s">
        <v>32</v>
      </c>
      <c r="M1069" t="s">
        <v>259</v>
      </c>
      <c r="N1069" t="s">
        <v>212</v>
      </c>
      <c r="O1069" t="s">
        <v>6407</v>
      </c>
      <c r="P1069" t="s">
        <v>42</v>
      </c>
      <c r="Q1069" t="s">
        <v>42</v>
      </c>
      <c r="R1069" t="s">
        <v>42</v>
      </c>
      <c r="S1069" s="1" t="str">
        <f t="shared" si="33"/>
        <v xml:space="preserve"> , </v>
      </c>
      <c r="T1069" t="s">
        <v>65</v>
      </c>
      <c r="U1069" t="s">
        <v>49</v>
      </c>
      <c r="V1069" t="s">
        <v>50</v>
      </c>
      <c r="W1069" t="s">
        <v>42</v>
      </c>
      <c r="X1069" t="s">
        <v>213</v>
      </c>
      <c r="Y1069" t="s">
        <v>42</v>
      </c>
      <c r="Z1069"/>
      <c r="AA1069"/>
      <c r="AB1069" t="s">
        <v>39</v>
      </c>
      <c r="AC1069" t="s">
        <v>67</v>
      </c>
      <c r="AD1069" t="s">
        <v>41</v>
      </c>
      <c r="AE1069"/>
    </row>
    <row r="1070" spans="1:31" ht="15">
      <c r="A1070" s="1" t="str">
        <f t="shared" si="32"/>
        <v>1130613811E3</v>
      </c>
      <c r="B1070" t="s">
        <v>338</v>
      </c>
      <c r="C1070" t="s">
        <v>303</v>
      </c>
      <c r="D1070" t="s">
        <v>30</v>
      </c>
      <c r="E1070" t="s">
        <v>329</v>
      </c>
      <c r="F1070" t="s">
        <v>1408</v>
      </c>
      <c r="G1070" t="s">
        <v>6404</v>
      </c>
      <c r="H1070" t="s">
        <v>1774</v>
      </c>
      <c r="I1070" t="s">
        <v>6405</v>
      </c>
      <c r="J1070" t="s">
        <v>6408</v>
      </c>
      <c r="K1070" t="s">
        <v>32</v>
      </c>
      <c r="L1070" t="s">
        <v>32</v>
      </c>
      <c r="M1070" t="s">
        <v>43</v>
      </c>
      <c r="N1070" t="s">
        <v>44</v>
      </c>
      <c r="O1070" t="s">
        <v>6409</v>
      </c>
      <c r="P1070" t="s">
        <v>6410</v>
      </c>
      <c r="Q1070" t="s">
        <v>76</v>
      </c>
      <c r="R1070" t="s">
        <v>6411</v>
      </c>
      <c r="S1070" s="1" t="str">
        <f t="shared" si="33"/>
        <v>OQUENDO QUISPE, SAMUEL HONORATO</v>
      </c>
      <c r="T1070" t="s">
        <v>65</v>
      </c>
      <c r="U1070" t="s">
        <v>49</v>
      </c>
      <c r="V1070" t="s">
        <v>50</v>
      </c>
      <c r="W1070" t="s">
        <v>6412</v>
      </c>
      <c r="X1070" s="40">
        <v>23628</v>
      </c>
      <c r="Y1070" t="s">
        <v>6413</v>
      </c>
      <c r="Z1070"/>
      <c r="AA1070"/>
      <c r="AB1070" t="s">
        <v>39</v>
      </c>
      <c r="AC1070" t="s">
        <v>40</v>
      </c>
      <c r="AD1070" t="s">
        <v>41</v>
      </c>
      <c r="AE1070"/>
    </row>
    <row r="1071" spans="1:31" ht="15">
      <c r="A1071" s="1" t="str">
        <f t="shared" si="32"/>
        <v>1130613811E5</v>
      </c>
      <c r="B1071" t="s">
        <v>338</v>
      </c>
      <c r="C1071" t="s">
        <v>303</v>
      </c>
      <c r="D1071" t="s">
        <v>30</v>
      </c>
      <c r="E1071" t="s">
        <v>329</v>
      </c>
      <c r="F1071" t="s">
        <v>1408</v>
      </c>
      <c r="G1071" t="s">
        <v>6404</v>
      </c>
      <c r="H1071" t="s">
        <v>1774</v>
      </c>
      <c r="I1071" t="s">
        <v>6405</v>
      </c>
      <c r="J1071" t="s">
        <v>6414</v>
      </c>
      <c r="K1071" t="s">
        <v>32</v>
      </c>
      <c r="L1071" t="s">
        <v>32</v>
      </c>
      <c r="M1071" t="s">
        <v>43</v>
      </c>
      <c r="N1071" t="s">
        <v>44</v>
      </c>
      <c r="O1071" t="s">
        <v>6415</v>
      </c>
      <c r="P1071" t="s">
        <v>76</v>
      </c>
      <c r="Q1071" t="s">
        <v>849</v>
      </c>
      <c r="R1071" t="s">
        <v>867</v>
      </c>
      <c r="S1071" s="1" t="str">
        <f t="shared" si="33"/>
        <v>QUISPE MARCE, GREGORIA</v>
      </c>
      <c r="T1071" t="s">
        <v>53</v>
      </c>
      <c r="U1071" t="s">
        <v>49</v>
      </c>
      <c r="V1071" t="s">
        <v>50</v>
      </c>
      <c r="W1071" t="s">
        <v>6416</v>
      </c>
      <c r="X1071" s="40">
        <v>21882</v>
      </c>
      <c r="Y1071" t="s">
        <v>6417</v>
      </c>
      <c r="Z1071"/>
      <c r="AA1071"/>
      <c r="AB1071" t="s">
        <v>39</v>
      </c>
      <c r="AC1071" t="s">
        <v>40</v>
      </c>
      <c r="AD1071" t="s">
        <v>41</v>
      </c>
      <c r="AE1071"/>
    </row>
    <row r="1072" spans="1:31" ht="15">
      <c r="A1072" s="1" t="str">
        <f t="shared" si="32"/>
        <v>1130613811E6</v>
      </c>
      <c r="B1072" t="s">
        <v>338</v>
      </c>
      <c r="C1072" t="s">
        <v>303</v>
      </c>
      <c r="D1072" t="s">
        <v>30</v>
      </c>
      <c r="E1072" t="s">
        <v>329</v>
      </c>
      <c r="F1072" t="s">
        <v>1408</v>
      </c>
      <c r="G1072" t="s">
        <v>6404</v>
      </c>
      <c r="H1072" t="s">
        <v>1774</v>
      </c>
      <c r="I1072" t="s">
        <v>6405</v>
      </c>
      <c r="J1072" t="s">
        <v>6418</v>
      </c>
      <c r="K1072" t="s">
        <v>32</v>
      </c>
      <c r="L1072" t="s">
        <v>32</v>
      </c>
      <c r="M1072" t="s">
        <v>43</v>
      </c>
      <c r="N1072" t="s">
        <v>44</v>
      </c>
      <c r="O1072" t="s">
        <v>6419</v>
      </c>
      <c r="P1072" t="s">
        <v>76</v>
      </c>
      <c r="Q1072" t="s">
        <v>849</v>
      </c>
      <c r="R1072" t="s">
        <v>793</v>
      </c>
      <c r="S1072" s="1" t="str">
        <f t="shared" si="33"/>
        <v>QUISPE MARCE, RUBEN</v>
      </c>
      <c r="T1072" t="s">
        <v>53</v>
      </c>
      <c r="U1072" t="s">
        <v>49</v>
      </c>
      <c r="V1072" t="s">
        <v>50</v>
      </c>
      <c r="W1072" t="s">
        <v>6420</v>
      </c>
      <c r="X1072" s="40">
        <v>24091</v>
      </c>
      <c r="Y1072" t="s">
        <v>6421</v>
      </c>
      <c r="Z1072" s="40">
        <v>43160</v>
      </c>
      <c r="AA1072" s="40">
        <v>43465</v>
      </c>
      <c r="AB1072" t="s">
        <v>39</v>
      </c>
      <c r="AC1072" t="s">
        <v>40</v>
      </c>
      <c r="AD1072" t="s">
        <v>41</v>
      </c>
      <c r="AE1072"/>
    </row>
    <row r="1073" spans="1:31" ht="15">
      <c r="A1073" s="1" t="str">
        <f t="shared" si="32"/>
        <v>1130613811E4</v>
      </c>
      <c r="B1073" t="s">
        <v>338</v>
      </c>
      <c r="C1073" t="s">
        <v>303</v>
      </c>
      <c r="D1073" t="s">
        <v>30</v>
      </c>
      <c r="E1073" t="s">
        <v>329</v>
      </c>
      <c r="F1073" t="s">
        <v>1408</v>
      </c>
      <c r="G1073" t="s">
        <v>6404</v>
      </c>
      <c r="H1073" t="s">
        <v>1774</v>
      </c>
      <c r="I1073" t="s">
        <v>6405</v>
      </c>
      <c r="J1073" t="s">
        <v>6422</v>
      </c>
      <c r="K1073" t="s">
        <v>87</v>
      </c>
      <c r="L1073" t="s">
        <v>88</v>
      </c>
      <c r="M1073" t="s">
        <v>89</v>
      </c>
      <c r="N1073" t="s">
        <v>44</v>
      </c>
      <c r="O1073" t="s">
        <v>6423</v>
      </c>
      <c r="P1073" t="s">
        <v>141</v>
      </c>
      <c r="Q1073" t="s">
        <v>475</v>
      </c>
      <c r="R1073" t="s">
        <v>868</v>
      </c>
      <c r="S1073" s="1" t="str">
        <f t="shared" si="33"/>
        <v>RAMOS HUARCAYA, LEONCIO</v>
      </c>
      <c r="T1073" t="s">
        <v>98</v>
      </c>
      <c r="U1073" t="s">
        <v>38</v>
      </c>
      <c r="V1073" t="s">
        <v>50</v>
      </c>
      <c r="W1073" t="s">
        <v>6424</v>
      </c>
      <c r="X1073" s="40">
        <v>20467</v>
      </c>
      <c r="Y1073" t="s">
        <v>6425</v>
      </c>
      <c r="Z1073" s="40">
        <v>42736</v>
      </c>
      <c r="AA1073"/>
      <c r="AB1073" t="s">
        <v>39</v>
      </c>
      <c r="AC1073" t="s">
        <v>92</v>
      </c>
      <c r="AD1073" t="s">
        <v>41</v>
      </c>
      <c r="AE1073"/>
    </row>
    <row r="1074" spans="1:31" ht="15">
      <c r="A1074" s="1" t="str">
        <f t="shared" si="32"/>
        <v>1174813811E3</v>
      </c>
      <c r="B1074" t="s">
        <v>338</v>
      </c>
      <c r="C1074" t="s">
        <v>2260</v>
      </c>
      <c r="D1074" t="s">
        <v>30</v>
      </c>
      <c r="E1074" t="s">
        <v>330</v>
      </c>
      <c r="F1074" t="s">
        <v>1484</v>
      </c>
      <c r="G1074" t="s">
        <v>6426</v>
      </c>
      <c r="H1074" t="s">
        <v>1774</v>
      </c>
      <c r="I1074" t="s">
        <v>6427</v>
      </c>
      <c r="J1074" t="s">
        <v>6428</v>
      </c>
      <c r="K1074" t="s">
        <v>32</v>
      </c>
      <c r="L1074" t="s">
        <v>32</v>
      </c>
      <c r="M1074" t="s">
        <v>259</v>
      </c>
      <c r="N1074" t="s">
        <v>44</v>
      </c>
      <c r="O1074" t="s">
        <v>54</v>
      </c>
      <c r="P1074" t="s">
        <v>125</v>
      </c>
      <c r="Q1074" t="s">
        <v>158</v>
      </c>
      <c r="R1074" t="s">
        <v>6429</v>
      </c>
      <c r="S1074" s="1" t="str">
        <f t="shared" si="33"/>
        <v>PALOMINO ROJAS, GEORGINA</v>
      </c>
      <c r="T1074" t="s">
        <v>48</v>
      </c>
      <c r="U1074" t="s">
        <v>49</v>
      </c>
      <c r="V1074" t="s">
        <v>50</v>
      </c>
      <c r="W1074" t="s">
        <v>6430</v>
      </c>
      <c r="X1074" s="40">
        <v>23499</v>
      </c>
      <c r="Y1074" t="s">
        <v>6431</v>
      </c>
      <c r="Z1074" s="40">
        <v>43101</v>
      </c>
      <c r="AA1074" s="40">
        <v>43465</v>
      </c>
      <c r="AB1074" t="s">
        <v>39</v>
      </c>
      <c r="AC1074" t="s">
        <v>40</v>
      </c>
      <c r="AD1074" t="s">
        <v>41</v>
      </c>
      <c r="AE1074"/>
    </row>
    <row r="1075" spans="1:31" ht="15">
      <c r="A1075" s="1" t="str">
        <f t="shared" si="32"/>
        <v>1111913811E2</v>
      </c>
      <c r="B1075" t="s">
        <v>338</v>
      </c>
      <c r="C1075" t="s">
        <v>303</v>
      </c>
      <c r="D1075" t="s">
        <v>30</v>
      </c>
      <c r="E1075" t="s">
        <v>329</v>
      </c>
      <c r="F1075" t="s">
        <v>1399</v>
      </c>
      <c r="G1075" t="s">
        <v>6432</v>
      </c>
      <c r="H1075" t="s">
        <v>1774</v>
      </c>
      <c r="I1075" t="s">
        <v>6433</v>
      </c>
      <c r="J1075" t="s">
        <v>6434</v>
      </c>
      <c r="K1075" t="s">
        <v>32</v>
      </c>
      <c r="L1075" t="s">
        <v>32</v>
      </c>
      <c r="M1075" t="s">
        <v>43</v>
      </c>
      <c r="N1075" t="s">
        <v>44</v>
      </c>
      <c r="O1075" t="s">
        <v>6435</v>
      </c>
      <c r="P1075" t="s">
        <v>6436</v>
      </c>
      <c r="Q1075" t="s">
        <v>76</v>
      </c>
      <c r="R1075" t="s">
        <v>6437</v>
      </c>
      <c r="S1075" s="1" t="str">
        <f t="shared" si="33"/>
        <v>JALLASI QUISPE, SEBASTIANA IMELDA</v>
      </c>
      <c r="T1075" t="s">
        <v>53</v>
      </c>
      <c r="U1075" t="s">
        <v>49</v>
      </c>
      <c r="V1075" t="s">
        <v>50</v>
      </c>
      <c r="W1075" t="s">
        <v>6438</v>
      </c>
      <c r="X1075" s="40">
        <v>24731</v>
      </c>
      <c r="Y1075" t="s">
        <v>6439</v>
      </c>
      <c r="Z1075" s="40">
        <v>42373</v>
      </c>
      <c r="AA1075" s="40">
        <v>42735</v>
      </c>
      <c r="AB1075" t="s">
        <v>39</v>
      </c>
      <c r="AC1075" t="s">
        <v>40</v>
      </c>
      <c r="AD1075" t="s">
        <v>41</v>
      </c>
      <c r="AE1075"/>
    </row>
    <row r="1076" spans="1:31" ht="15">
      <c r="A1076" s="1" t="str">
        <f t="shared" si="32"/>
        <v>1111913811E3</v>
      </c>
      <c r="B1076" t="s">
        <v>338</v>
      </c>
      <c r="C1076" t="s">
        <v>303</v>
      </c>
      <c r="D1076" t="s">
        <v>30</v>
      </c>
      <c r="E1076" t="s">
        <v>329</v>
      </c>
      <c r="F1076" t="s">
        <v>1399</v>
      </c>
      <c r="G1076" t="s">
        <v>6432</v>
      </c>
      <c r="H1076" t="s">
        <v>1774</v>
      </c>
      <c r="I1076" t="s">
        <v>6433</v>
      </c>
      <c r="J1076" t="s">
        <v>6440</v>
      </c>
      <c r="K1076" t="s">
        <v>32</v>
      </c>
      <c r="L1076" t="s">
        <v>32</v>
      </c>
      <c r="M1076" t="s">
        <v>259</v>
      </c>
      <c r="N1076" t="s">
        <v>44</v>
      </c>
      <c r="O1076" t="s">
        <v>6441</v>
      </c>
      <c r="P1076" t="s">
        <v>6442</v>
      </c>
      <c r="Q1076" t="s">
        <v>869</v>
      </c>
      <c r="R1076" t="s">
        <v>611</v>
      </c>
      <c r="S1076" s="1" t="str">
        <f t="shared" si="33"/>
        <v>CAPIA CAMA, FLORENTINO</v>
      </c>
      <c r="T1076" t="s">
        <v>53</v>
      </c>
      <c r="U1076" t="s">
        <v>49</v>
      </c>
      <c r="V1076" t="s">
        <v>50</v>
      </c>
      <c r="W1076" t="s">
        <v>6443</v>
      </c>
      <c r="X1076" s="40">
        <v>22132</v>
      </c>
      <c r="Y1076" t="s">
        <v>6444</v>
      </c>
      <c r="Z1076" s="40">
        <v>43101</v>
      </c>
      <c r="AA1076" s="40">
        <v>43465</v>
      </c>
      <c r="AB1076" t="s">
        <v>39</v>
      </c>
      <c r="AC1076" t="s">
        <v>40</v>
      </c>
      <c r="AD1076" t="s">
        <v>41</v>
      </c>
      <c r="AE1076"/>
    </row>
    <row r="1077" spans="1:31" ht="15">
      <c r="A1077" s="1" t="str">
        <f t="shared" si="32"/>
        <v>1161913811E3</v>
      </c>
      <c r="B1077" t="s">
        <v>338</v>
      </c>
      <c r="C1077" t="s">
        <v>303</v>
      </c>
      <c r="D1077" t="s">
        <v>30</v>
      </c>
      <c r="E1077" t="s">
        <v>330</v>
      </c>
      <c r="F1077" t="s">
        <v>1475</v>
      </c>
      <c r="G1077" t="s">
        <v>6445</v>
      </c>
      <c r="H1077" t="s">
        <v>1774</v>
      </c>
      <c r="I1077" t="s">
        <v>6446</v>
      </c>
      <c r="J1077" t="s">
        <v>6447</v>
      </c>
      <c r="K1077" t="s">
        <v>32</v>
      </c>
      <c r="L1077" t="s">
        <v>33</v>
      </c>
      <c r="M1077" t="s">
        <v>34</v>
      </c>
      <c r="N1077" t="s">
        <v>35</v>
      </c>
      <c r="O1077" t="s">
        <v>6448</v>
      </c>
      <c r="P1077" t="s">
        <v>147</v>
      </c>
      <c r="Q1077" t="s">
        <v>77</v>
      </c>
      <c r="R1077" t="s">
        <v>6449</v>
      </c>
      <c r="S1077" s="1" t="str">
        <f t="shared" si="33"/>
        <v>CHURA CONDORI, EUFEMIA</v>
      </c>
      <c r="T1077" t="s">
        <v>48</v>
      </c>
      <c r="U1077" t="s">
        <v>38</v>
      </c>
      <c r="V1077" t="s">
        <v>100</v>
      </c>
      <c r="W1077" t="s">
        <v>6450</v>
      </c>
      <c r="X1077" s="40">
        <v>22697</v>
      </c>
      <c r="Y1077" t="s">
        <v>6451</v>
      </c>
      <c r="Z1077" s="40">
        <v>42064</v>
      </c>
      <c r="AA1077" s="40">
        <v>43159</v>
      </c>
      <c r="AB1077" t="s">
        <v>39</v>
      </c>
      <c r="AC1077" t="s">
        <v>40</v>
      </c>
      <c r="AD1077" t="s">
        <v>41</v>
      </c>
      <c r="AE1077"/>
    </row>
    <row r="1078" spans="1:31" ht="15">
      <c r="A1078" s="1" t="str">
        <f t="shared" si="32"/>
        <v>1161913811E2</v>
      </c>
      <c r="B1078" t="s">
        <v>338</v>
      </c>
      <c r="C1078" t="s">
        <v>303</v>
      </c>
      <c r="D1078" t="s">
        <v>30</v>
      </c>
      <c r="E1078" t="s">
        <v>330</v>
      </c>
      <c r="F1078" t="s">
        <v>1475</v>
      </c>
      <c r="G1078" t="s">
        <v>6445</v>
      </c>
      <c r="H1078" t="s">
        <v>1774</v>
      </c>
      <c r="I1078" t="s">
        <v>6446</v>
      </c>
      <c r="J1078" t="s">
        <v>6452</v>
      </c>
      <c r="K1078" t="s">
        <v>32</v>
      </c>
      <c r="L1078" t="s">
        <v>32</v>
      </c>
      <c r="M1078" t="s">
        <v>43</v>
      </c>
      <c r="N1078" t="s">
        <v>44</v>
      </c>
      <c r="O1078" t="s">
        <v>6453</v>
      </c>
      <c r="P1078" t="s">
        <v>36</v>
      </c>
      <c r="Q1078" t="s">
        <v>521</v>
      </c>
      <c r="R1078" t="s">
        <v>689</v>
      </c>
      <c r="S1078" s="1" t="str">
        <f t="shared" si="33"/>
        <v>ROQUE YUPANQUI, EDUARDO</v>
      </c>
      <c r="T1078" t="s">
        <v>53</v>
      </c>
      <c r="U1078" t="s">
        <v>49</v>
      </c>
      <c r="V1078" t="s">
        <v>50</v>
      </c>
      <c r="W1078" t="s">
        <v>6454</v>
      </c>
      <c r="X1078" s="40">
        <v>23012</v>
      </c>
      <c r="Y1078" t="s">
        <v>6455</v>
      </c>
      <c r="Z1078" s="40">
        <v>41701</v>
      </c>
      <c r="AA1078" s="40">
        <v>42004</v>
      </c>
      <c r="AB1078" t="s">
        <v>39</v>
      </c>
      <c r="AC1078" t="s">
        <v>40</v>
      </c>
      <c r="AD1078" t="s">
        <v>41</v>
      </c>
      <c r="AE1078"/>
    </row>
    <row r="1079" spans="1:31" ht="15">
      <c r="A1079" s="1" t="str">
        <f t="shared" si="32"/>
        <v>1161913811E4</v>
      </c>
      <c r="B1079" t="s">
        <v>338</v>
      </c>
      <c r="C1079" t="s">
        <v>303</v>
      </c>
      <c r="D1079" t="s">
        <v>30</v>
      </c>
      <c r="E1079" t="s">
        <v>330</v>
      </c>
      <c r="F1079" t="s">
        <v>1475</v>
      </c>
      <c r="G1079" t="s">
        <v>6445</v>
      </c>
      <c r="H1079" t="s">
        <v>1774</v>
      </c>
      <c r="I1079" t="s">
        <v>6446</v>
      </c>
      <c r="J1079" t="s">
        <v>6456</v>
      </c>
      <c r="K1079" t="s">
        <v>32</v>
      </c>
      <c r="L1079" t="s">
        <v>32</v>
      </c>
      <c r="M1079" t="s">
        <v>43</v>
      </c>
      <c r="N1079" t="s">
        <v>44</v>
      </c>
      <c r="O1079" t="s">
        <v>6457</v>
      </c>
      <c r="P1079" t="s">
        <v>522</v>
      </c>
      <c r="Q1079" t="s">
        <v>76</v>
      </c>
      <c r="R1079" t="s">
        <v>6458</v>
      </c>
      <c r="S1079" s="1" t="str">
        <f t="shared" si="33"/>
        <v>LOPE QUISPE, VICTOR LUIS</v>
      </c>
      <c r="T1079" t="s">
        <v>53</v>
      </c>
      <c r="U1079" t="s">
        <v>49</v>
      </c>
      <c r="V1079" t="s">
        <v>50</v>
      </c>
      <c r="W1079" t="s">
        <v>6459</v>
      </c>
      <c r="X1079" s="40">
        <v>25033</v>
      </c>
      <c r="Y1079" t="s">
        <v>6460</v>
      </c>
      <c r="Z1079"/>
      <c r="AA1079"/>
      <c r="AB1079" t="s">
        <v>39</v>
      </c>
      <c r="AC1079" t="s">
        <v>40</v>
      </c>
      <c r="AD1079" t="s">
        <v>41</v>
      </c>
      <c r="AE1079"/>
    </row>
    <row r="1080" spans="1:31" ht="15">
      <c r="A1080" s="1" t="str">
        <f t="shared" si="32"/>
        <v>1191113921E2</v>
      </c>
      <c r="B1080" t="s">
        <v>350</v>
      </c>
      <c r="C1080" t="s">
        <v>29</v>
      </c>
      <c r="D1080" t="s">
        <v>30</v>
      </c>
      <c r="E1080" t="s">
        <v>351</v>
      </c>
      <c r="F1080" t="s">
        <v>1497</v>
      </c>
      <c r="G1080" t="s">
        <v>6461</v>
      </c>
      <c r="H1080" t="s">
        <v>1774</v>
      </c>
      <c r="I1080" t="s">
        <v>6462</v>
      </c>
      <c r="J1080" t="s">
        <v>6463</v>
      </c>
      <c r="K1080" t="s">
        <v>32</v>
      </c>
      <c r="L1080" t="s">
        <v>33</v>
      </c>
      <c r="M1080" t="s">
        <v>34</v>
      </c>
      <c r="N1080" t="s">
        <v>593</v>
      </c>
      <c r="O1080" t="s">
        <v>6464</v>
      </c>
      <c r="P1080" t="s">
        <v>141</v>
      </c>
      <c r="Q1080" t="s">
        <v>218</v>
      </c>
      <c r="R1080" t="s">
        <v>6465</v>
      </c>
      <c r="S1080" s="1" t="str">
        <f t="shared" si="33"/>
        <v>RAMOS BARRIGA, ANACLETO</v>
      </c>
      <c r="T1080" t="s">
        <v>60</v>
      </c>
      <c r="U1080" t="s">
        <v>38</v>
      </c>
      <c r="V1080" t="s">
        <v>50</v>
      </c>
      <c r="W1080" t="s">
        <v>6466</v>
      </c>
      <c r="X1080" s="40">
        <v>21379</v>
      </c>
      <c r="Y1080" t="s">
        <v>6467</v>
      </c>
      <c r="Z1080" s="40">
        <v>43101</v>
      </c>
      <c r="AA1080" s="40">
        <v>43465</v>
      </c>
      <c r="AB1080" t="s">
        <v>39</v>
      </c>
      <c r="AC1080" t="s">
        <v>40</v>
      </c>
      <c r="AD1080" t="s">
        <v>41</v>
      </c>
      <c r="AE1080"/>
    </row>
    <row r="1081" spans="1:31" ht="15">
      <c r="A1081" s="1" t="str">
        <f t="shared" si="32"/>
        <v>1113613112E2</v>
      </c>
      <c r="B1081" t="s">
        <v>350</v>
      </c>
      <c r="C1081" t="s">
        <v>29</v>
      </c>
      <c r="D1081" t="s">
        <v>30</v>
      </c>
      <c r="E1081" t="s">
        <v>351</v>
      </c>
      <c r="F1081" t="s">
        <v>1497</v>
      </c>
      <c r="G1081" t="s">
        <v>6461</v>
      </c>
      <c r="H1081" t="s">
        <v>1774</v>
      </c>
      <c r="I1081" t="s">
        <v>6462</v>
      </c>
      <c r="J1081" t="s">
        <v>6468</v>
      </c>
      <c r="K1081" t="s">
        <v>32</v>
      </c>
      <c r="L1081" t="s">
        <v>32</v>
      </c>
      <c r="M1081" t="s">
        <v>1837</v>
      </c>
      <c r="N1081" t="s">
        <v>44</v>
      </c>
      <c r="O1081" t="s">
        <v>870</v>
      </c>
      <c r="P1081" t="s">
        <v>95</v>
      </c>
      <c r="Q1081" t="s">
        <v>264</v>
      </c>
      <c r="R1081" t="s">
        <v>6469</v>
      </c>
      <c r="S1081" s="1" t="str">
        <f t="shared" si="33"/>
        <v>COLQUE LUQUE, DINA EDITH</v>
      </c>
      <c r="T1081" t="s">
        <v>60</v>
      </c>
      <c r="U1081" t="s">
        <v>49</v>
      </c>
      <c r="V1081" t="s">
        <v>50</v>
      </c>
      <c r="W1081" t="s">
        <v>6470</v>
      </c>
      <c r="X1081" s="40">
        <v>26676</v>
      </c>
      <c r="Y1081" t="s">
        <v>6471</v>
      </c>
      <c r="Z1081" s="40">
        <v>42430</v>
      </c>
      <c r="AA1081"/>
      <c r="AB1081" t="s">
        <v>39</v>
      </c>
      <c r="AC1081" t="s">
        <v>40</v>
      </c>
      <c r="AD1081" t="s">
        <v>41</v>
      </c>
      <c r="AE1081"/>
    </row>
    <row r="1082" spans="1:31" ht="15">
      <c r="A1082" s="1" t="str">
        <f t="shared" si="32"/>
        <v>1134213621E5</v>
      </c>
      <c r="B1082" t="s">
        <v>350</v>
      </c>
      <c r="C1082" t="s">
        <v>29</v>
      </c>
      <c r="D1082" t="s">
        <v>30</v>
      </c>
      <c r="E1082" t="s">
        <v>351</v>
      </c>
      <c r="F1082" t="s">
        <v>1497</v>
      </c>
      <c r="G1082" t="s">
        <v>6461</v>
      </c>
      <c r="H1082" t="s">
        <v>1774</v>
      </c>
      <c r="I1082" t="s">
        <v>6462</v>
      </c>
      <c r="J1082" t="s">
        <v>6472</v>
      </c>
      <c r="K1082" t="s">
        <v>32</v>
      </c>
      <c r="L1082" t="s">
        <v>32</v>
      </c>
      <c r="M1082" t="s">
        <v>1139</v>
      </c>
      <c r="N1082" t="s">
        <v>44</v>
      </c>
      <c r="O1082" t="s">
        <v>2389</v>
      </c>
      <c r="P1082" t="s">
        <v>59</v>
      </c>
      <c r="Q1082" t="s">
        <v>174</v>
      </c>
      <c r="R1082" t="s">
        <v>6473</v>
      </c>
      <c r="S1082" s="1" t="str">
        <f t="shared" si="33"/>
        <v>VILCA APAZA, DOROTEO</v>
      </c>
      <c r="T1082" t="s">
        <v>53</v>
      </c>
      <c r="U1082" t="s">
        <v>49</v>
      </c>
      <c r="V1082" t="s">
        <v>50</v>
      </c>
      <c r="W1082" t="s">
        <v>6474</v>
      </c>
      <c r="X1082" s="40">
        <v>22664</v>
      </c>
      <c r="Y1082" t="s">
        <v>6475</v>
      </c>
      <c r="Z1082" s="40">
        <v>42430</v>
      </c>
      <c r="AA1082"/>
      <c r="AB1082" t="s">
        <v>39</v>
      </c>
      <c r="AC1082" t="s">
        <v>40</v>
      </c>
      <c r="AD1082" t="s">
        <v>41</v>
      </c>
      <c r="AE1082"/>
    </row>
    <row r="1083" spans="1:31" ht="15">
      <c r="A1083" s="1" t="str">
        <f t="shared" si="32"/>
        <v>1185114711E4</v>
      </c>
      <c r="B1083" t="s">
        <v>350</v>
      </c>
      <c r="C1083" t="s">
        <v>29</v>
      </c>
      <c r="D1083" t="s">
        <v>30</v>
      </c>
      <c r="E1083" t="s">
        <v>351</v>
      </c>
      <c r="F1083" t="s">
        <v>1497</v>
      </c>
      <c r="G1083" t="s">
        <v>6461</v>
      </c>
      <c r="H1083" t="s">
        <v>1774</v>
      </c>
      <c r="I1083" t="s">
        <v>6462</v>
      </c>
      <c r="J1083" t="s">
        <v>6476</v>
      </c>
      <c r="K1083" t="s">
        <v>32</v>
      </c>
      <c r="L1083" t="s">
        <v>32</v>
      </c>
      <c r="M1083" t="s">
        <v>43</v>
      </c>
      <c r="N1083" t="s">
        <v>62</v>
      </c>
      <c r="O1083" t="s">
        <v>6477</v>
      </c>
      <c r="P1083" t="s">
        <v>431</v>
      </c>
      <c r="Q1083" t="s">
        <v>102</v>
      </c>
      <c r="R1083" t="s">
        <v>4852</v>
      </c>
      <c r="S1083" s="1" t="str">
        <f t="shared" si="33"/>
        <v>CALSIN MAMANI, LUCILA</v>
      </c>
      <c r="T1083" t="s">
        <v>65</v>
      </c>
      <c r="U1083" t="s">
        <v>49</v>
      </c>
      <c r="V1083" t="s">
        <v>50</v>
      </c>
      <c r="W1083" t="s">
        <v>6478</v>
      </c>
      <c r="X1083" s="40">
        <v>28573</v>
      </c>
      <c r="Y1083" t="s">
        <v>6479</v>
      </c>
      <c r="Z1083" s="40">
        <v>43160</v>
      </c>
      <c r="AA1083" s="40">
        <v>43465</v>
      </c>
      <c r="AB1083" t="s">
        <v>270</v>
      </c>
      <c r="AC1083" t="s">
        <v>67</v>
      </c>
      <c r="AD1083" t="s">
        <v>41</v>
      </c>
      <c r="AE1083"/>
    </row>
    <row r="1084" spans="1:31" ht="15">
      <c r="A1084" s="1" t="str">
        <f t="shared" si="32"/>
        <v>1185114711E4</v>
      </c>
      <c r="B1084" t="s">
        <v>350</v>
      </c>
      <c r="C1084" t="s">
        <v>29</v>
      </c>
      <c r="D1084" t="s">
        <v>30</v>
      </c>
      <c r="E1084" t="s">
        <v>351</v>
      </c>
      <c r="F1084" t="s">
        <v>1497</v>
      </c>
      <c r="G1084" t="s">
        <v>6461</v>
      </c>
      <c r="H1084" t="s">
        <v>1774</v>
      </c>
      <c r="I1084" t="s">
        <v>6462</v>
      </c>
      <c r="J1084" t="s">
        <v>6476</v>
      </c>
      <c r="K1084" t="s">
        <v>32</v>
      </c>
      <c r="L1084" t="s">
        <v>32</v>
      </c>
      <c r="M1084" t="s">
        <v>43</v>
      </c>
      <c r="N1084" t="s">
        <v>44</v>
      </c>
      <c r="O1084" t="s">
        <v>6480</v>
      </c>
      <c r="P1084" t="s">
        <v>141</v>
      </c>
      <c r="Q1084" t="s">
        <v>218</v>
      </c>
      <c r="R1084" t="s">
        <v>6465</v>
      </c>
      <c r="S1084" s="1" t="str">
        <f t="shared" si="33"/>
        <v>RAMOS BARRIGA, ANACLETO</v>
      </c>
      <c r="T1084" t="s">
        <v>60</v>
      </c>
      <c r="U1084" t="s">
        <v>49</v>
      </c>
      <c r="V1084" t="s">
        <v>705</v>
      </c>
      <c r="W1084" t="s">
        <v>6466</v>
      </c>
      <c r="X1084" s="40">
        <v>21379</v>
      </c>
      <c r="Y1084" t="s">
        <v>6467</v>
      </c>
      <c r="Z1084" s="40">
        <v>43101</v>
      </c>
      <c r="AA1084" s="40">
        <v>43465</v>
      </c>
      <c r="AB1084" t="s">
        <v>39</v>
      </c>
      <c r="AC1084" t="s">
        <v>40</v>
      </c>
      <c r="AD1084" t="s">
        <v>41</v>
      </c>
      <c r="AE1084"/>
    </row>
    <row r="1085" spans="1:31" ht="15">
      <c r="A1085" s="1" t="str">
        <f t="shared" si="32"/>
        <v>1191113911E2</v>
      </c>
      <c r="B1085" t="s">
        <v>350</v>
      </c>
      <c r="C1085" t="s">
        <v>29</v>
      </c>
      <c r="D1085" t="s">
        <v>30</v>
      </c>
      <c r="E1085" t="s">
        <v>351</v>
      </c>
      <c r="F1085" t="s">
        <v>1497</v>
      </c>
      <c r="G1085" t="s">
        <v>6461</v>
      </c>
      <c r="H1085" t="s">
        <v>1774</v>
      </c>
      <c r="I1085" t="s">
        <v>6462</v>
      </c>
      <c r="J1085" t="s">
        <v>6481</v>
      </c>
      <c r="K1085" t="s">
        <v>32</v>
      </c>
      <c r="L1085" t="s">
        <v>32</v>
      </c>
      <c r="M1085" t="s">
        <v>43</v>
      </c>
      <c r="N1085" t="s">
        <v>62</v>
      </c>
      <c r="O1085" t="s">
        <v>6482</v>
      </c>
      <c r="P1085" t="s">
        <v>262</v>
      </c>
      <c r="Q1085" t="s">
        <v>497</v>
      </c>
      <c r="R1085" t="s">
        <v>6483</v>
      </c>
      <c r="S1085" s="1" t="str">
        <f t="shared" si="33"/>
        <v>FIGUEROA CHALLAPA, YENY LIDWINA</v>
      </c>
      <c r="T1085" t="s">
        <v>65</v>
      </c>
      <c r="U1085" t="s">
        <v>49</v>
      </c>
      <c r="V1085" t="s">
        <v>100</v>
      </c>
      <c r="W1085" t="s">
        <v>6484</v>
      </c>
      <c r="X1085" s="40">
        <v>28131</v>
      </c>
      <c r="Y1085" t="s">
        <v>6485</v>
      </c>
      <c r="Z1085" s="40">
        <v>43160</v>
      </c>
      <c r="AA1085" s="40">
        <v>43465</v>
      </c>
      <c r="AB1085" t="s">
        <v>39</v>
      </c>
      <c r="AC1085" t="s">
        <v>67</v>
      </c>
      <c r="AD1085" t="s">
        <v>41</v>
      </c>
      <c r="AE1085"/>
    </row>
    <row r="1086" spans="1:31" ht="15">
      <c r="A1086" s="1" t="str">
        <f t="shared" si="32"/>
        <v>1191113911E3</v>
      </c>
      <c r="B1086" t="s">
        <v>350</v>
      </c>
      <c r="C1086" t="s">
        <v>29</v>
      </c>
      <c r="D1086" t="s">
        <v>30</v>
      </c>
      <c r="E1086" t="s">
        <v>351</v>
      </c>
      <c r="F1086" t="s">
        <v>1497</v>
      </c>
      <c r="G1086" t="s">
        <v>6461</v>
      </c>
      <c r="H1086" t="s">
        <v>1774</v>
      </c>
      <c r="I1086" t="s">
        <v>6462</v>
      </c>
      <c r="J1086" t="s">
        <v>6486</v>
      </c>
      <c r="K1086" t="s">
        <v>32</v>
      </c>
      <c r="L1086" t="s">
        <v>32</v>
      </c>
      <c r="M1086" t="s">
        <v>43</v>
      </c>
      <c r="N1086" t="s">
        <v>44</v>
      </c>
      <c r="O1086" t="s">
        <v>6487</v>
      </c>
      <c r="P1086" t="s">
        <v>239</v>
      </c>
      <c r="Q1086" t="s">
        <v>257</v>
      </c>
      <c r="R1086" t="s">
        <v>6488</v>
      </c>
      <c r="S1086" s="1" t="str">
        <f t="shared" si="33"/>
        <v>FUENTES NINA, ELSA ANGELICA</v>
      </c>
      <c r="T1086" t="s">
        <v>48</v>
      </c>
      <c r="U1086" t="s">
        <v>49</v>
      </c>
      <c r="V1086" t="s">
        <v>50</v>
      </c>
      <c r="W1086" t="s">
        <v>6489</v>
      </c>
      <c r="X1086" s="40">
        <v>23591</v>
      </c>
      <c r="Y1086" t="s">
        <v>6490</v>
      </c>
      <c r="Z1086" s="40">
        <v>42430</v>
      </c>
      <c r="AA1086"/>
      <c r="AB1086" t="s">
        <v>39</v>
      </c>
      <c r="AC1086" t="s">
        <v>40</v>
      </c>
      <c r="AD1086" t="s">
        <v>41</v>
      </c>
      <c r="AE1086"/>
    </row>
    <row r="1087" spans="1:31" ht="15">
      <c r="A1087" s="1" t="str">
        <f t="shared" si="32"/>
        <v>1191113911E4</v>
      </c>
      <c r="B1087" t="s">
        <v>350</v>
      </c>
      <c r="C1087" t="s">
        <v>29</v>
      </c>
      <c r="D1087" t="s">
        <v>30</v>
      </c>
      <c r="E1087" t="s">
        <v>351</v>
      </c>
      <c r="F1087" t="s">
        <v>1497</v>
      </c>
      <c r="G1087" t="s">
        <v>6461</v>
      </c>
      <c r="H1087" t="s">
        <v>1774</v>
      </c>
      <c r="I1087" t="s">
        <v>6462</v>
      </c>
      <c r="J1087" t="s">
        <v>6491</v>
      </c>
      <c r="K1087" t="s">
        <v>32</v>
      </c>
      <c r="L1087" t="s">
        <v>32</v>
      </c>
      <c r="M1087" t="s">
        <v>43</v>
      </c>
      <c r="N1087" t="s">
        <v>44</v>
      </c>
      <c r="O1087" t="s">
        <v>6492</v>
      </c>
      <c r="P1087" t="s">
        <v>76</v>
      </c>
      <c r="Q1087" t="s">
        <v>180</v>
      </c>
      <c r="R1087" t="s">
        <v>4947</v>
      </c>
      <c r="S1087" s="1" t="str">
        <f t="shared" si="33"/>
        <v>QUISPE CANAZA, VIRGINIA</v>
      </c>
      <c r="T1087" t="s">
        <v>65</v>
      </c>
      <c r="U1087" t="s">
        <v>49</v>
      </c>
      <c r="V1087" t="s">
        <v>50</v>
      </c>
      <c r="W1087" t="s">
        <v>6493</v>
      </c>
      <c r="X1087" s="40">
        <v>27770</v>
      </c>
      <c r="Y1087" t="s">
        <v>6494</v>
      </c>
      <c r="Z1087" s="40">
        <v>42430</v>
      </c>
      <c r="AA1087"/>
      <c r="AB1087" t="s">
        <v>39</v>
      </c>
      <c r="AC1087" t="s">
        <v>40</v>
      </c>
      <c r="AD1087" t="s">
        <v>41</v>
      </c>
      <c r="AE1087"/>
    </row>
    <row r="1088" spans="1:31" ht="15">
      <c r="A1088" s="1" t="str">
        <f t="shared" si="32"/>
        <v>1191113911E5</v>
      </c>
      <c r="B1088" t="s">
        <v>350</v>
      </c>
      <c r="C1088" t="s">
        <v>29</v>
      </c>
      <c r="D1088" t="s">
        <v>30</v>
      </c>
      <c r="E1088" t="s">
        <v>351</v>
      </c>
      <c r="F1088" t="s">
        <v>1497</v>
      </c>
      <c r="G1088" t="s">
        <v>6461</v>
      </c>
      <c r="H1088" t="s">
        <v>1774</v>
      </c>
      <c r="I1088" t="s">
        <v>6462</v>
      </c>
      <c r="J1088" t="s">
        <v>6495</v>
      </c>
      <c r="K1088" t="s">
        <v>32</v>
      </c>
      <c r="L1088" t="s">
        <v>32</v>
      </c>
      <c r="M1088" t="s">
        <v>43</v>
      </c>
      <c r="N1088" t="s">
        <v>44</v>
      </c>
      <c r="O1088" t="s">
        <v>6496</v>
      </c>
      <c r="P1088" t="s">
        <v>118</v>
      </c>
      <c r="Q1088" t="s">
        <v>76</v>
      </c>
      <c r="R1088" t="s">
        <v>6497</v>
      </c>
      <c r="S1088" s="1" t="str">
        <f t="shared" si="33"/>
        <v>FLORES QUISPE, ELIZABETH FANY</v>
      </c>
      <c r="T1088" t="s">
        <v>65</v>
      </c>
      <c r="U1088" t="s">
        <v>49</v>
      </c>
      <c r="V1088" t="s">
        <v>50</v>
      </c>
      <c r="W1088" t="s">
        <v>6498</v>
      </c>
      <c r="X1088" s="40">
        <v>32162</v>
      </c>
      <c r="Y1088" t="s">
        <v>6499</v>
      </c>
      <c r="Z1088" s="40">
        <v>43160</v>
      </c>
      <c r="AA1088" s="40">
        <v>43465</v>
      </c>
      <c r="AB1088" t="s">
        <v>39</v>
      </c>
      <c r="AC1088" t="s">
        <v>40</v>
      </c>
      <c r="AD1088" t="s">
        <v>41</v>
      </c>
      <c r="AE1088"/>
    </row>
    <row r="1089" spans="1:31" ht="15">
      <c r="A1089" s="1" t="str">
        <f t="shared" si="32"/>
        <v>1191113911E6</v>
      </c>
      <c r="B1089" t="s">
        <v>350</v>
      </c>
      <c r="C1089" t="s">
        <v>29</v>
      </c>
      <c r="D1089" t="s">
        <v>30</v>
      </c>
      <c r="E1089" t="s">
        <v>351</v>
      </c>
      <c r="F1089" t="s">
        <v>1497</v>
      </c>
      <c r="G1089" t="s">
        <v>6461</v>
      </c>
      <c r="H1089" t="s">
        <v>1774</v>
      </c>
      <c r="I1089" t="s">
        <v>6462</v>
      </c>
      <c r="J1089" t="s">
        <v>6500</v>
      </c>
      <c r="K1089" t="s">
        <v>32</v>
      </c>
      <c r="L1089" t="s">
        <v>32</v>
      </c>
      <c r="M1089" t="s">
        <v>43</v>
      </c>
      <c r="N1089" t="s">
        <v>44</v>
      </c>
      <c r="O1089" t="s">
        <v>6501</v>
      </c>
      <c r="P1089" t="s">
        <v>1147</v>
      </c>
      <c r="Q1089" t="s">
        <v>207</v>
      </c>
      <c r="R1089" t="s">
        <v>6502</v>
      </c>
      <c r="S1089" s="1" t="str">
        <f t="shared" si="33"/>
        <v>SUCASACA TICONA, LUCRECIA</v>
      </c>
      <c r="T1089" t="s">
        <v>53</v>
      </c>
      <c r="U1089" t="s">
        <v>49</v>
      </c>
      <c r="V1089" t="s">
        <v>50</v>
      </c>
      <c r="W1089" t="s">
        <v>6503</v>
      </c>
      <c r="X1089" s="40">
        <v>25856</v>
      </c>
      <c r="Y1089" t="s">
        <v>6504</v>
      </c>
      <c r="Z1089" s="40">
        <v>42430</v>
      </c>
      <c r="AA1089"/>
      <c r="AB1089" t="s">
        <v>39</v>
      </c>
      <c r="AC1089" t="s">
        <v>40</v>
      </c>
      <c r="AD1089" t="s">
        <v>41</v>
      </c>
      <c r="AE1089"/>
    </row>
    <row r="1090" spans="1:31" ht="15">
      <c r="A1090" s="1" t="str">
        <f t="shared" si="32"/>
        <v>1191113911E7</v>
      </c>
      <c r="B1090" t="s">
        <v>350</v>
      </c>
      <c r="C1090" t="s">
        <v>29</v>
      </c>
      <c r="D1090" t="s">
        <v>30</v>
      </c>
      <c r="E1090" t="s">
        <v>351</v>
      </c>
      <c r="F1090" t="s">
        <v>1497</v>
      </c>
      <c r="G1090" t="s">
        <v>6461</v>
      </c>
      <c r="H1090" t="s">
        <v>1774</v>
      </c>
      <c r="I1090" t="s">
        <v>6462</v>
      </c>
      <c r="J1090" t="s">
        <v>6505</v>
      </c>
      <c r="K1090" t="s">
        <v>32</v>
      </c>
      <c r="L1090" t="s">
        <v>32</v>
      </c>
      <c r="M1090" t="s">
        <v>43</v>
      </c>
      <c r="N1090" t="s">
        <v>62</v>
      </c>
      <c r="O1090" t="s">
        <v>6506</v>
      </c>
      <c r="P1090" t="s">
        <v>177</v>
      </c>
      <c r="Q1090" t="s">
        <v>174</v>
      </c>
      <c r="R1090" t="s">
        <v>607</v>
      </c>
      <c r="S1090" s="1" t="str">
        <f t="shared" si="33"/>
        <v>CHAVEZ APAZA, BRIGIDA</v>
      </c>
      <c r="T1090" t="s">
        <v>65</v>
      </c>
      <c r="U1090" t="s">
        <v>49</v>
      </c>
      <c r="V1090" t="s">
        <v>100</v>
      </c>
      <c r="W1090" t="s">
        <v>6507</v>
      </c>
      <c r="X1090" s="40">
        <v>30516</v>
      </c>
      <c r="Y1090" t="s">
        <v>6508</v>
      </c>
      <c r="Z1090" s="40">
        <v>43160</v>
      </c>
      <c r="AA1090" s="40">
        <v>43465</v>
      </c>
      <c r="AB1090" t="s">
        <v>39</v>
      </c>
      <c r="AC1090" t="s">
        <v>67</v>
      </c>
      <c r="AD1090" t="s">
        <v>41</v>
      </c>
      <c r="AE1090"/>
    </row>
    <row r="1091" spans="1:31" ht="15">
      <c r="A1091" s="1" t="str">
        <f t="shared" ref="A1091:A1154" si="34">J1091</f>
        <v>1191113911E8</v>
      </c>
      <c r="B1091" t="s">
        <v>350</v>
      </c>
      <c r="C1091" t="s">
        <v>29</v>
      </c>
      <c r="D1091" t="s">
        <v>30</v>
      </c>
      <c r="E1091" t="s">
        <v>351</v>
      </c>
      <c r="F1091" t="s">
        <v>1497</v>
      </c>
      <c r="G1091" t="s">
        <v>6461</v>
      </c>
      <c r="H1091" t="s">
        <v>1774</v>
      </c>
      <c r="I1091" t="s">
        <v>6462</v>
      </c>
      <c r="J1091" t="s">
        <v>6509</v>
      </c>
      <c r="K1091" t="s">
        <v>32</v>
      </c>
      <c r="L1091" t="s">
        <v>32</v>
      </c>
      <c r="M1091" t="s">
        <v>43</v>
      </c>
      <c r="N1091" t="s">
        <v>44</v>
      </c>
      <c r="O1091" t="s">
        <v>6510</v>
      </c>
      <c r="P1091" t="s">
        <v>76</v>
      </c>
      <c r="Q1091" t="s">
        <v>6511</v>
      </c>
      <c r="R1091" t="s">
        <v>389</v>
      </c>
      <c r="S1091" s="1" t="str">
        <f t="shared" si="33"/>
        <v>QUISPE CCAPA, EPIFANIA</v>
      </c>
      <c r="T1091" t="s">
        <v>53</v>
      </c>
      <c r="U1091" t="s">
        <v>49</v>
      </c>
      <c r="V1091" t="s">
        <v>50</v>
      </c>
      <c r="W1091" t="s">
        <v>6512</v>
      </c>
      <c r="X1091" s="40">
        <v>28131</v>
      </c>
      <c r="Y1091" t="s">
        <v>6513</v>
      </c>
      <c r="Z1091" s="40">
        <v>42795</v>
      </c>
      <c r="AA1091"/>
      <c r="AB1091" t="s">
        <v>39</v>
      </c>
      <c r="AC1091" t="s">
        <v>40</v>
      </c>
      <c r="AD1091" t="s">
        <v>41</v>
      </c>
      <c r="AE1091"/>
    </row>
    <row r="1092" spans="1:31" ht="15">
      <c r="A1092" s="1" t="str">
        <f t="shared" si="34"/>
        <v>1191113911E9</v>
      </c>
      <c r="B1092" t="s">
        <v>350</v>
      </c>
      <c r="C1092" t="s">
        <v>29</v>
      </c>
      <c r="D1092" t="s">
        <v>30</v>
      </c>
      <c r="E1092" t="s">
        <v>351</v>
      </c>
      <c r="F1092" t="s">
        <v>1497</v>
      </c>
      <c r="G1092" t="s">
        <v>6461</v>
      </c>
      <c r="H1092" t="s">
        <v>1774</v>
      </c>
      <c r="I1092" t="s">
        <v>6462</v>
      </c>
      <c r="J1092" t="s">
        <v>6514</v>
      </c>
      <c r="K1092" t="s">
        <v>32</v>
      </c>
      <c r="L1092" t="s">
        <v>32</v>
      </c>
      <c r="M1092" t="s">
        <v>43</v>
      </c>
      <c r="N1092" t="s">
        <v>62</v>
      </c>
      <c r="O1092" t="s">
        <v>6515</v>
      </c>
      <c r="P1092" t="s">
        <v>122</v>
      </c>
      <c r="Q1092" t="s">
        <v>284</v>
      </c>
      <c r="R1092" t="s">
        <v>6516</v>
      </c>
      <c r="S1092" s="1" t="str">
        <f t="shared" ref="S1092:S1155" si="35">CONCATENATE(P1092," ",Q1092,", ",R1092)</f>
        <v>MACHACA VARGAS, JENNY ZENAIDA</v>
      </c>
      <c r="T1092" t="s">
        <v>65</v>
      </c>
      <c r="U1092" t="s">
        <v>49</v>
      </c>
      <c r="V1092" t="s">
        <v>50</v>
      </c>
      <c r="W1092" t="s">
        <v>6517</v>
      </c>
      <c r="X1092" s="40">
        <v>31621</v>
      </c>
      <c r="Y1092" t="s">
        <v>6518</v>
      </c>
      <c r="Z1092" s="40">
        <v>43332</v>
      </c>
      <c r="AA1092" s="40">
        <v>43423</v>
      </c>
      <c r="AB1092" t="s">
        <v>270</v>
      </c>
      <c r="AC1092" t="s">
        <v>67</v>
      </c>
      <c r="AD1092" t="s">
        <v>41</v>
      </c>
      <c r="AE1092"/>
    </row>
    <row r="1093" spans="1:31" ht="15">
      <c r="A1093" s="1" t="str">
        <f t="shared" si="34"/>
        <v>1191113911E9</v>
      </c>
      <c r="B1093" t="s">
        <v>350</v>
      </c>
      <c r="C1093" t="s">
        <v>29</v>
      </c>
      <c r="D1093" t="s">
        <v>30</v>
      </c>
      <c r="E1093" t="s">
        <v>351</v>
      </c>
      <c r="F1093" t="s">
        <v>1497</v>
      </c>
      <c r="G1093" t="s">
        <v>6461</v>
      </c>
      <c r="H1093" t="s">
        <v>1774</v>
      </c>
      <c r="I1093" t="s">
        <v>6462</v>
      </c>
      <c r="J1093" t="s">
        <v>6514</v>
      </c>
      <c r="K1093" t="s">
        <v>32</v>
      </c>
      <c r="L1093" t="s">
        <v>32</v>
      </c>
      <c r="M1093" t="s">
        <v>43</v>
      </c>
      <c r="N1093" t="s">
        <v>44</v>
      </c>
      <c r="O1093" t="s">
        <v>6519</v>
      </c>
      <c r="P1093" t="s">
        <v>6520</v>
      </c>
      <c r="Q1093" t="s">
        <v>365</v>
      </c>
      <c r="R1093" t="s">
        <v>6521</v>
      </c>
      <c r="S1093" s="1" t="str">
        <f t="shared" si="35"/>
        <v>MOLLINEDO BUSTINZA, MELANIA ADELAYDA</v>
      </c>
      <c r="T1093" t="s">
        <v>53</v>
      </c>
      <c r="U1093" t="s">
        <v>49</v>
      </c>
      <c r="V1093" t="s">
        <v>6522</v>
      </c>
      <c r="W1093" t="s">
        <v>6523</v>
      </c>
      <c r="X1093" s="40">
        <v>28473</v>
      </c>
      <c r="Y1093" t="s">
        <v>6524</v>
      </c>
      <c r="Z1093" s="40">
        <v>43326</v>
      </c>
      <c r="AA1093" s="40">
        <v>43423</v>
      </c>
      <c r="AB1093" t="s">
        <v>39</v>
      </c>
      <c r="AC1093" t="s">
        <v>40</v>
      </c>
      <c r="AD1093" t="s">
        <v>41</v>
      </c>
      <c r="AE1093"/>
    </row>
    <row r="1094" spans="1:31" ht="15">
      <c r="A1094" s="1" t="str">
        <f t="shared" si="34"/>
        <v>1191113921E3</v>
      </c>
      <c r="B1094" t="s">
        <v>350</v>
      </c>
      <c r="C1094" t="s">
        <v>29</v>
      </c>
      <c r="D1094" t="s">
        <v>30</v>
      </c>
      <c r="E1094" t="s">
        <v>351</v>
      </c>
      <c r="F1094" t="s">
        <v>1497</v>
      </c>
      <c r="G1094" t="s">
        <v>6461</v>
      </c>
      <c r="H1094" t="s">
        <v>1774</v>
      </c>
      <c r="I1094" t="s">
        <v>6462</v>
      </c>
      <c r="J1094" t="s">
        <v>6525</v>
      </c>
      <c r="K1094" t="s">
        <v>32</v>
      </c>
      <c r="L1094" t="s">
        <v>32</v>
      </c>
      <c r="M1094" t="s">
        <v>43</v>
      </c>
      <c r="N1094" t="s">
        <v>44</v>
      </c>
      <c r="O1094" t="s">
        <v>6526</v>
      </c>
      <c r="P1094" t="s">
        <v>508</v>
      </c>
      <c r="Q1094" t="s">
        <v>166</v>
      </c>
      <c r="R1094" t="s">
        <v>6527</v>
      </c>
      <c r="S1094" s="1" t="str">
        <f t="shared" si="35"/>
        <v>CORONEL CHURATA, PEDRO FELIX</v>
      </c>
      <c r="T1094" t="s">
        <v>53</v>
      </c>
      <c r="U1094" t="s">
        <v>49</v>
      </c>
      <c r="V1094" t="s">
        <v>50</v>
      </c>
      <c r="W1094" t="s">
        <v>6528</v>
      </c>
      <c r="X1094" s="40">
        <v>22494</v>
      </c>
      <c r="Y1094" t="s">
        <v>6529</v>
      </c>
      <c r="Z1094" s="40">
        <v>41701</v>
      </c>
      <c r="AA1094" s="40">
        <v>42004</v>
      </c>
      <c r="AB1094" t="s">
        <v>39</v>
      </c>
      <c r="AC1094" t="s">
        <v>40</v>
      </c>
      <c r="AD1094" t="s">
        <v>41</v>
      </c>
      <c r="AE1094"/>
    </row>
    <row r="1095" spans="1:31" ht="15">
      <c r="A1095" s="1" t="str">
        <f t="shared" si="34"/>
        <v>1191113921E4</v>
      </c>
      <c r="B1095" t="s">
        <v>350</v>
      </c>
      <c r="C1095" t="s">
        <v>29</v>
      </c>
      <c r="D1095" t="s">
        <v>30</v>
      </c>
      <c r="E1095" t="s">
        <v>351</v>
      </c>
      <c r="F1095" t="s">
        <v>1497</v>
      </c>
      <c r="G1095" t="s">
        <v>6461</v>
      </c>
      <c r="H1095" t="s">
        <v>1774</v>
      </c>
      <c r="I1095" t="s">
        <v>6462</v>
      </c>
      <c r="J1095" t="s">
        <v>6530</v>
      </c>
      <c r="K1095" t="s">
        <v>32</v>
      </c>
      <c r="L1095" t="s">
        <v>32</v>
      </c>
      <c r="M1095" t="s">
        <v>43</v>
      </c>
      <c r="N1095" t="s">
        <v>62</v>
      </c>
      <c r="O1095" t="s">
        <v>6531</v>
      </c>
      <c r="P1095" t="s">
        <v>158</v>
      </c>
      <c r="Q1095" t="s">
        <v>820</v>
      </c>
      <c r="R1095" t="s">
        <v>6532</v>
      </c>
      <c r="S1095" s="1" t="str">
        <f t="shared" si="35"/>
        <v>ROJAS PACCO, LOURDES DEYSI</v>
      </c>
      <c r="T1095" t="s">
        <v>65</v>
      </c>
      <c r="U1095" t="s">
        <v>49</v>
      </c>
      <c r="V1095" t="s">
        <v>50</v>
      </c>
      <c r="W1095" t="s">
        <v>6533</v>
      </c>
      <c r="X1095" s="40">
        <v>31142</v>
      </c>
      <c r="Y1095" t="s">
        <v>6534</v>
      </c>
      <c r="Z1095" s="40">
        <v>43417</v>
      </c>
      <c r="AA1095" s="40">
        <v>43462</v>
      </c>
      <c r="AB1095" t="s">
        <v>270</v>
      </c>
      <c r="AC1095" t="s">
        <v>67</v>
      </c>
      <c r="AD1095" t="s">
        <v>41</v>
      </c>
      <c r="AE1095"/>
    </row>
    <row r="1096" spans="1:31" ht="15">
      <c r="A1096" s="1" t="str">
        <f t="shared" si="34"/>
        <v>1191113921E4</v>
      </c>
      <c r="B1096" t="s">
        <v>350</v>
      </c>
      <c r="C1096" t="s">
        <v>29</v>
      </c>
      <c r="D1096" t="s">
        <v>30</v>
      </c>
      <c r="E1096" t="s">
        <v>351</v>
      </c>
      <c r="F1096" t="s">
        <v>1497</v>
      </c>
      <c r="G1096" t="s">
        <v>6461</v>
      </c>
      <c r="H1096" t="s">
        <v>1774</v>
      </c>
      <c r="I1096" t="s">
        <v>6462</v>
      </c>
      <c r="J1096" t="s">
        <v>6530</v>
      </c>
      <c r="K1096" t="s">
        <v>32</v>
      </c>
      <c r="L1096" t="s">
        <v>32</v>
      </c>
      <c r="M1096" t="s">
        <v>43</v>
      </c>
      <c r="N1096" t="s">
        <v>44</v>
      </c>
      <c r="O1096" t="s">
        <v>6535</v>
      </c>
      <c r="P1096" t="s">
        <v>130</v>
      </c>
      <c r="Q1096" t="s">
        <v>492</v>
      </c>
      <c r="R1096" t="s">
        <v>6536</v>
      </c>
      <c r="S1096" s="1" t="str">
        <f t="shared" si="35"/>
        <v>ROMERO GUILLEN, JAVIER EFRAIN</v>
      </c>
      <c r="T1096" t="s">
        <v>65</v>
      </c>
      <c r="U1096" t="s">
        <v>49</v>
      </c>
      <c r="V1096" t="s">
        <v>969</v>
      </c>
      <c r="W1096" t="s">
        <v>6537</v>
      </c>
      <c r="X1096" s="40">
        <v>24109</v>
      </c>
      <c r="Y1096" t="s">
        <v>6538</v>
      </c>
      <c r="Z1096" s="40">
        <v>43417</v>
      </c>
      <c r="AA1096" s="40">
        <v>43462</v>
      </c>
      <c r="AB1096" t="s">
        <v>39</v>
      </c>
      <c r="AC1096" t="s">
        <v>40</v>
      </c>
      <c r="AD1096" t="s">
        <v>41</v>
      </c>
      <c r="AE1096"/>
    </row>
    <row r="1097" spans="1:31" ht="15">
      <c r="A1097" s="1" t="str">
        <f t="shared" si="34"/>
        <v>1198113911E2</v>
      </c>
      <c r="B1097" t="s">
        <v>350</v>
      </c>
      <c r="C1097" t="s">
        <v>29</v>
      </c>
      <c r="D1097" t="s">
        <v>30</v>
      </c>
      <c r="E1097" t="s">
        <v>351</v>
      </c>
      <c r="F1097" t="s">
        <v>1497</v>
      </c>
      <c r="G1097" t="s">
        <v>6461</v>
      </c>
      <c r="H1097" t="s">
        <v>1774</v>
      </c>
      <c r="I1097" t="s">
        <v>6462</v>
      </c>
      <c r="J1097" t="s">
        <v>6539</v>
      </c>
      <c r="K1097" t="s">
        <v>32</v>
      </c>
      <c r="L1097" t="s">
        <v>32</v>
      </c>
      <c r="M1097" t="s">
        <v>1139</v>
      </c>
      <c r="N1097" t="s">
        <v>44</v>
      </c>
      <c r="O1097" t="s">
        <v>870</v>
      </c>
      <c r="P1097" t="s">
        <v>207</v>
      </c>
      <c r="Q1097" t="s">
        <v>6540</v>
      </c>
      <c r="R1097" t="s">
        <v>6541</v>
      </c>
      <c r="S1097" s="1" t="str">
        <f t="shared" si="35"/>
        <v>TICONA CHARALLA, CECILIO</v>
      </c>
      <c r="T1097" t="s">
        <v>53</v>
      </c>
      <c r="U1097" t="s">
        <v>49</v>
      </c>
      <c r="V1097" t="s">
        <v>50</v>
      </c>
      <c r="W1097" t="s">
        <v>6542</v>
      </c>
      <c r="X1097" s="40">
        <v>25398</v>
      </c>
      <c r="Y1097" t="s">
        <v>6543</v>
      </c>
      <c r="Z1097" s="40">
        <v>42795</v>
      </c>
      <c r="AA1097"/>
      <c r="AB1097" t="s">
        <v>39</v>
      </c>
      <c r="AC1097" t="s">
        <v>40</v>
      </c>
      <c r="AD1097" t="s">
        <v>41</v>
      </c>
      <c r="AE1097"/>
    </row>
    <row r="1098" spans="1:31" ht="15">
      <c r="A1098" s="1" t="str">
        <f t="shared" si="34"/>
        <v>1191113921E1</v>
      </c>
      <c r="B1098" t="s">
        <v>350</v>
      </c>
      <c r="C1098" t="s">
        <v>29</v>
      </c>
      <c r="D1098" t="s">
        <v>30</v>
      </c>
      <c r="E1098" t="s">
        <v>351</v>
      </c>
      <c r="F1098" t="s">
        <v>1497</v>
      </c>
      <c r="G1098" t="s">
        <v>6461</v>
      </c>
      <c r="H1098" t="s">
        <v>1774</v>
      </c>
      <c r="I1098" t="s">
        <v>6462</v>
      </c>
      <c r="J1098" t="s">
        <v>6544</v>
      </c>
      <c r="K1098" t="s">
        <v>87</v>
      </c>
      <c r="L1098" t="s">
        <v>88</v>
      </c>
      <c r="M1098" t="s">
        <v>325</v>
      </c>
      <c r="N1098" t="s">
        <v>62</v>
      </c>
      <c r="O1098" t="s">
        <v>6545</v>
      </c>
      <c r="P1098" t="s">
        <v>871</v>
      </c>
      <c r="Q1098" t="s">
        <v>292</v>
      </c>
      <c r="R1098" t="s">
        <v>6546</v>
      </c>
      <c r="S1098" s="1" t="str">
        <f t="shared" si="35"/>
        <v>MARAZA VILCANQUI, LORGIA</v>
      </c>
      <c r="T1098" t="s">
        <v>98</v>
      </c>
      <c r="U1098" t="s">
        <v>38</v>
      </c>
      <c r="V1098" t="s">
        <v>50</v>
      </c>
      <c r="W1098" t="s">
        <v>6547</v>
      </c>
      <c r="X1098" s="40">
        <v>26725</v>
      </c>
      <c r="Y1098" t="s">
        <v>6548</v>
      </c>
      <c r="Z1098" s="40">
        <v>43101</v>
      </c>
      <c r="AA1098" s="40">
        <v>43465</v>
      </c>
      <c r="AB1098" t="s">
        <v>39</v>
      </c>
      <c r="AC1098" t="s">
        <v>92</v>
      </c>
      <c r="AD1098" t="s">
        <v>41</v>
      </c>
      <c r="AE1098"/>
    </row>
    <row r="1099" spans="1:31" ht="15">
      <c r="A1099" s="1" t="str">
        <f t="shared" si="34"/>
        <v>1113113911E2</v>
      </c>
      <c r="B1099" t="s">
        <v>350</v>
      </c>
      <c r="C1099" t="s">
        <v>303</v>
      </c>
      <c r="D1099" t="s">
        <v>30</v>
      </c>
      <c r="E1099" t="s">
        <v>351</v>
      </c>
      <c r="F1099" t="s">
        <v>1493</v>
      </c>
      <c r="G1099" t="s">
        <v>6549</v>
      </c>
      <c r="H1099" t="s">
        <v>1774</v>
      </c>
      <c r="I1099" t="s">
        <v>6550</v>
      </c>
      <c r="J1099" t="s">
        <v>6551</v>
      </c>
      <c r="K1099" t="s">
        <v>32</v>
      </c>
      <c r="L1099" t="s">
        <v>32</v>
      </c>
      <c r="M1099" t="s">
        <v>43</v>
      </c>
      <c r="N1099" t="s">
        <v>44</v>
      </c>
      <c r="O1099" t="s">
        <v>6552</v>
      </c>
      <c r="P1099" t="s">
        <v>76</v>
      </c>
      <c r="Q1099" t="s">
        <v>373</v>
      </c>
      <c r="R1099" t="s">
        <v>6553</v>
      </c>
      <c r="S1099" s="1" t="str">
        <f t="shared" si="35"/>
        <v>QUISPE ASQUI, JORGE VIDAL</v>
      </c>
      <c r="T1099" t="s">
        <v>48</v>
      </c>
      <c r="U1099" t="s">
        <v>49</v>
      </c>
      <c r="V1099" t="s">
        <v>50</v>
      </c>
      <c r="W1099" t="s">
        <v>6554</v>
      </c>
      <c r="X1099" s="40">
        <v>21963</v>
      </c>
      <c r="Y1099" t="s">
        <v>6555</v>
      </c>
      <c r="Z1099"/>
      <c r="AA1099"/>
      <c r="AB1099" t="s">
        <v>39</v>
      </c>
      <c r="AC1099" t="s">
        <v>40</v>
      </c>
      <c r="AD1099" t="s">
        <v>41</v>
      </c>
      <c r="AE1099"/>
    </row>
    <row r="1100" spans="1:31" ht="15">
      <c r="A1100" s="1" t="str">
        <f t="shared" si="34"/>
        <v>1113113911E4</v>
      </c>
      <c r="B1100" t="s">
        <v>350</v>
      </c>
      <c r="C1100" t="s">
        <v>303</v>
      </c>
      <c r="D1100" t="s">
        <v>30</v>
      </c>
      <c r="E1100" t="s">
        <v>351</v>
      </c>
      <c r="F1100" t="s">
        <v>1493</v>
      </c>
      <c r="G1100" t="s">
        <v>6549</v>
      </c>
      <c r="H1100" t="s">
        <v>1774</v>
      </c>
      <c r="I1100" t="s">
        <v>6550</v>
      </c>
      <c r="J1100" t="s">
        <v>6556</v>
      </c>
      <c r="K1100" t="s">
        <v>32</v>
      </c>
      <c r="L1100" t="s">
        <v>32</v>
      </c>
      <c r="M1100" t="s">
        <v>43</v>
      </c>
      <c r="N1100" t="s">
        <v>44</v>
      </c>
      <c r="O1100" t="s">
        <v>6557</v>
      </c>
      <c r="P1100" t="s">
        <v>102</v>
      </c>
      <c r="Q1100" t="s">
        <v>407</v>
      </c>
      <c r="R1100" t="s">
        <v>6558</v>
      </c>
      <c r="S1100" s="1" t="str">
        <f t="shared" si="35"/>
        <v>MAMANI PACOMPIA, ELIEZER</v>
      </c>
      <c r="T1100" t="s">
        <v>65</v>
      </c>
      <c r="U1100" t="s">
        <v>49</v>
      </c>
      <c r="V1100" t="s">
        <v>50</v>
      </c>
      <c r="W1100" t="s">
        <v>6559</v>
      </c>
      <c r="X1100" s="40">
        <v>30733</v>
      </c>
      <c r="Y1100" t="s">
        <v>6560</v>
      </c>
      <c r="Z1100" s="40">
        <v>43160</v>
      </c>
      <c r="AA1100" s="40">
        <v>43465</v>
      </c>
      <c r="AB1100" t="s">
        <v>39</v>
      </c>
      <c r="AC1100" t="s">
        <v>40</v>
      </c>
      <c r="AD1100" t="s">
        <v>41</v>
      </c>
      <c r="AE1100"/>
    </row>
    <row r="1101" spans="1:31" ht="15">
      <c r="A1101" s="1" t="str">
        <f t="shared" si="34"/>
        <v>1113113911E5</v>
      </c>
      <c r="B1101" t="s">
        <v>350</v>
      </c>
      <c r="C1101" t="s">
        <v>303</v>
      </c>
      <c r="D1101" t="s">
        <v>30</v>
      </c>
      <c r="E1101" t="s">
        <v>351</v>
      </c>
      <c r="F1101" t="s">
        <v>1493</v>
      </c>
      <c r="G1101" t="s">
        <v>6549</v>
      </c>
      <c r="H1101" t="s">
        <v>1774</v>
      </c>
      <c r="I1101" t="s">
        <v>6550</v>
      </c>
      <c r="J1101" t="s">
        <v>6561</v>
      </c>
      <c r="K1101" t="s">
        <v>32</v>
      </c>
      <c r="L1101" t="s">
        <v>32</v>
      </c>
      <c r="M1101" t="s">
        <v>43</v>
      </c>
      <c r="N1101" t="s">
        <v>44</v>
      </c>
      <c r="O1101" t="s">
        <v>6562</v>
      </c>
      <c r="P1101" t="s">
        <v>76</v>
      </c>
      <c r="Q1101" t="s">
        <v>164</v>
      </c>
      <c r="R1101" t="s">
        <v>538</v>
      </c>
      <c r="S1101" s="1" t="str">
        <f t="shared" si="35"/>
        <v>QUISPE CAHUANA, EDWIN</v>
      </c>
      <c r="T1101" t="s">
        <v>65</v>
      </c>
      <c r="U1101" t="s">
        <v>49</v>
      </c>
      <c r="V1101" t="s">
        <v>50</v>
      </c>
      <c r="W1101" t="s">
        <v>6563</v>
      </c>
      <c r="X1101" s="40">
        <v>28386</v>
      </c>
      <c r="Y1101" t="s">
        <v>6564</v>
      </c>
      <c r="Z1101" s="40">
        <v>43160</v>
      </c>
      <c r="AA1101" s="40">
        <v>43465</v>
      </c>
      <c r="AB1101" t="s">
        <v>39</v>
      </c>
      <c r="AC1101" t="s">
        <v>40</v>
      </c>
      <c r="AD1101" t="s">
        <v>41</v>
      </c>
      <c r="AE1101"/>
    </row>
    <row r="1102" spans="1:31" ht="15">
      <c r="A1102" s="1" t="str">
        <f t="shared" si="34"/>
        <v>1113113911E6</v>
      </c>
      <c r="B1102" t="s">
        <v>350</v>
      </c>
      <c r="C1102" t="s">
        <v>303</v>
      </c>
      <c r="D1102" t="s">
        <v>30</v>
      </c>
      <c r="E1102" t="s">
        <v>351</v>
      </c>
      <c r="F1102" t="s">
        <v>1493</v>
      </c>
      <c r="G1102" t="s">
        <v>6549</v>
      </c>
      <c r="H1102" t="s">
        <v>1774</v>
      </c>
      <c r="I1102" t="s">
        <v>6550</v>
      </c>
      <c r="J1102" t="s">
        <v>6565</v>
      </c>
      <c r="K1102" t="s">
        <v>32</v>
      </c>
      <c r="L1102" t="s">
        <v>32</v>
      </c>
      <c r="M1102" t="s">
        <v>259</v>
      </c>
      <c r="N1102" t="s">
        <v>44</v>
      </c>
      <c r="O1102" t="s">
        <v>6566</v>
      </c>
      <c r="P1102" t="s">
        <v>382</v>
      </c>
      <c r="Q1102" t="s">
        <v>502</v>
      </c>
      <c r="R1102" t="s">
        <v>873</v>
      </c>
      <c r="S1102" s="1" t="str">
        <f t="shared" si="35"/>
        <v>CUTIMBO PANCCA, LOURDES MARIA</v>
      </c>
      <c r="T1102" t="s">
        <v>48</v>
      </c>
      <c r="U1102" t="s">
        <v>49</v>
      </c>
      <c r="V1102" t="s">
        <v>50</v>
      </c>
      <c r="W1102" t="s">
        <v>6567</v>
      </c>
      <c r="X1102" s="40">
        <v>25967</v>
      </c>
      <c r="Y1102" t="s">
        <v>6568</v>
      </c>
      <c r="Z1102" s="40">
        <v>43101</v>
      </c>
      <c r="AA1102" s="40">
        <v>43465</v>
      </c>
      <c r="AB1102" t="s">
        <v>39</v>
      </c>
      <c r="AC1102" t="s">
        <v>40</v>
      </c>
      <c r="AD1102" t="s">
        <v>41</v>
      </c>
      <c r="AE1102"/>
    </row>
    <row r="1103" spans="1:31" ht="15">
      <c r="A1103" s="1" t="str">
        <f t="shared" si="34"/>
        <v>1113113911E3</v>
      </c>
      <c r="B1103" t="s">
        <v>350</v>
      </c>
      <c r="C1103" t="s">
        <v>303</v>
      </c>
      <c r="D1103" t="s">
        <v>30</v>
      </c>
      <c r="E1103" t="s">
        <v>351</v>
      </c>
      <c r="F1103" t="s">
        <v>1493</v>
      </c>
      <c r="G1103" t="s">
        <v>6549</v>
      </c>
      <c r="H1103" t="s">
        <v>1774</v>
      </c>
      <c r="I1103" t="s">
        <v>6550</v>
      </c>
      <c r="J1103" t="s">
        <v>6569</v>
      </c>
      <c r="K1103" t="s">
        <v>87</v>
      </c>
      <c r="L1103" t="s">
        <v>88</v>
      </c>
      <c r="M1103" t="s">
        <v>89</v>
      </c>
      <c r="N1103" t="s">
        <v>62</v>
      </c>
      <c r="O1103" t="s">
        <v>6570</v>
      </c>
      <c r="P1103" t="s">
        <v>102</v>
      </c>
      <c r="Q1103" t="s">
        <v>226</v>
      </c>
      <c r="R1103" t="s">
        <v>6571</v>
      </c>
      <c r="S1103" s="1" t="str">
        <f t="shared" si="35"/>
        <v>MAMANI MAQUERA, JUAN TITO</v>
      </c>
      <c r="T1103" t="s">
        <v>98</v>
      </c>
      <c r="U1103" t="s">
        <v>38</v>
      </c>
      <c r="V1103" t="s">
        <v>50</v>
      </c>
      <c r="W1103" t="s">
        <v>6572</v>
      </c>
      <c r="X1103" s="40">
        <v>28473</v>
      </c>
      <c r="Y1103" t="s">
        <v>6573</v>
      </c>
      <c r="Z1103" s="40">
        <v>43101</v>
      </c>
      <c r="AA1103" s="40">
        <v>43465</v>
      </c>
      <c r="AB1103" t="s">
        <v>39</v>
      </c>
      <c r="AC1103" t="s">
        <v>92</v>
      </c>
      <c r="AD1103" t="s">
        <v>41</v>
      </c>
      <c r="AE1103"/>
    </row>
    <row r="1104" spans="1:31" ht="15">
      <c r="A1104" s="1" t="str">
        <f t="shared" si="34"/>
        <v>1198113921E4</v>
      </c>
      <c r="B1104" t="s">
        <v>350</v>
      </c>
      <c r="C1104" t="s">
        <v>29</v>
      </c>
      <c r="D1104" t="s">
        <v>30</v>
      </c>
      <c r="E1104" t="s">
        <v>351</v>
      </c>
      <c r="F1104" t="s">
        <v>1495</v>
      </c>
      <c r="G1104" t="s">
        <v>6574</v>
      </c>
      <c r="H1104" t="s">
        <v>1774</v>
      </c>
      <c r="I1104" t="s">
        <v>6575</v>
      </c>
      <c r="J1104" t="s">
        <v>6576</v>
      </c>
      <c r="K1104" t="s">
        <v>32</v>
      </c>
      <c r="L1104" t="s">
        <v>33</v>
      </c>
      <c r="M1104" t="s">
        <v>34</v>
      </c>
      <c r="N1104" t="s">
        <v>35</v>
      </c>
      <c r="O1104" t="s">
        <v>6577</v>
      </c>
      <c r="P1104" t="s">
        <v>291</v>
      </c>
      <c r="Q1104" t="s">
        <v>651</v>
      </c>
      <c r="R1104" t="s">
        <v>6578</v>
      </c>
      <c r="S1104" s="1" t="str">
        <f t="shared" si="35"/>
        <v>MENDOZA MONTESINOS, RAUL GODOFREDO</v>
      </c>
      <c r="T1104" t="s">
        <v>48</v>
      </c>
      <c r="U1104" t="s">
        <v>38</v>
      </c>
      <c r="V1104" t="s">
        <v>100</v>
      </c>
      <c r="W1104" t="s">
        <v>6579</v>
      </c>
      <c r="X1104" s="40">
        <v>23047</v>
      </c>
      <c r="Y1104" t="s">
        <v>6580</v>
      </c>
      <c r="Z1104" s="40">
        <v>42064</v>
      </c>
      <c r="AA1104" s="40">
        <v>43159</v>
      </c>
      <c r="AB1104" t="s">
        <v>39</v>
      </c>
      <c r="AC1104" t="s">
        <v>40</v>
      </c>
      <c r="AD1104" t="s">
        <v>41</v>
      </c>
      <c r="AE1104"/>
    </row>
    <row r="1105" spans="1:31" ht="15">
      <c r="A1105" s="1" t="str">
        <f t="shared" si="34"/>
        <v>1132113321E2</v>
      </c>
      <c r="B1105" t="s">
        <v>350</v>
      </c>
      <c r="C1105" t="s">
        <v>29</v>
      </c>
      <c r="D1105" t="s">
        <v>30</v>
      </c>
      <c r="E1105" t="s">
        <v>351</v>
      </c>
      <c r="F1105" t="s">
        <v>1495</v>
      </c>
      <c r="G1105" t="s">
        <v>6574</v>
      </c>
      <c r="H1105" t="s">
        <v>1774</v>
      </c>
      <c r="I1105" t="s">
        <v>6575</v>
      </c>
      <c r="J1105" t="s">
        <v>6581</v>
      </c>
      <c r="K1105" t="s">
        <v>32</v>
      </c>
      <c r="L1105" t="s">
        <v>32</v>
      </c>
      <c r="M1105" t="s">
        <v>1139</v>
      </c>
      <c r="N1105" t="s">
        <v>62</v>
      </c>
      <c r="O1105" t="s">
        <v>6582</v>
      </c>
      <c r="P1105" t="s">
        <v>123</v>
      </c>
      <c r="Q1105" t="s">
        <v>6583</v>
      </c>
      <c r="R1105" t="s">
        <v>6584</v>
      </c>
      <c r="S1105" s="1" t="str">
        <f t="shared" si="35"/>
        <v>VELASQUEZ CHANCOLLA, LORENZO JUSTINIANO</v>
      </c>
      <c r="T1105" t="s">
        <v>65</v>
      </c>
      <c r="U1105" t="s">
        <v>49</v>
      </c>
      <c r="V1105" t="s">
        <v>50</v>
      </c>
      <c r="W1105" t="s">
        <v>6585</v>
      </c>
      <c r="X1105" s="40">
        <v>21433</v>
      </c>
      <c r="Y1105" t="s">
        <v>6586</v>
      </c>
      <c r="Z1105" s="40">
        <v>43171</v>
      </c>
      <c r="AA1105" s="40">
        <v>43465</v>
      </c>
      <c r="AB1105" t="s">
        <v>39</v>
      </c>
      <c r="AC1105" t="s">
        <v>67</v>
      </c>
      <c r="AD1105" t="s">
        <v>41</v>
      </c>
      <c r="AE1105"/>
    </row>
    <row r="1106" spans="1:31" ht="15">
      <c r="A1106" s="1" t="str">
        <f t="shared" si="34"/>
        <v>1198113911E0</v>
      </c>
      <c r="B1106" t="s">
        <v>350</v>
      </c>
      <c r="C1106" t="s">
        <v>29</v>
      </c>
      <c r="D1106" t="s">
        <v>30</v>
      </c>
      <c r="E1106" t="s">
        <v>351</v>
      </c>
      <c r="F1106" t="s">
        <v>1495</v>
      </c>
      <c r="G1106" t="s">
        <v>6574</v>
      </c>
      <c r="H1106" t="s">
        <v>1774</v>
      </c>
      <c r="I1106" t="s">
        <v>6575</v>
      </c>
      <c r="J1106" t="s">
        <v>6587</v>
      </c>
      <c r="K1106" t="s">
        <v>32</v>
      </c>
      <c r="L1106" t="s">
        <v>32</v>
      </c>
      <c r="M1106" t="s">
        <v>43</v>
      </c>
      <c r="N1106" t="s">
        <v>62</v>
      </c>
      <c r="O1106" t="s">
        <v>6588</v>
      </c>
      <c r="P1106" t="s">
        <v>174</v>
      </c>
      <c r="Q1106" t="s">
        <v>76</v>
      </c>
      <c r="R1106" t="s">
        <v>982</v>
      </c>
      <c r="S1106" s="1" t="str">
        <f t="shared" si="35"/>
        <v>APAZA QUISPE, YUDY</v>
      </c>
      <c r="T1106" t="s">
        <v>65</v>
      </c>
      <c r="U1106" t="s">
        <v>49</v>
      </c>
      <c r="V1106" t="s">
        <v>50</v>
      </c>
      <c r="W1106" t="s">
        <v>6589</v>
      </c>
      <c r="X1106" s="40">
        <v>26404</v>
      </c>
      <c r="Y1106" t="s">
        <v>6590</v>
      </c>
      <c r="Z1106" s="40">
        <v>43403</v>
      </c>
      <c r="AA1106" s="40">
        <v>43465</v>
      </c>
      <c r="AB1106" t="s">
        <v>270</v>
      </c>
      <c r="AC1106" t="s">
        <v>67</v>
      </c>
      <c r="AD1106" t="s">
        <v>41</v>
      </c>
      <c r="AE1106"/>
    </row>
    <row r="1107" spans="1:31" ht="15">
      <c r="A1107" s="1" t="str">
        <f t="shared" si="34"/>
        <v>1198113911E0</v>
      </c>
      <c r="B1107" t="s">
        <v>350</v>
      </c>
      <c r="C1107" t="s">
        <v>29</v>
      </c>
      <c r="D1107" t="s">
        <v>30</v>
      </c>
      <c r="E1107" t="s">
        <v>351</v>
      </c>
      <c r="F1107" t="s">
        <v>1495</v>
      </c>
      <c r="G1107" t="s">
        <v>6574</v>
      </c>
      <c r="H1107" t="s">
        <v>1774</v>
      </c>
      <c r="I1107" t="s">
        <v>6575</v>
      </c>
      <c r="J1107" t="s">
        <v>6587</v>
      </c>
      <c r="K1107" t="s">
        <v>32</v>
      </c>
      <c r="L1107" t="s">
        <v>32</v>
      </c>
      <c r="M1107" t="s">
        <v>43</v>
      </c>
      <c r="N1107" t="s">
        <v>44</v>
      </c>
      <c r="O1107" t="s">
        <v>54</v>
      </c>
      <c r="P1107" t="s">
        <v>291</v>
      </c>
      <c r="Q1107" t="s">
        <v>326</v>
      </c>
      <c r="R1107" t="s">
        <v>863</v>
      </c>
      <c r="S1107" s="1" t="str">
        <f t="shared" si="35"/>
        <v>MENDOZA ANQUISE, JULIO</v>
      </c>
      <c r="T1107" t="s">
        <v>65</v>
      </c>
      <c r="U1107" t="s">
        <v>49</v>
      </c>
      <c r="V1107" t="s">
        <v>271</v>
      </c>
      <c r="W1107" t="s">
        <v>6591</v>
      </c>
      <c r="X1107" s="40">
        <v>21285</v>
      </c>
      <c r="Y1107" t="s">
        <v>6592</v>
      </c>
      <c r="Z1107" s="40">
        <v>43403</v>
      </c>
      <c r="AA1107" s="40">
        <v>43465</v>
      </c>
      <c r="AB1107" t="s">
        <v>39</v>
      </c>
      <c r="AC1107" t="s">
        <v>40</v>
      </c>
      <c r="AD1107" t="s">
        <v>41</v>
      </c>
      <c r="AE1107"/>
    </row>
    <row r="1108" spans="1:31" ht="15">
      <c r="A1108" s="1" t="str">
        <f t="shared" si="34"/>
        <v>1198113911E3</v>
      </c>
      <c r="B1108" t="s">
        <v>350</v>
      </c>
      <c r="C1108" t="s">
        <v>29</v>
      </c>
      <c r="D1108" t="s">
        <v>30</v>
      </c>
      <c r="E1108" t="s">
        <v>351</v>
      </c>
      <c r="F1108" t="s">
        <v>1495</v>
      </c>
      <c r="G1108" t="s">
        <v>6574</v>
      </c>
      <c r="H1108" t="s">
        <v>1774</v>
      </c>
      <c r="I1108" t="s">
        <v>6575</v>
      </c>
      <c r="J1108" t="s">
        <v>6593</v>
      </c>
      <c r="K1108" t="s">
        <v>32</v>
      </c>
      <c r="L1108" t="s">
        <v>32</v>
      </c>
      <c r="M1108" t="s">
        <v>43</v>
      </c>
      <c r="N1108" t="s">
        <v>44</v>
      </c>
      <c r="O1108" t="s">
        <v>6594</v>
      </c>
      <c r="P1108" t="s">
        <v>115</v>
      </c>
      <c r="Q1108" t="s">
        <v>182</v>
      </c>
      <c r="R1108" t="s">
        <v>630</v>
      </c>
      <c r="S1108" s="1" t="str">
        <f t="shared" si="35"/>
        <v>TORRES YANA, FELIPE</v>
      </c>
      <c r="T1108" t="s">
        <v>48</v>
      </c>
      <c r="U1108" t="s">
        <v>49</v>
      </c>
      <c r="V1108" t="s">
        <v>50</v>
      </c>
      <c r="W1108" t="s">
        <v>6595</v>
      </c>
      <c r="X1108" s="40">
        <v>25117</v>
      </c>
      <c r="Y1108" t="s">
        <v>6596</v>
      </c>
      <c r="Z1108" s="40">
        <v>43171</v>
      </c>
      <c r="AA1108"/>
      <c r="AB1108" t="s">
        <v>39</v>
      </c>
      <c r="AC1108" t="s">
        <v>40</v>
      </c>
      <c r="AD1108" t="s">
        <v>41</v>
      </c>
      <c r="AE1108"/>
    </row>
    <row r="1109" spans="1:31" ht="15">
      <c r="A1109" s="1" t="str">
        <f t="shared" si="34"/>
        <v>1198113911E4</v>
      </c>
      <c r="B1109" t="s">
        <v>350</v>
      </c>
      <c r="C1109" t="s">
        <v>29</v>
      </c>
      <c r="D1109" t="s">
        <v>30</v>
      </c>
      <c r="E1109" t="s">
        <v>351</v>
      </c>
      <c r="F1109" t="s">
        <v>1495</v>
      </c>
      <c r="G1109" t="s">
        <v>6574</v>
      </c>
      <c r="H1109" t="s">
        <v>1774</v>
      </c>
      <c r="I1109" t="s">
        <v>6575</v>
      </c>
      <c r="J1109" t="s">
        <v>6597</v>
      </c>
      <c r="K1109" t="s">
        <v>32</v>
      </c>
      <c r="L1109" t="s">
        <v>32</v>
      </c>
      <c r="M1109" t="s">
        <v>43</v>
      </c>
      <c r="N1109" t="s">
        <v>44</v>
      </c>
      <c r="O1109" t="s">
        <v>6598</v>
      </c>
      <c r="P1109" t="s">
        <v>61</v>
      </c>
      <c r="Q1109" t="s">
        <v>284</v>
      </c>
      <c r="R1109" t="s">
        <v>6599</v>
      </c>
      <c r="S1109" s="1" t="str">
        <f t="shared" si="35"/>
        <v>GALLEGOS VARGAS, OSWALDO COSME</v>
      </c>
      <c r="T1109" t="s">
        <v>60</v>
      </c>
      <c r="U1109" t="s">
        <v>49</v>
      </c>
      <c r="V1109" t="s">
        <v>50</v>
      </c>
      <c r="W1109" t="s">
        <v>6600</v>
      </c>
      <c r="X1109" s="40">
        <v>26522</v>
      </c>
      <c r="Y1109" t="s">
        <v>6601</v>
      </c>
      <c r="Z1109" s="40">
        <v>42430</v>
      </c>
      <c r="AA1109"/>
      <c r="AB1109" t="s">
        <v>39</v>
      </c>
      <c r="AC1109" t="s">
        <v>40</v>
      </c>
      <c r="AD1109" t="s">
        <v>41</v>
      </c>
      <c r="AE1109"/>
    </row>
    <row r="1110" spans="1:31" ht="15">
      <c r="A1110" s="1" t="str">
        <f t="shared" si="34"/>
        <v>1198113911E5</v>
      </c>
      <c r="B1110" t="s">
        <v>350</v>
      </c>
      <c r="C1110" t="s">
        <v>29</v>
      </c>
      <c r="D1110" t="s">
        <v>30</v>
      </c>
      <c r="E1110" t="s">
        <v>351</v>
      </c>
      <c r="F1110" t="s">
        <v>1495</v>
      </c>
      <c r="G1110" t="s">
        <v>6574</v>
      </c>
      <c r="H1110" t="s">
        <v>1774</v>
      </c>
      <c r="I1110" t="s">
        <v>6575</v>
      </c>
      <c r="J1110" t="s">
        <v>6602</v>
      </c>
      <c r="K1110" t="s">
        <v>32</v>
      </c>
      <c r="L1110" t="s">
        <v>32</v>
      </c>
      <c r="M1110" t="s">
        <v>43</v>
      </c>
      <c r="N1110" t="s">
        <v>44</v>
      </c>
      <c r="O1110" t="s">
        <v>6603</v>
      </c>
      <c r="P1110" t="s">
        <v>294</v>
      </c>
      <c r="Q1110" t="s">
        <v>6604</v>
      </c>
      <c r="R1110" t="s">
        <v>6605</v>
      </c>
      <c r="S1110" s="1" t="str">
        <f t="shared" si="35"/>
        <v>COAQUIRA CABANA, FELIPE YSAAC</v>
      </c>
      <c r="T1110" t="s">
        <v>53</v>
      </c>
      <c r="U1110" t="s">
        <v>49</v>
      </c>
      <c r="V1110" t="s">
        <v>50</v>
      </c>
      <c r="W1110" t="s">
        <v>6606</v>
      </c>
      <c r="X1110" s="40">
        <v>24212</v>
      </c>
      <c r="Y1110" t="s">
        <v>6607</v>
      </c>
      <c r="Z1110" s="40">
        <v>42795</v>
      </c>
      <c r="AA1110"/>
      <c r="AB1110" t="s">
        <v>39</v>
      </c>
      <c r="AC1110" t="s">
        <v>40</v>
      </c>
      <c r="AD1110" t="s">
        <v>41</v>
      </c>
      <c r="AE1110"/>
    </row>
    <row r="1111" spans="1:31" ht="15">
      <c r="A1111" s="1" t="str">
        <f t="shared" si="34"/>
        <v>1198113911E6</v>
      </c>
      <c r="B1111" t="s">
        <v>350</v>
      </c>
      <c r="C1111" t="s">
        <v>29</v>
      </c>
      <c r="D1111" t="s">
        <v>30</v>
      </c>
      <c r="E1111" t="s">
        <v>351</v>
      </c>
      <c r="F1111" t="s">
        <v>1495</v>
      </c>
      <c r="G1111" t="s">
        <v>6574</v>
      </c>
      <c r="H1111" t="s">
        <v>1774</v>
      </c>
      <c r="I1111" t="s">
        <v>6575</v>
      </c>
      <c r="J1111" t="s">
        <v>6608</v>
      </c>
      <c r="K1111" t="s">
        <v>32</v>
      </c>
      <c r="L1111" t="s">
        <v>32</v>
      </c>
      <c r="M1111" t="s">
        <v>43</v>
      </c>
      <c r="N1111" t="s">
        <v>44</v>
      </c>
      <c r="O1111" t="s">
        <v>6609</v>
      </c>
      <c r="P1111" t="s">
        <v>102</v>
      </c>
      <c r="Q1111" t="s">
        <v>197</v>
      </c>
      <c r="R1111" t="s">
        <v>793</v>
      </c>
      <c r="S1111" s="1" t="str">
        <f t="shared" si="35"/>
        <v>MAMANI CASTILLO, RUBEN</v>
      </c>
      <c r="T1111" t="s">
        <v>53</v>
      </c>
      <c r="U1111" t="s">
        <v>49</v>
      </c>
      <c r="V1111" t="s">
        <v>50</v>
      </c>
      <c r="W1111" t="s">
        <v>6610</v>
      </c>
      <c r="X1111" s="40">
        <v>22166</v>
      </c>
      <c r="Y1111" t="s">
        <v>6611</v>
      </c>
      <c r="Z1111"/>
      <c r="AA1111"/>
      <c r="AB1111" t="s">
        <v>39</v>
      </c>
      <c r="AC1111" t="s">
        <v>40</v>
      </c>
      <c r="AD1111" t="s">
        <v>41</v>
      </c>
      <c r="AE1111"/>
    </row>
    <row r="1112" spans="1:31" ht="15">
      <c r="A1112" s="1" t="str">
        <f t="shared" si="34"/>
        <v>1198113911E7</v>
      </c>
      <c r="B1112" t="s">
        <v>350</v>
      </c>
      <c r="C1112" t="s">
        <v>29</v>
      </c>
      <c r="D1112" t="s">
        <v>30</v>
      </c>
      <c r="E1112" t="s">
        <v>351</v>
      </c>
      <c r="F1112" t="s">
        <v>1495</v>
      </c>
      <c r="G1112" t="s">
        <v>6574</v>
      </c>
      <c r="H1112" t="s">
        <v>1774</v>
      </c>
      <c r="I1112" t="s">
        <v>6575</v>
      </c>
      <c r="J1112" t="s">
        <v>6612</v>
      </c>
      <c r="K1112" t="s">
        <v>32</v>
      </c>
      <c r="L1112" t="s">
        <v>32</v>
      </c>
      <c r="M1112" t="s">
        <v>43</v>
      </c>
      <c r="N1112" t="s">
        <v>44</v>
      </c>
      <c r="O1112" t="s">
        <v>6613</v>
      </c>
      <c r="P1112" t="s">
        <v>115</v>
      </c>
      <c r="Q1112" t="s">
        <v>6614</v>
      </c>
      <c r="R1112" t="s">
        <v>6615</v>
      </c>
      <c r="S1112" s="1" t="str">
        <f t="shared" si="35"/>
        <v>TORRES SACACA, JULIA SOLEDAD</v>
      </c>
      <c r="T1112" t="s">
        <v>60</v>
      </c>
      <c r="U1112" t="s">
        <v>49</v>
      </c>
      <c r="V1112" t="s">
        <v>50</v>
      </c>
      <c r="W1112" t="s">
        <v>6616</v>
      </c>
      <c r="X1112" s="40">
        <v>24701</v>
      </c>
      <c r="Y1112" t="s">
        <v>6617</v>
      </c>
      <c r="Z1112" s="40">
        <v>42430</v>
      </c>
      <c r="AA1112"/>
      <c r="AB1112" t="s">
        <v>39</v>
      </c>
      <c r="AC1112" t="s">
        <v>40</v>
      </c>
      <c r="AD1112" t="s">
        <v>41</v>
      </c>
      <c r="AE1112"/>
    </row>
    <row r="1113" spans="1:31" ht="15">
      <c r="A1113" s="1" t="str">
        <f t="shared" si="34"/>
        <v>1198113911E8</v>
      </c>
      <c r="B1113" t="s">
        <v>350</v>
      </c>
      <c r="C1113" t="s">
        <v>29</v>
      </c>
      <c r="D1113" t="s">
        <v>30</v>
      </c>
      <c r="E1113" t="s">
        <v>351</v>
      </c>
      <c r="F1113" t="s">
        <v>1495</v>
      </c>
      <c r="G1113" t="s">
        <v>6574</v>
      </c>
      <c r="H1113" t="s">
        <v>1774</v>
      </c>
      <c r="I1113" t="s">
        <v>6575</v>
      </c>
      <c r="J1113" t="s">
        <v>6618</v>
      </c>
      <c r="K1113" t="s">
        <v>32</v>
      </c>
      <c r="L1113" t="s">
        <v>32</v>
      </c>
      <c r="M1113" t="s">
        <v>43</v>
      </c>
      <c r="N1113" t="s">
        <v>62</v>
      </c>
      <c r="O1113" t="s">
        <v>6619</v>
      </c>
      <c r="P1113" t="s">
        <v>725</v>
      </c>
      <c r="Q1113" t="s">
        <v>466</v>
      </c>
      <c r="R1113" t="s">
        <v>6620</v>
      </c>
      <c r="S1113" s="1" t="str">
        <f t="shared" si="35"/>
        <v>FORAQUITA ZAPANA, CLELIA LIV</v>
      </c>
      <c r="T1113" t="s">
        <v>65</v>
      </c>
      <c r="U1113" t="s">
        <v>49</v>
      </c>
      <c r="V1113" t="s">
        <v>149</v>
      </c>
      <c r="W1113" t="s">
        <v>6621</v>
      </c>
      <c r="X1113" s="40">
        <v>28387</v>
      </c>
      <c r="Y1113" t="s">
        <v>6622</v>
      </c>
      <c r="Z1113" s="40">
        <v>43160</v>
      </c>
      <c r="AA1113" s="40">
        <v>43830</v>
      </c>
      <c r="AB1113" t="s">
        <v>39</v>
      </c>
      <c r="AC1113" t="s">
        <v>67</v>
      </c>
      <c r="AD1113" t="s">
        <v>41</v>
      </c>
      <c r="AE1113"/>
    </row>
    <row r="1114" spans="1:31" ht="15">
      <c r="A1114" s="1" t="str">
        <f t="shared" si="34"/>
        <v>1198113921E1</v>
      </c>
      <c r="B1114" t="s">
        <v>350</v>
      </c>
      <c r="C1114" t="s">
        <v>29</v>
      </c>
      <c r="D1114" t="s">
        <v>30</v>
      </c>
      <c r="E1114" t="s">
        <v>351</v>
      </c>
      <c r="F1114" t="s">
        <v>1495</v>
      </c>
      <c r="G1114" t="s">
        <v>6574</v>
      </c>
      <c r="H1114" t="s">
        <v>1774</v>
      </c>
      <c r="I1114" t="s">
        <v>6575</v>
      </c>
      <c r="J1114" t="s">
        <v>6623</v>
      </c>
      <c r="K1114" t="s">
        <v>32</v>
      </c>
      <c r="L1114" t="s">
        <v>32</v>
      </c>
      <c r="M1114" t="s">
        <v>43</v>
      </c>
      <c r="N1114" t="s">
        <v>44</v>
      </c>
      <c r="O1114" t="s">
        <v>6624</v>
      </c>
      <c r="P1114" t="s">
        <v>151</v>
      </c>
      <c r="Q1114" t="s">
        <v>6625</v>
      </c>
      <c r="R1114" t="s">
        <v>6626</v>
      </c>
      <c r="S1114" s="1" t="str">
        <f t="shared" si="35"/>
        <v>YUCRA MAZA, CHARO MARILU</v>
      </c>
      <c r="T1114" t="s">
        <v>60</v>
      </c>
      <c r="U1114" t="s">
        <v>49</v>
      </c>
      <c r="V1114" t="s">
        <v>50</v>
      </c>
      <c r="W1114" t="s">
        <v>6627</v>
      </c>
      <c r="X1114" s="40">
        <v>26947</v>
      </c>
      <c r="Y1114" t="s">
        <v>6628</v>
      </c>
      <c r="Z1114" s="40">
        <v>42430</v>
      </c>
      <c r="AA1114"/>
      <c r="AB1114" t="s">
        <v>39</v>
      </c>
      <c r="AC1114" t="s">
        <v>40</v>
      </c>
      <c r="AD1114" t="s">
        <v>41</v>
      </c>
      <c r="AE1114"/>
    </row>
    <row r="1115" spans="1:31" ht="15">
      <c r="A1115" s="1" t="str">
        <f t="shared" si="34"/>
        <v>1198113921E3</v>
      </c>
      <c r="B1115" t="s">
        <v>350</v>
      </c>
      <c r="C1115" t="s">
        <v>29</v>
      </c>
      <c r="D1115" t="s">
        <v>30</v>
      </c>
      <c r="E1115" t="s">
        <v>351</v>
      </c>
      <c r="F1115" t="s">
        <v>1495</v>
      </c>
      <c r="G1115" t="s">
        <v>6574</v>
      </c>
      <c r="H1115" t="s">
        <v>1774</v>
      </c>
      <c r="I1115" t="s">
        <v>6575</v>
      </c>
      <c r="J1115" t="s">
        <v>6629</v>
      </c>
      <c r="K1115" t="s">
        <v>32</v>
      </c>
      <c r="L1115" t="s">
        <v>32</v>
      </c>
      <c r="M1115" t="s">
        <v>1837</v>
      </c>
      <c r="N1115" t="s">
        <v>44</v>
      </c>
      <c r="O1115" t="s">
        <v>6630</v>
      </c>
      <c r="P1115" t="s">
        <v>874</v>
      </c>
      <c r="Q1115" t="s">
        <v>161</v>
      </c>
      <c r="R1115" t="s">
        <v>6631</v>
      </c>
      <c r="S1115" s="1" t="str">
        <f t="shared" si="35"/>
        <v>CALCINA TITO, RICCI</v>
      </c>
      <c r="T1115" t="s">
        <v>65</v>
      </c>
      <c r="U1115" t="s">
        <v>49</v>
      </c>
      <c r="V1115" t="s">
        <v>50</v>
      </c>
      <c r="W1115" t="s">
        <v>6632</v>
      </c>
      <c r="X1115" s="40">
        <v>27437</v>
      </c>
      <c r="Y1115" t="s">
        <v>6633</v>
      </c>
      <c r="Z1115"/>
      <c r="AA1115"/>
      <c r="AB1115" t="s">
        <v>39</v>
      </c>
      <c r="AC1115" t="s">
        <v>40</v>
      </c>
      <c r="AD1115" t="s">
        <v>41</v>
      </c>
      <c r="AE1115"/>
    </row>
    <row r="1116" spans="1:31" ht="15">
      <c r="A1116" s="1" t="str">
        <f t="shared" si="34"/>
        <v>1198113921E5</v>
      </c>
      <c r="B1116" t="s">
        <v>350</v>
      </c>
      <c r="C1116" t="s">
        <v>29</v>
      </c>
      <c r="D1116" t="s">
        <v>30</v>
      </c>
      <c r="E1116" t="s">
        <v>351</v>
      </c>
      <c r="F1116" t="s">
        <v>1495</v>
      </c>
      <c r="G1116" t="s">
        <v>6574</v>
      </c>
      <c r="H1116" t="s">
        <v>1774</v>
      </c>
      <c r="I1116" t="s">
        <v>6575</v>
      </c>
      <c r="J1116" t="s">
        <v>6634</v>
      </c>
      <c r="K1116" t="s">
        <v>87</v>
      </c>
      <c r="L1116" t="s">
        <v>88</v>
      </c>
      <c r="M1116" t="s">
        <v>89</v>
      </c>
      <c r="N1116" t="s">
        <v>44</v>
      </c>
      <c r="O1116" t="s">
        <v>6635</v>
      </c>
      <c r="P1116" t="s">
        <v>76</v>
      </c>
      <c r="Q1116" t="s">
        <v>560</v>
      </c>
      <c r="R1116" t="s">
        <v>181</v>
      </c>
      <c r="S1116" s="1" t="str">
        <f t="shared" si="35"/>
        <v>QUISPE RIVERA, LUZMILA</v>
      </c>
      <c r="T1116" t="s">
        <v>98</v>
      </c>
      <c r="U1116" t="s">
        <v>38</v>
      </c>
      <c r="V1116" t="s">
        <v>50</v>
      </c>
      <c r="W1116" t="s">
        <v>6636</v>
      </c>
      <c r="X1116" s="40">
        <v>24901</v>
      </c>
      <c r="Y1116" t="s">
        <v>6637</v>
      </c>
      <c r="Z1116"/>
      <c r="AA1116"/>
      <c r="AB1116" t="s">
        <v>39</v>
      </c>
      <c r="AC1116" t="s">
        <v>92</v>
      </c>
      <c r="AD1116" t="s">
        <v>41</v>
      </c>
      <c r="AE1116"/>
    </row>
    <row r="1117" spans="1:31" ht="15">
      <c r="A1117" s="1" t="str">
        <f t="shared" si="34"/>
        <v>1111313521E7</v>
      </c>
      <c r="B1117" t="s">
        <v>350</v>
      </c>
      <c r="C1117" t="s">
        <v>303</v>
      </c>
      <c r="D1117" t="s">
        <v>30</v>
      </c>
      <c r="E1117" t="s">
        <v>351</v>
      </c>
      <c r="F1117" t="s">
        <v>1490</v>
      </c>
      <c r="G1117" t="s">
        <v>6638</v>
      </c>
      <c r="H1117" t="s">
        <v>1774</v>
      </c>
      <c r="I1117" t="s">
        <v>6639</v>
      </c>
      <c r="J1117" t="s">
        <v>6640</v>
      </c>
      <c r="K1117" t="s">
        <v>32</v>
      </c>
      <c r="L1117" t="s">
        <v>32</v>
      </c>
      <c r="M1117" t="s">
        <v>43</v>
      </c>
      <c r="N1117" t="s">
        <v>62</v>
      </c>
      <c r="O1117" t="s">
        <v>6641</v>
      </c>
      <c r="P1117" t="s">
        <v>77</v>
      </c>
      <c r="Q1117" t="s">
        <v>6642</v>
      </c>
      <c r="R1117" t="s">
        <v>872</v>
      </c>
      <c r="S1117" s="1" t="str">
        <f t="shared" si="35"/>
        <v>CONDORI CUPI, NELSON</v>
      </c>
      <c r="T1117" t="s">
        <v>65</v>
      </c>
      <c r="U1117" t="s">
        <v>49</v>
      </c>
      <c r="V1117" t="s">
        <v>149</v>
      </c>
      <c r="W1117" t="s">
        <v>6643</v>
      </c>
      <c r="X1117" s="40">
        <v>31190</v>
      </c>
      <c r="Y1117" t="s">
        <v>6644</v>
      </c>
      <c r="Z1117" s="40">
        <v>43160</v>
      </c>
      <c r="AA1117" s="40">
        <v>43465</v>
      </c>
      <c r="AB1117" t="s">
        <v>39</v>
      </c>
      <c r="AC1117" t="s">
        <v>67</v>
      </c>
      <c r="AD1117" t="s">
        <v>41</v>
      </c>
      <c r="AE1117"/>
    </row>
    <row r="1118" spans="1:31" ht="15">
      <c r="A1118" s="1" t="str">
        <f t="shared" si="34"/>
        <v>1172213911E3</v>
      </c>
      <c r="B1118" t="s">
        <v>350</v>
      </c>
      <c r="C1118" t="s">
        <v>303</v>
      </c>
      <c r="D1118" t="s">
        <v>30</v>
      </c>
      <c r="E1118" t="s">
        <v>351</v>
      </c>
      <c r="F1118" t="s">
        <v>1490</v>
      </c>
      <c r="G1118" t="s">
        <v>6638</v>
      </c>
      <c r="H1118" t="s">
        <v>1774</v>
      </c>
      <c r="I1118" t="s">
        <v>6639</v>
      </c>
      <c r="J1118" t="s">
        <v>6645</v>
      </c>
      <c r="K1118" t="s">
        <v>32</v>
      </c>
      <c r="L1118" t="s">
        <v>32</v>
      </c>
      <c r="M1118" t="s">
        <v>43</v>
      </c>
      <c r="N1118" t="s">
        <v>44</v>
      </c>
      <c r="O1118" t="s">
        <v>6646</v>
      </c>
      <c r="P1118" t="s">
        <v>76</v>
      </c>
      <c r="Q1118" t="s">
        <v>141</v>
      </c>
      <c r="R1118" t="s">
        <v>6647</v>
      </c>
      <c r="S1118" s="1" t="str">
        <f t="shared" si="35"/>
        <v>QUISPE RAMOS, GILBERTO</v>
      </c>
      <c r="T1118" t="s">
        <v>65</v>
      </c>
      <c r="U1118" t="s">
        <v>49</v>
      </c>
      <c r="V1118" t="s">
        <v>50</v>
      </c>
      <c r="W1118" t="s">
        <v>6648</v>
      </c>
      <c r="X1118" s="40">
        <v>24729</v>
      </c>
      <c r="Y1118" t="s">
        <v>6649</v>
      </c>
      <c r="Z1118"/>
      <c r="AA1118"/>
      <c r="AB1118" t="s">
        <v>39</v>
      </c>
      <c r="AC1118" t="s">
        <v>40</v>
      </c>
      <c r="AD1118" t="s">
        <v>41</v>
      </c>
      <c r="AE1118"/>
    </row>
    <row r="1119" spans="1:31" ht="15">
      <c r="A1119" s="1" t="str">
        <f t="shared" si="34"/>
        <v>1172213911E4</v>
      </c>
      <c r="B1119" t="s">
        <v>350</v>
      </c>
      <c r="C1119" t="s">
        <v>303</v>
      </c>
      <c r="D1119" t="s">
        <v>30</v>
      </c>
      <c r="E1119" t="s">
        <v>351</v>
      </c>
      <c r="F1119" t="s">
        <v>1490</v>
      </c>
      <c r="G1119" t="s">
        <v>6638</v>
      </c>
      <c r="H1119" t="s">
        <v>1774</v>
      </c>
      <c r="I1119" t="s">
        <v>6639</v>
      </c>
      <c r="J1119" t="s">
        <v>6650</v>
      </c>
      <c r="K1119" t="s">
        <v>32</v>
      </c>
      <c r="L1119" t="s">
        <v>32</v>
      </c>
      <c r="M1119" t="s">
        <v>43</v>
      </c>
      <c r="N1119" t="s">
        <v>62</v>
      </c>
      <c r="O1119" t="s">
        <v>6651</v>
      </c>
      <c r="P1119" t="s">
        <v>170</v>
      </c>
      <c r="Q1119" t="s">
        <v>174</v>
      </c>
      <c r="R1119" t="s">
        <v>6652</v>
      </c>
      <c r="S1119" s="1" t="str">
        <f t="shared" si="35"/>
        <v>PANCA APAZA, GINA ROSMERY</v>
      </c>
      <c r="T1119" t="s">
        <v>65</v>
      </c>
      <c r="U1119" t="s">
        <v>49</v>
      </c>
      <c r="V1119" t="s">
        <v>66</v>
      </c>
      <c r="W1119" t="s">
        <v>6653</v>
      </c>
      <c r="X1119" s="40">
        <v>29696</v>
      </c>
      <c r="Y1119" t="s">
        <v>6654</v>
      </c>
      <c r="Z1119" s="40">
        <v>43160</v>
      </c>
      <c r="AA1119" s="40">
        <v>43465</v>
      </c>
      <c r="AB1119" t="s">
        <v>39</v>
      </c>
      <c r="AC1119" t="s">
        <v>67</v>
      </c>
      <c r="AD1119" t="s">
        <v>41</v>
      </c>
      <c r="AE1119"/>
    </row>
    <row r="1120" spans="1:31" ht="15">
      <c r="A1120" s="1" t="str">
        <f t="shared" si="34"/>
        <v>1172213911E6</v>
      </c>
      <c r="B1120" t="s">
        <v>350</v>
      </c>
      <c r="C1120" t="s">
        <v>303</v>
      </c>
      <c r="D1120" t="s">
        <v>30</v>
      </c>
      <c r="E1120" t="s">
        <v>351</v>
      </c>
      <c r="F1120" t="s">
        <v>1490</v>
      </c>
      <c r="G1120" t="s">
        <v>6638</v>
      </c>
      <c r="H1120" t="s">
        <v>1774</v>
      </c>
      <c r="I1120" t="s">
        <v>6639</v>
      </c>
      <c r="J1120" t="s">
        <v>6655</v>
      </c>
      <c r="K1120" t="s">
        <v>32</v>
      </c>
      <c r="L1120" t="s">
        <v>32</v>
      </c>
      <c r="M1120" t="s">
        <v>43</v>
      </c>
      <c r="N1120" t="s">
        <v>44</v>
      </c>
      <c r="O1120" t="s">
        <v>6656</v>
      </c>
      <c r="P1120" t="s">
        <v>118</v>
      </c>
      <c r="Q1120" t="s">
        <v>174</v>
      </c>
      <c r="R1120" t="s">
        <v>552</v>
      </c>
      <c r="S1120" s="1" t="str">
        <f t="shared" si="35"/>
        <v>FLORES APAZA, LOURDES</v>
      </c>
      <c r="T1120" t="s">
        <v>53</v>
      </c>
      <c r="U1120" t="s">
        <v>49</v>
      </c>
      <c r="V1120" t="s">
        <v>50</v>
      </c>
      <c r="W1120" t="s">
        <v>6657</v>
      </c>
      <c r="X1120" s="40">
        <v>25564</v>
      </c>
      <c r="Y1120" t="s">
        <v>6658</v>
      </c>
      <c r="Z1120" s="40">
        <v>42430</v>
      </c>
      <c r="AA1120"/>
      <c r="AB1120" t="s">
        <v>39</v>
      </c>
      <c r="AC1120" t="s">
        <v>40</v>
      </c>
      <c r="AD1120" t="s">
        <v>41</v>
      </c>
      <c r="AE1120"/>
    </row>
    <row r="1121" spans="1:31" ht="15">
      <c r="A1121" s="1" t="str">
        <f t="shared" si="34"/>
        <v>1172213911E7</v>
      </c>
      <c r="B1121" t="s">
        <v>350</v>
      </c>
      <c r="C1121" t="s">
        <v>303</v>
      </c>
      <c r="D1121" t="s">
        <v>30</v>
      </c>
      <c r="E1121" t="s">
        <v>351</v>
      </c>
      <c r="F1121" t="s">
        <v>1490</v>
      </c>
      <c r="G1121" t="s">
        <v>6638</v>
      </c>
      <c r="H1121" t="s">
        <v>1774</v>
      </c>
      <c r="I1121" t="s">
        <v>6639</v>
      </c>
      <c r="J1121" t="s">
        <v>6659</v>
      </c>
      <c r="K1121" t="s">
        <v>32</v>
      </c>
      <c r="L1121" t="s">
        <v>32</v>
      </c>
      <c r="M1121" t="s">
        <v>259</v>
      </c>
      <c r="N1121" t="s">
        <v>44</v>
      </c>
      <c r="O1121" t="s">
        <v>6660</v>
      </c>
      <c r="P1121" t="s">
        <v>76</v>
      </c>
      <c r="Q1121" t="s">
        <v>102</v>
      </c>
      <c r="R1121" t="s">
        <v>6661</v>
      </c>
      <c r="S1121" s="1" t="str">
        <f t="shared" si="35"/>
        <v>QUISPE MAMANI, SANTOS BENIGNO</v>
      </c>
      <c r="T1121" t="s">
        <v>48</v>
      </c>
      <c r="U1121" t="s">
        <v>49</v>
      </c>
      <c r="V1121" t="s">
        <v>50</v>
      </c>
      <c r="W1121" t="s">
        <v>6662</v>
      </c>
      <c r="X1121" s="40">
        <v>22951</v>
      </c>
      <c r="Y1121" t="s">
        <v>6663</v>
      </c>
      <c r="Z1121" s="40">
        <v>43101</v>
      </c>
      <c r="AA1121" s="40">
        <v>43465</v>
      </c>
      <c r="AB1121" t="s">
        <v>39</v>
      </c>
      <c r="AC1121" t="s">
        <v>40</v>
      </c>
      <c r="AD1121" t="s">
        <v>41</v>
      </c>
      <c r="AE1121"/>
    </row>
    <row r="1122" spans="1:31" ht="15">
      <c r="A1122" s="1" t="str">
        <f t="shared" si="34"/>
        <v>1172213911E5</v>
      </c>
      <c r="B1122" t="s">
        <v>350</v>
      </c>
      <c r="C1122" t="s">
        <v>303</v>
      </c>
      <c r="D1122" t="s">
        <v>30</v>
      </c>
      <c r="E1122" t="s">
        <v>351</v>
      </c>
      <c r="F1122" t="s">
        <v>1490</v>
      </c>
      <c r="G1122" t="s">
        <v>6638</v>
      </c>
      <c r="H1122" t="s">
        <v>1774</v>
      </c>
      <c r="I1122" t="s">
        <v>6639</v>
      </c>
      <c r="J1122" t="s">
        <v>6664</v>
      </c>
      <c r="K1122" t="s">
        <v>87</v>
      </c>
      <c r="L1122" t="s">
        <v>88</v>
      </c>
      <c r="M1122" t="s">
        <v>93</v>
      </c>
      <c r="N1122" t="s">
        <v>62</v>
      </c>
      <c r="O1122" t="s">
        <v>6665</v>
      </c>
      <c r="P1122" t="s">
        <v>546</v>
      </c>
      <c r="Q1122" t="s">
        <v>583</v>
      </c>
      <c r="R1122" t="s">
        <v>6666</v>
      </c>
      <c r="S1122" s="1" t="str">
        <f t="shared" si="35"/>
        <v>CCAMA INQUILLA, EFRAIN MAXIMILIANO</v>
      </c>
      <c r="T1122" t="s">
        <v>98</v>
      </c>
      <c r="U1122" t="s">
        <v>38</v>
      </c>
      <c r="V1122" t="s">
        <v>50</v>
      </c>
      <c r="W1122" t="s">
        <v>6667</v>
      </c>
      <c r="X1122" s="40">
        <v>27811</v>
      </c>
      <c r="Y1122" t="s">
        <v>6668</v>
      </c>
      <c r="Z1122" s="40">
        <v>43101</v>
      </c>
      <c r="AA1122" s="40">
        <v>43465</v>
      </c>
      <c r="AB1122" t="s">
        <v>39</v>
      </c>
      <c r="AC1122" t="s">
        <v>92</v>
      </c>
      <c r="AD1122" t="s">
        <v>41</v>
      </c>
      <c r="AE1122"/>
    </row>
    <row r="1123" spans="1:31" ht="15">
      <c r="A1123" s="1" t="str">
        <f t="shared" si="34"/>
        <v>1172113031E1</v>
      </c>
      <c r="B1123" t="s">
        <v>362</v>
      </c>
      <c r="C1123" t="s">
        <v>29</v>
      </c>
      <c r="D1123" t="s">
        <v>30</v>
      </c>
      <c r="E1123" t="s">
        <v>330</v>
      </c>
      <c r="F1123" t="s">
        <v>1556</v>
      </c>
      <c r="G1123" t="s">
        <v>6669</v>
      </c>
      <c r="H1123" t="s">
        <v>1774</v>
      </c>
      <c r="I1123" t="s">
        <v>6670</v>
      </c>
      <c r="J1123" t="s">
        <v>6671</v>
      </c>
      <c r="K1123" t="s">
        <v>32</v>
      </c>
      <c r="L1123" t="s">
        <v>33</v>
      </c>
      <c r="M1123" t="s">
        <v>34</v>
      </c>
      <c r="N1123" t="s">
        <v>35</v>
      </c>
      <c r="O1123" t="s">
        <v>6672</v>
      </c>
      <c r="P1123" t="s">
        <v>76</v>
      </c>
      <c r="Q1123" t="s">
        <v>151</v>
      </c>
      <c r="R1123" t="s">
        <v>875</v>
      </c>
      <c r="S1123" s="1" t="str">
        <f t="shared" si="35"/>
        <v>QUISPE YUCRA, RONALD</v>
      </c>
      <c r="T1123" t="s">
        <v>37</v>
      </c>
      <c r="U1123" t="s">
        <v>38</v>
      </c>
      <c r="V1123" t="s">
        <v>100</v>
      </c>
      <c r="W1123" t="s">
        <v>6673</v>
      </c>
      <c r="X1123" s="40">
        <v>27866</v>
      </c>
      <c r="Y1123" t="s">
        <v>6674</v>
      </c>
      <c r="Z1123" s="40">
        <v>42064</v>
      </c>
      <c r="AA1123" s="40">
        <v>43159</v>
      </c>
      <c r="AB1123" t="s">
        <v>39</v>
      </c>
      <c r="AC1123" t="s">
        <v>40</v>
      </c>
      <c r="AD1123" t="s">
        <v>41</v>
      </c>
      <c r="AE1123"/>
    </row>
    <row r="1124" spans="1:31" ht="15">
      <c r="A1124" s="1" t="str">
        <f t="shared" si="34"/>
        <v>1172113011E0</v>
      </c>
      <c r="B1124" t="s">
        <v>362</v>
      </c>
      <c r="C1124" t="s">
        <v>29</v>
      </c>
      <c r="D1124" t="s">
        <v>30</v>
      </c>
      <c r="E1124" t="s">
        <v>330</v>
      </c>
      <c r="F1124" t="s">
        <v>1556</v>
      </c>
      <c r="G1124" t="s">
        <v>6669</v>
      </c>
      <c r="H1124" t="s">
        <v>1774</v>
      </c>
      <c r="I1124" t="s">
        <v>6670</v>
      </c>
      <c r="J1124" t="s">
        <v>6675</v>
      </c>
      <c r="K1124" t="s">
        <v>32</v>
      </c>
      <c r="L1124" t="s">
        <v>32</v>
      </c>
      <c r="M1124" t="s">
        <v>43</v>
      </c>
      <c r="N1124" t="s">
        <v>44</v>
      </c>
      <c r="O1124" t="s">
        <v>54</v>
      </c>
      <c r="P1124" t="s">
        <v>129</v>
      </c>
      <c r="Q1124" t="s">
        <v>129</v>
      </c>
      <c r="R1124" t="s">
        <v>6676</v>
      </c>
      <c r="S1124" s="1" t="str">
        <f t="shared" si="35"/>
        <v>GONZALES GONZALES, CALIXTA</v>
      </c>
      <c r="T1124" t="s">
        <v>48</v>
      </c>
      <c r="U1124" t="s">
        <v>49</v>
      </c>
      <c r="V1124" t="s">
        <v>50</v>
      </c>
      <c r="W1124" t="s">
        <v>6677</v>
      </c>
      <c r="X1124" s="40">
        <v>22204</v>
      </c>
      <c r="Y1124" t="s">
        <v>6678</v>
      </c>
      <c r="Z1124"/>
      <c r="AA1124"/>
      <c r="AB1124" t="s">
        <v>39</v>
      </c>
      <c r="AC1124" t="s">
        <v>40</v>
      </c>
      <c r="AD1124" t="s">
        <v>41</v>
      </c>
      <c r="AE1124"/>
    </row>
    <row r="1125" spans="1:31" ht="15">
      <c r="A1125" s="1" t="str">
        <f t="shared" si="34"/>
        <v>1172113011E2</v>
      </c>
      <c r="B1125" t="s">
        <v>362</v>
      </c>
      <c r="C1125" t="s">
        <v>29</v>
      </c>
      <c r="D1125" t="s">
        <v>30</v>
      </c>
      <c r="E1125" t="s">
        <v>330</v>
      </c>
      <c r="F1125" t="s">
        <v>1556</v>
      </c>
      <c r="G1125" t="s">
        <v>6669</v>
      </c>
      <c r="H1125" t="s">
        <v>1774</v>
      </c>
      <c r="I1125" t="s">
        <v>6670</v>
      </c>
      <c r="J1125" t="s">
        <v>6679</v>
      </c>
      <c r="K1125" t="s">
        <v>32</v>
      </c>
      <c r="L1125" t="s">
        <v>32</v>
      </c>
      <c r="M1125" t="s">
        <v>43</v>
      </c>
      <c r="N1125" t="s">
        <v>44</v>
      </c>
      <c r="O1125" t="s">
        <v>54</v>
      </c>
      <c r="P1125" t="s">
        <v>81</v>
      </c>
      <c r="Q1125" t="s">
        <v>277</v>
      </c>
      <c r="R1125" t="s">
        <v>6680</v>
      </c>
      <c r="S1125" s="1" t="str">
        <f t="shared" si="35"/>
        <v>ACHATA MESTAS, GENE LOURDES</v>
      </c>
      <c r="T1125" t="s">
        <v>48</v>
      </c>
      <c r="U1125" t="s">
        <v>49</v>
      </c>
      <c r="V1125" t="s">
        <v>50</v>
      </c>
      <c r="W1125" t="s">
        <v>6681</v>
      </c>
      <c r="X1125" s="40">
        <v>20147</v>
      </c>
      <c r="Y1125" t="s">
        <v>6682</v>
      </c>
      <c r="Z1125"/>
      <c r="AA1125"/>
      <c r="AB1125" t="s">
        <v>39</v>
      </c>
      <c r="AC1125" t="s">
        <v>40</v>
      </c>
      <c r="AD1125" t="s">
        <v>41</v>
      </c>
      <c r="AE1125"/>
    </row>
    <row r="1126" spans="1:31" ht="15">
      <c r="A1126" s="1" t="str">
        <f t="shared" si="34"/>
        <v>1172113011E3</v>
      </c>
      <c r="B1126" t="s">
        <v>362</v>
      </c>
      <c r="C1126" t="s">
        <v>29</v>
      </c>
      <c r="D1126" t="s">
        <v>30</v>
      </c>
      <c r="E1126" t="s">
        <v>330</v>
      </c>
      <c r="F1126" t="s">
        <v>1556</v>
      </c>
      <c r="G1126" t="s">
        <v>6669</v>
      </c>
      <c r="H1126" t="s">
        <v>1774</v>
      </c>
      <c r="I1126" t="s">
        <v>6670</v>
      </c>
      <c r="J1126" t="s">
        <v>6683</v>
      </c>
      <c r="K1126" t="s">
        <v>32</v>
      </c>
      <c r="L1126" t="s">
        <v>32</v>
      </c>
      <c r="M1126" t="s">
        <v>43</v>
      </c>
      <c r="N1126" t="s">
        <v>44</v>
      </c>
      <c r="O1126" t="s">
        <v>6684</v>
      </c>
      <c r="P1126" t="s">
        <v>314</v>
      </c>
      <c r="Q1126" t="s">
        <v>80</v>
      </c>
      <c r="R1126" t="s">
        <v>6685</v>
      </c>
      <c r="S1126" s="1" t="str">
        <f t="shared" si="35"/>
        <v>JARA LARICO, MARTHA ELIZABEH</v>
      </c>
      <c r="T1126" t="s">
        <v>53</v>
      </c>
      <c r="U1126" t="s">
        <v>49</v>
      </c>
      <c r="V1126" t="s">
        <v>271</v>
      </c>
      <c r="W1126" t="s">
        <v>6686</v>
      </c>
      <c r="X1126" s="40">
        <v>27338</v>
      </c>
      <c r="Y1126" t="s">
        <v>6687</v>
      </c>
      <c r="Z1126" s="40">
        <v>43416</v>
      </c>
      <c r="AA1126" s="40">
        <v>43445</v>
      </c>
      <c r="AB1126" t="s">
        <v>39</v>
      </c>
      <c r="AC1126" t="s">
        <v>40</v>
      </c>
      <c r="AD1126" t="s">
        <v>41</v>
      </c>
      <c r="AE1126"/>
    </row>
    <row r="1127" spans="1:31" ht="15">
      <c r="A1127" s="1" t="str">
        <f t="shared" si="34"/>
        <v>1172113011E3</v>
      </c>
      <c r="B1127" t="s">
        <v>362</v>
      </c>
      <c r="C1127" t="s">
        <v>29</v>
      </c>
      <c r="D1127" t="s">
        <v>30</v>
      </c>
      <c r="E1127" t="s">
        <v>330</v>
      </c>
      <c r="F1127" t="s">
        <v>1556</v>
      </c>
      <c r="G1127" t="s">
        <v>6669</v>
      </c>
      <c r="H1127" t="s">
        <v>1774</v>
      </c>
      <c r="I1127" t="s">
        <v>6670</v>
      </c>
      <c r="J1127" t="s">
        <v>6683</v>
      </c>
      <c r="K1127" t="s">
        <v>32</v>
      </c>
      <c r="L1127" t="s">
        <v>32</v>
      </c>
      <c r="M1127" t="s">
        <v>43</v>
      </c>
      <c r="N1127" t="s">
        <v>62</v>
      </c>
      <c r="O1127" t="s">
        <v>6688</v>
      </c>
      <c r="P1127" t="s">
        <v>178</v>
      </c>
      <c r="Q1127" t="s">
        <v>197</v>
      </c>
      <c r="R1127" t="s">
        <v>117</v>
      </c>
      <c r="S1127" s="1" t="str">
        <f t="shared" si="35"/>
        <v>TEJADA CASTILLO, JULIA</v>
      </c>
      <c r="T1127" t="s">
        <v>65</v>
      </c>
      <c r="U1127" t="s">
        <v>49</v>
      </c>
      <c r="V1127" t="s">
        <v>50</v>
      </c>
      <c r="W1127" t="s">
        <v>6689</v>
      </c>
      <c r="X1127" s="40">
        <v>25269</v>
      </c>
      <c r="Y1127" t="s">
        <v>6690</v>
      </c>
      <c r="Z1127" s="40">
        <v>43416</v>
      </c>
      <c r="AA1127" s="40">
        <v>43445</v>
      </c>
      <c r="AB1127" t="s">
        <v>270</v>
      </c>
      <c r="AC1127" t="s">
        <v>67</v>
      </c>
      <c r="AD1127" t="s">
        <v>41</v>
      </c>
      <c r="AE1127"/>
    </row>
    <row r="1128" spans="1:31" ht="15">
      <c r="A1128" s="1" t="str">
        <f t="shared" si="34"/>
        <v>1172113011E4</v>
      </c>
      <c r="B1128" t="s">
        <v>362</v>
      </c>
      <c r="C1128" t="s">
        <v>29</v>
      </c>
      <c r="D1128" t="s">
        <v>30</v>
      </c>
      <c r="E1128" t="s">
        <v>330</v>
      </c>
      <c r="F1128" t="s">
        <v>1556</v>
      </c>
      <c r="G1128" t="s">
        <v>6669</v>
      </c>
      <c r="H1128" t="s">
        <v>1774</v>
      </c>
      <c r="I1128" t="s">
        <v>6670</v>
      </c>
      <c r="J1128" t="s">
        <v>6691</v>
      </c>
      <c r="K1128" t="s">
        <v>32</v>
      </c>
      <c r="L1128" t="s">
        <v>32</v>
      </c>
      <c r="M1128" t="s">
        <v>1837</v>
      </c>
      <c r="N1128" t="s">
        <v>44</v>
      </c>
      <c r="O1128" t="s">
        <v>6692</v>
      </c>
      <c r="P1128" t="s">
        <v>196</v>
      </c>
      <c r="Q1128" t="s">
        <v>196</v>
      </c>
      <c r="R1128" t="s">
        <v>581</v>
      </c>
      <c r="S1128" s="1" t="str">
        <f t="shared" si="35"/>
        <v>PARI PARI, VIDAL</v>
      </c>
      <c r="T1128" t="s">
        <v>53</v>
      </c>
      <c r="U1128" t="s">
        <v>49</v>
      </c>
      <c r="V1128" t="s">
        <v>50</v>
      </c>
      <c r="W1128" t="s">
        <v>6693</v>
      </c>
      <c r="X1128" s="40">
        <v>26331</v>
      </c>
      <c r="Y1128" t="s">
        <v>6694</v>
      </c>
      <c r="Z1128" s="40">
        <v>42430</v>
      </c>
      <c r="AA1128"/>
      <c r="AB1128" t="s">
        <v>39</v>
      </c>
      <c r="AC1128" t="s">
        <v>40</v>
      </c>
      <c r="AD1128" t="s">
        <v>41</v>
      </c>
      <c r="AE1128"/>
    </row>
    <row r="1129" spans="1:31" ht="15">
      <c r="A1129" s="1" t="str">
        <f t="shared" si="34"/>
        <v>1172113011E5</v>
      </c>
      <c r="B1129" t="s">
        <v>362</v>
      </c>
      <c r="C1129" t="s">
        <v>29</v>
      </c>
      <c r="D1129" t="s">
        <v>30</v>
      </c>
      <c r="E1129" t="s">
        <v>330</v>
      </c>
      <c r="F1129" t="s">
        <v>1556</v>
      </c>
      <c r="G1129" t="s">
        <v>6669</v>
      </c>
      <c r="H1129" t="s">
        <v>1774</v>
      </c>
      <c r="I1129" t="s">
        <v>6670</v>
      </c>
      <c r="J1129" t="s">
        <v>6695</v>
      </c>
      <c r="K1129" t="s">
        <v>32</v>
      </c>
      <c r="L1129" t="s">
        <v>32</v>
      </c>
      <c r="M1129" t="s">
        <v>43</v>
      </c>
      <c r="N1129" t="s">
        <v>44</v>
      </c>
      <c r="O1129" t="s">
        <v>54</v>
      </c>
      <c r="P1129" t="s">
        <v>174</v>
      </c>
      <c r="Q1129" t="s">
        <v>432</v>
      </c>
      <c r="R1129" t="s">
        <v>396</v>
      </c>
      <c r="S1129" s="1" t="str">
        <f t="shared" si="35"/>
        <v>APAZA PINTO, JOSE</v>
      </c>
      <c r="T1129" t="s">
        <v>48</v>
      </c>
      <c r="U1129" t="s">
        <v>49</v>
      </c>
      <c r="V1129" t="s">
        <v>50</v>
      </c>
      <c r="W1129" t="s">
        <v>6696</v>
      </c>
      <c r="X1129" s="40">
        <v>20205</v>
      </c>
      <c r="Y1129" t="s">
        <v>6697</v>
      </c>
      <c r="Z1129"/>
      <c r="AA1129"/>
      <c r="AB1129" t="s">
        <v>39</v>
      </c>
      <c r="AC1129" t="s">
        <v>40</v>
      </c>
      <c r="AD1129" t="s">
        <v>41</v>
      </c>
      <c r="AE1129"/>
    </row>
    <row r="1130" spans="1:31" ht="15">
      <c r="A1130" s="1" t="str">
        <f t="shared" si="34"/>
        <v>1172113011E6</v>
      </c>
      <c r="B1130" t="s">
        <v>362</v>
      </c>
      <c r="C1130" t="s">
        <v>29</v>
      </c>
      <c r="D1130" t="s">
        <v>30</v>
      </c>
      <c r="E1130" t="s">
        <v>330</v>
      </c>
      <c r="F1130" t="s">
        <v>1556</v>
      </c>
      <c r="G1130" t="s">
        <v>6669</v>
      </c>
      <c r="H1130" t="s">
        <v>1774</v>
      </c>
      <c r="I1130" t="s">
        <v>6670</v>
      </c>
      <c r="J1130" t="s">
        <v>6698</v>
      </c>
      <c r="K1130" t="s">
        <v>32</v>
      </c>
      <c r="L1130" t="s">
        <v>32</v>
      </c>
      <c r="M1130" t="s">
        <v>43</v>
      </c>
      <c r="N1130" t="s">
        <v>44</v>
      </c>
      <c r="O1130" t="s">
        <v>54</v>
      </c>
      <c r="P1130" t="s">
        <v>58</v>
      </c>
      <c r="Q1130" t="s">
        <v>741</v>
      </c>
      <c r="R1130" t="s">
        <v>6699</v>
      </c>
      <c r="S1130" s="1" t="str">
        <f t="shared" si="35"/>
        <v>ARIAS PERALTA, AGRIPINA GUADALUPE</v>
      </c>
      <c r="T1130" t="s">
        <v>48</v>
      </c>
      <c r="U1130" t="s">
        <v>49</v>
      </c>
      <c r="V1130" t="s">
        <v>50</v>
      </c>
      <c r="W1130" t="s">
        <v>6700</v>
      </c>
      <c r="X1130" s="40">
        <v>22455</v>
      </c>
      <c r="Y1130" t="s">
        <v>6701</v>
      </c>
      <c r="Z1130"/>
      <c r="AA1130"/>
      <c r="AB1130" t="s">
        <v>39</v>
      </c>
      <c r="AC1130" t="s">
        <v>40</v>
      </c>
      <c r="AD1130" t="s">
        <v>41</v>
      </c>
      <c r="AE1130"/>
    </row>
    <row r="1131" spans="1:31" ht="15">
      <c r="A1131" s="1" t="str">
        <f t="shared" si="34"/>
        <v>1172113011E8</v>
      </c>
      <c r="B1131" t="s">
        <v>362</v>
      </c>
      <c r="C1131" t="s">
        <v>29</v>
      </c>
      <c r="D1131" t="s">
        <v>30</v>
      </c>
      <c r="E1131" t="s">
        <v>330</v>
      </c>
      <c r="F1131" t="s">
        <v>1556</v>
      </c>
      <c r="G1131" t="s">
        <v>6669</v>
      </c>
      <c r="H1131" t="s">
        <v>1774</v>
      </c>
      <c r="I1131" t="s">
        <v>6670</v>
      </c>
      <c r="J1131" t="s">
        <v>6702</v>
      </c>
      <c r="K1131" t="s">
        <v>32</v>
      </c>
      <c r="L1131" t="s">
        <v>32</v>
      </c>
      <c r="M1131" t="s">
        <v>43</v>
      </c>
      <c r="N1131" t="s">
        <v>44</v>
      </c>
      <c r="O1131" t="s">
        <v>54</v>
      </c>
      <c r="P1131" t="s">
        <v>197</v>
      </c>
      <c r="Q1131" t="s">
        <v>77</v>
      </c>
      <c r="R1131" t="s">
        <v>6703</v>
      </c>
      <c r="S1131" s="1" t="str">
        <f t="shared" si="35"/>
        <v>CASTILLO CONDORI, DEMETRIA GREGORIA</v>
      </c>
      <c r="T1131" t="s">
        <v>53</v>
      </c>
      <c r="U1131" t="s">
        <v>49</v>
      </c>
      <c r="V1131" t="s">
        <v>50</v>
      </c>
      <c r="W1131" t="s">
        <v>6704</v>
      </c>
      <c r="X1131" s="40">
        <v>21284</v>
      </c>
      <c r="Y1131" t="s">
        <v>6705</v>
      </c>
      <c r="Z1131"/>
      <c r="AA1131"/>
      <c r="AB1131" t="s">
        <v>39</v>
      </c>
      <c r="AC1131" t="s">
        <v>40</v>
      </c>
      <c r="AD1131" t="s">
        <v>41</v>
      </c>
      <c r="AE1131"/>
    </row>
    <row r="1132" spans="1:31" ht="15">
      <c r="A1132" s="1" t="str">
        <f t="shared" si="34"/>
        <v>1172113011E9</v>
      </c>
      <c r="B1132" t="s">
        <v>362</v>
      </c>
      <c r="C1132" t="s">
        <v>29</v>
      </c>
      <c r="D1132" t="s">
        <v>30</v>
      </c>
      <c r="E1132" t="s">
        <v>330</v>
      </c>
      <c r="F1132" t="s">
        <v>1556</v>
      </c>
      <c r="G1132" t="s">
        <v>6669</v>
      </c>
      <c r="H1132" t="s">
        <v>1774</v>
      </c>
      <c r="I1132" t="s">
        <v>6670</v>
      </c>
      <c r="J1132" t="s">
        <v>6706</v>
      </c>
      <c r="K1132" t="s">
        <v>32</v>
      </c>
      <c r="L1132" t="s">
        <v>32</v>
      </c>
      <c r="M1132" t="s">
        <v>43</v>
      </c>
      <c r="N1132" t="s">
        <v>44</v>
      </c>
      <c r="O1132" t="s">
        <v>54</v>
      </c>
      <c r="P1132" t="s">
        <v>118</v>
      </c>
      <c r="Q1132" t="s">
        <v>551</v>
      </c>
      <c r="R1132" t="s">
        <v>6707</v>
      </c>
      <c r="S1132" s="1" t="str">
        <f t="shared" si="35"/>
        <v>FLORES ALCOS, JUAN GERMAN</v>
      </c>
      <c r="T1132" t="s">
        <v>60</v>
      </c>
      <c r="U1132" t="s">
        <v>49</v>
      </c>
      <c r="V1132" t="s">
        <v>50</v>
      </c>
      <c r="W1132" t="s">
        <v>6708</v>
      </c>
      <c r="X1132" s="40">
        <v>25871</v>
      </c>
      <c r="Y1132" t="s">
        <v>6709</v>
      </c>
      <c r="Z1132"/>
      <c r="AA1132"/>
      <c r="AB1132" t="s">
        <v>39</v>
      </c>
      <c r="AC1132" t="s">
        <v>40</v>
      </c>
      <c r="AD1132" t="s">
        <v>41</v>
      </c>
      <c r="AE1132"/>
    </row>
    <row r="1133" spans="1:31" ht="15">
      <c r="A1133" s="1" t="str">
        <f t="shared" si="34"/>
        <v>1172113021E0</v>
      </c>
      <c r="B1133" t="s">
        <v>362</v>
      </c>
      <c r="C1133" t="s">
        <v>29</v>
      </c>
      <c r="D1133" t="s">
        <v>30</v>
      </c>
      <c r="E1133" t="s">
        <v>330</v>
      </c>
      <c r="F1133" t="s">
        <v>1556</v>
      </c>
      <c r="G1133" t="s">
        <v>6669</v>
      </c>
      <c r="H1133" t="s">
        <v>1774</v>
      </c>
      <c r="I1133" t="s">
        <v>6670</v>
      </c>
      <c r="J1133" t="s">
        <v>6710</v>
      </c>
      <c r="K1133" t="s">
        <v>32</v>
      </c>
      <c r="L1133" t="s">
        <v>32</v>
      </c>
      <c r="M1133" t="s">
        <v>43</v>
      </c>
      <c r="N1133" t="s">
        <v>44</v>
      </c>
      <c r="O1133" t="s">
        <v>6711</v>
      </c>
      <c r="P1133" t="s">
        <v>69</v>
      </c>
      <c r="Q1133" t="s">
        <v>374</v>
      </c>
      <c r="R1133" t="s">
        <v>6712</v>
      </c>
      <c r="S1133" s="1" t="str">
        <f t="shared" si="35"/>
        <v>CHOQUE AROAPAZA, SALOME ROSA</v>
      </c>
      <c r="T1133" t="s">
        <v>53</v>
      </c>
      <c r="U1133" t="s">
        <v>49</v>
      </c>
      <c r="V1133" t="s">
        <v>50</v>
      </c>
      <c r="W1133" t="s">
        <v>6713</v>
      </c>
      <c r="X1133" s="40">
        <v>23672</v>
      </c>
      <c r="Y1133" t="s">
        <v>6714</v>
      </c>
      <c r="Z1133"/>
      <c r="AA1133"/>
      <c r="AB1133" t="s">
        <v>39</v>
      </c>
      <c r="AC1133" t="s">
        <v>40</v>
      </c>
      <c r="AD1133" t="s">
        <v>41</v>
      </c>
      <c r="AE1133"/>
    </row>
    <row r="1134" spans="1:31" ht="15">
      <c r="A1134" s="1" t="str">
        <f t="shared" si="34"/>
        <v>1172113021E1</v>
      </c>
      <c r="B1134" t="s">
        <v>362</v>
      </c>
      <c r="C1134" t="s">
        <v>29</v>
      </c>
      <c r="D1134" t="s">
        <v>30</v>
      </c>
      <c r="E1134" t="s">
        <v>330</v>
      </c>
      <c r="F1134" t="s">
        <v>1556</v>
      </c>
      <c r="G1134" t="s">
        <v>6669</v>
      </c>
      <c r="H1134" t="s">
        <v>1774</v>
      </c>
      <c r="I1134" t="s">
        <v>6670</v>
      </c>
      <c r="J1134" t="s">
        <v>6715</v>
      </c>
      <c r="K1134" t="s">
        <v>32</v>
      </c>
      <c r="L1134" t="s">
        <v>32</v>
      </c>
      <c r="M1134" t="s">
        <v>43</v>
      </c>
      <c r="N1134" t="s">
        <v>62</v>
      </c>
      <c r="O1134" t="s">
        <v>6716</v>
      </c>
      <c r="P1134" t="s">
        <v>264</v>
      </c>
      <c r="Q1134" t="s">
        <v>59</v>
      </c>
      <c r="R1134" t="s">
        <v>6717</v>
      </c>
      <c r="S1134" s="1" t="str">
        <f t="shared" si="35"/>
        <v>LUQUE VILCA, EDSON ENRIQUE</v>
      </c>
      <c r="T1134" t="s">
        <v>65</v>
      </c>
      <c r="U1134" t="s">
        <v>49</v>
      </c>
      <c r="V1134" t="s">
        <v>149</v>
      </c>
      <c r="W1134" t="s">
        <v>6718</v>
      </c>
      <c r="X1134" s="40">
        <v>31637</v>
      </c>
      <c r="Y1134" t="s">
        <v>6719</v>
      </c>
      <c r="Z1134" s="40">
        <v>43160</v>
      </c>
      <c r="AA1134" s="40">
        <v>43465</v>
      </c>
      <c r="AB1134" t="s">
        <v>39</v>
      </c>
      <c r="AC1134" t="s">
        <v>67</v>
      </c>
      <c r="AD1134" t="s">
        <v>41</v>
      </c>
      <c r="AE1134"/>
    </row>
    <row r="1135" spans="1:31" ht="15">
      <c r="A1135" s="1" t="str">
        <f t="shared" si="34"/>
        <v>1172113021E2</v>
      </c>
      <c r="B1135" t="s">
        <v>362</v>
      </c>
      <c r="C1135" t="s">
        <v>29</v>
      </c>
      <c r="D1135" t="s">
        <v>30</v>
      </c>
      <c r="E1135" t="s">
        <v>330</v>
      </c>
      <c r="F1135" t="s">
        <v>1556</v>
      </c>
      <c r="G1135" t="s">
        <v>6669</v>
      </c>
      <c r="H1135" t="s">
        <v>1774</v>
      </c>
      <c r="I1135" t="s">
        <v>6670</v>
      </c>
      <c r="J1135" t="s">
        <v>6720</v>
      </c>
      <c r="K1135" t="s">
        <v>32</v>
      </c>
      <c r="L1135" t="s">
        <v>32</v>
      </c>
      <c r="M1135" t="s">
        <v>1139</v>
      </c>
      <c r="N1135" t="s">
        <v>44</v>
      </c>
      <c r="O1135" t="s">
        <v>54</v>
      </c>
      <c r="P1135" t="s">
        <v>2242</v>
      </c>
      <c r="Q1135" t="s">
        <v>78</v>
      </c>
      <c r="R1135" t="s">
        <v>728</v>
      </c>
      <c r="S1135" s="1" t="str">
        <f t="shared" si="35"/>
        <v>IBEROS PINEDA, MARIO</v>
      </c>
      <c r="T1135" t="s">
        <v>53</v>
      </c>
      <c r="U1135" t="s">
        <v>49</v>
      </c>
      <c r="V1135" t="s">
        <v>50</v>
      </c>
      <c r="W1135" t="s">
        <v>6721</v>
      </c>
      <c r="X1135" s="40">
        <v>23842</v>
      </c>
      <c r="Y1135" t="s">
        <v>6722</v>
      </c>
      <c r="Z1135"/>
      <c r="AA1135"/>
      <c r="AB1135" t="s">
        <v>39</v>
      </c>
      <c r="AC1135" t="s">
        <v>40</v>
      </c>
      <c r="AD1135" t="s">
        <v>41</v>
      </c>
      <c r="AE1135"/>
    </row>
    <row r="1136" spans="1:31" ht="15">
      <c r="A1136" s="1" t="str">
        <f t="shared" si="34"/>
        <v>1172113021E5</v>
      </c>
      <c r="B1136" t="s">
        <v>362</v>
      </c>
      <c r="C1136" t="s">
        <v>29</v>
      </c>
      <c r="D1136" t="s">
        <v>30</v>
      </c>
      <c r="E1136" t="s">
        <v>330</v>
      </c>
      <c r="F1136" t="s">
        <v>1556</v>
      </c>
      <c r="G1136" t="s">
        <v>6669</v>
      </c>
      <c r="H1136" t="s">
        <v>1774</v>
      </c>
      <c r="I1136" t="s">
        <v>6670</v>
      </c>
      <c r="J1136" t="s">
        <v>6723</v>
      </c>
      <c r="K1136" t="s">
        <v>32</v>
      </c>
      <c r="L1136" t="s">
        <v>32</v>
      </c>
      <c r="M1136" t="s">
        <v>43</v>
      </c>
      <c r="N1136" t="s">
        <v>44</v>
      </c>
      <c r="O1136" t="s">
        <v>6724</v>
      </c>
      <c r="P1136" t="s">
        <v>249</v>
      </c>
      <c r="Q1136" t="s">
        <v>1142</v>
      </c>
      <c r="R1136" t="s">
        <v>6725</v>
      </c>
      <c r="S1136" s="1" t="str">
        <f t="shared" si="35"/>
        <v>GORDILLO MONTALVO, MARIELA GEORGINA</v>
      </c>
      <c r="T1136" t="s">
        <v>65</v>
      </c>
      <c r="U1136" t="s">
        <v>49</v>
      </c>
      <c r="V1136" t="s">
        <v>50</v>
      </c>
      <c r="W1136" t="s">
        <v>6726</v>
      </c>
      <c r="X1136" s="40">
        <v>24048</v>
      </c>
      <c r="Y1136" t="s">
        <v>6727</v>
      </c>
      <c r="Z1136"/>
      <c r="AA1136"/>
      <c r="AB1136" t="s">
        <v>39</v>
      </c>
      <c r="AC1136" t="s">
        <v>40</v>
      </c>
      <c r="AD1136" t="s">
        <v>41</v>
      </c>
      <c r="AE1136"/>
    </row>
    <row r="1137" spans="1:31" ht="15">
      <c r="A1137" s="1" t="str">
        <f t="shared" si="34"/>
        <v>1172113021E6</v>
      </c>
      <c r="B1137" t="s">
        <v>362</v>
      </c>
      <c r="C1137" t="s">
        <v>29</v>
      </c>
      <c r="D1137" t="s">
        <v>30</v>
      </c>
      <c r="E1137" t="s">
        <v>330</v>
      </c>
      <c r="F1137" t="s">
        <v>1556</v>
      </c>
      <c r="G1137" t="s">
        <v>6669</v>
      </c>
      <c r="H1137" t="s">
        <v>1774</v>
      </c>
      <c r="I1137" t="s">
        <v>6670</v>
      </c>
      <c r="J1137" t="s">
        <v>6728</v>
      </c>
      <c r="K1137" t="s">
        <v>32</v>
      </c>
      <c r="L1137" t="s">
        <v>32</v>
      </c>
      <c r="M1137" t="s">
        <v>43</v>
      </c>
      <c r="N1137" t="s">
        <v>44</v>
      </c>
      <c r="O1137" t="s">
        <v>54</v>
      </c>
      <c r="P1137" t="s">
        <v>102</v>
      </c>
      <c r="Q1137" t="s">
        <v>209</v>
      </c>
      <c r="R1137" t="s">
        <v>876</v>
      </c>
      <c r="S1137" s="1" t="str">
        <f t="shared" si="35"/>
        <v>MAMANI CHIPANA, LUCIANO</v>
      </c>
      <c r="T1137" t="s">
        <v>48</v>
      </c>
      <c r="U1137" t="s">
        <v>49</v>
      </c>
      <c r="V1137" t="s">
        <v>50</v>
      </c>
      <c r="W1137" t="s">
        <v>6729</v>
      </c>
      <c r="X1137" s="40">
        <v>19874</v>
      </c>
      <c r="Y1137" t="s">
        <v>6730</v>
      </c>
      <c r="Z1137"/>
      <c r="AA1137"/>
      <c r="AB1137" t="s">
        <v>39</v>
      </c>
      <c r="AC1137" t="s">
        <v>40</v>
      </c>
      <c r="AD1137" t="s">
        <v>41</v>
      </c>
      <c r="AE1137"/>
    </row>
    <row r="1138" spans="1:31" ht="15">
      <c r="A1138" s="1" t="str">
        <f t="shared" si="34"/>
        <v>1172113021E8</v>
      </c>
      <c r="B1138" t="s">
        <v>362</v>
      </c>
      <c r="C1138" t="s">
        <v>29</v>
      </c>
      <c r="D1138" t="s">
        <v>30</v>
      </c>
      <c r="E1138" t="s">
        <v>330</v>
      </c>
      <c r="F1138" t="s">
        <v>1556</v>
      </c>
      <c r="G1138" t="s">
        <v>6669</v>
      </c>
      <c r="H1138" t="s">
        <v>1774</v>
      </c>
      <c r="I1138" t="s">
        <v>6670</v>
      </c>
      <c r="J1138" t="s">
        <v>6731</v>
      </c>
      <c r="K1138" t="s">
        <v>32</v>
      </c>
      <c r="L1138" t="s">
        <v>32</v>
      </c>
      <c r="M1138" t="s">
        <v>43</v>
      </c>
      <c r="N1138" t="s">
        <v>44</v>
      </c>
      <c r="O1138" t="s">
        <v>6732</v>
      </c>
      <c r="P1138" t="s">
        <v>102</v>
      </c>
      <c r="Q1138" t="s">
        <v>118</v>
      </c>
      <c r="R1138" t="s">
        <v>689</v>
      </c>
      <c r="S1138" s="1" t="str">
        <f t="shared" si="35"/>
        <v>MAMANI FLORES, EDUARDO</v>
      </c>
      <c r="T1138" t="s">
        <v>48</v>
      </c>
      <c r="U1138" t="s">
        <v>49</v>
      </c>
      <c r="V1138" t="s">
        <v>50</v>
      </c>
      <c r="W1138" t="s">
        <v>6733</v>
      </c>
      <c r="X1138" s="40">
        <v>21183</v>
      </c>
      <c r="Y1138" t="s">
        <v>6734</v>
      </c>
      <c r="Z1138" s="40">
        <v>41701</v>
      </c>
      <c r="AA1138" s="40">
        <v>42004</v>
      </c>
      <c r="AB1138" t="s">
        <v>39</v>
      </c>
      <c r="AC1138" t="s">
        <v>40</v>
      </c>
      <c r="AD1138" t="s">
        <v>41</v>
      </c>
      <c r="AE1138"/>
    </row>
    <row r="1139" spans="1:31" ht="15">
      <c r="A1139" s="1" t="str">
        <f t="shared" si="34"/>
        <v>21EV01805201</v>
      </c>
      <c r="B1139" t="s">
        <v>362</v>
      </c>
      <c r="C1139" t="s">
        <v>29</v>
      </c>
      <c r="D1139" t="s">
        <v>30</v>
      </c>
      <c r="E1139" t="s">
        <v>330</v>
      </c>
      <c r="F1139" t="s">
        <v>1556</v>
      </c>
      <c r="G1139" t="s">
        <v>6669</v>
      </c>
      <c r="H1139" t="s">
        <v>1774</v>
      </c>
      <c r="I1139" t="s">
        <v>6670</v>
      </c>
      <c r="J1139" t="s">
        <v>6735</v>
      </c>
      <c r="K1139" t="s">
        <v>32</v>
      </c>
      <c r="L1139" t="s">
        <v>32</v>
      </c>
      <c r="M1139" t="s">
        <v>1139</v>
      </c>
      <c r="N1139" t="s">
        <v>62</v>
      </c>
      <c r="O1139" t="s">
        <v>1990</v>
      </c>
      <c r="P1139" t="s">
        <v>76</v>
      </c>
      <c r="Q1139" t="s">
        <v>183</v>
      </c>
      <c r="R1139" t="s">
        <v>4888</v>
      </c>
      <c r="S1139" s="1" t="str">
        <f t="shared" si="35"/>
        <v>QUISPE TARQUI, HELMER</v>
      </c>
      <c r="T1139" t="s">
        <v>65</v>
      </c>
      <c r="U1139" t="s">
        <v>282</v>
      </c>
      <c r="V1139" t="s">
        <v>50</v>
      </c>
      <c r="W1139" t="s">
        <v>4889</v>
      </c>
      <c r="X1139" s="40">
        <v>27288</v>
      </c>
      <c r="Y1139" t="s">
        <v>4890</v>
      </c>
      <c r="Z1139" s="40">
        <v>43259</v>
      </c>
      <c r="AA1139" s="40">
        <v>43465</v>
      </c>
      <c r="AB1139" t="s">
        <v>113</v>
      </c>
      <c r="AC1139" t="s">
        <v>67</v>
      </c>
      <c r="AD1139" t="s">
        <v>41</v>
      </c>
      <c r="AE1139"/>
    </row>
    <row r="1140" spans="1:31" ht="15">
      <c r="A1140" s="1" t="str">
        <f t="shared" si="34"/>
        <v>1172113011E7</v>
      </c>
      <c r="B1140" t="s">
        <v>362</v>
      </c>
      <c r="C1140" t="s">
        <v>29</v>
      </c>
      <c r="D1140" t="s">
        <v>30</v>
      </c>
      <c r="E1140" t="s">
        <v>330</v>
      </c>
      <c r="F1140" t="s">
        <v>1556</v>
      </c>
      <c r="G1140" t="s">
        <v>6669</v>
      </c>
      <c r="H1140" t="s">
        <v>1774</v>
      </c>
      <c r="I1140" t="s">
        <v>6670</v>
      </c>
      <c r="J1140" t="s">
        <v>6736</v>
      </c>
      <c r="K1140" t="s">
        <v>87</v>
      </c>
      <c r="L1140" t="s">
        <v>624</v>
      </c>
      <c r="M1140" t="s">
        <v>625</v>
      </c>
      <c r="N1140" t="s">
        <v>44</v>
      </c>
      <c r="O1140" t="s">
        <v>54</v>
      </c>
      <c r="P1140" t="s">
        <v>4302</v>
      </c>
      <c r="Q1140" t="s">
        <v>76</v>
      </c>
      <c r="R1140" t="s">
        <v>117</v>
      </c>
      <c r="S1140" s="1" t="str">
        <f t="shared" si="35"/>
        <v>BLAS QUISPE, JULIA</v>
      </c>
      <c r="T1140" t="s">
        <v>616</v>
      </c>
      <c r="U1140" t="s">
        <v>38</v>
      </c>
      <c r="V1140" t="s">
        <v>50</v>
      </c>
      <c r="W1140" t="s">
        <v>6737</v>
      </c>
      <c r="X1140" s="40">
        <v>19924</v>
      </c>
      <c r="Y1140" t="s">
        <v>6738</v>
      </c>
      <c r="Z1140"/>
      <c r="AA1140"/>
      <c r="AB1140" t="s">
        <v>39</v>
      </c>
      <c r="AC1140" t="s">
        <v>92</v>
      </c>
      <c r="AD1140" t="s">
        <v>41</v>
      </c>
      <c r="AE1140"/>
    </row>
    <row r="1141" spans="1:31" ht="15">
      <c r="A1141" s="1" t="str">
        <f t="shared" si="34"/>
        <v>1172113021E3</v>
      </c>
      <c r="B1141" t="s">
        <v>362</v>
      </c>
      <c r="C1141" t="s">
        <v>29</v>
      </c>
      <c r="D1141" t="s">
        <v>30</v>
      </c>
      <c r="E1141" t="s">
        <v>330</v>
      </c>
      <c r="F1141" t="s">
        <v>1556</v>
      </c>
      <c r="G1141" t="s">
        <v>6669</v>
      </c>
      <c r="H1141" t="s">
        <v>1774</v>
      </c>
      <c r="I1141" t="s">
        <v>6670</v>
      </c>
      <c r="J1141" t="s">
        <v>6739</v>
      </c>
      <c r="K1141" t="s">
        <v>87</v>
      </c>
      <c r="L1141" t="s">
        <v>88</v>
      </c>
      <c r="M1141" t="s">
        <v>89</v>
      </c>
      <c r="N1141" t="s">
        <v>44</v>
      </c>
      <c r="O1141" t="s">
        <v>54</v>
      </c>
      <c r="P1141" t="s">
        <v>240</v>
      </c>
      <c r="Q1141" t="s">
        <v>412</v>
      </c>
      <c r="R1141" t="s">
        <v>877</v>
      </c>
      <c r="S1141" s="1" t="str">
        <f t="shared" si="35"/>
        <v>LUJANO DURAN, TOMAS</v>
      </c>
      <c r="T1141" t="s">
        <v>173</v>
      </c>
      <c r="U1141" t="s">
        <v>38</v>
      </c>
      <c r="V1141" t="s">
        <v>50</v>
      </c>
      <c r="W1141" t="s">
        <v>6740</v>
      </c>
      <c r="X1141" s="40">
        <v>20886</v>
      </c>
      <c r="Y1141" t="s">
        <v>6741</v>
      </c>
      <c r="Z1141"/>
      <c r="AA1141"/>
      <c r="AB1141" t="s">
        <v>39</v>
      </c>
      <c r="AC1141" t="s">
        <v>92</v>
      </c>
      <c r="AD1141" t="s">
        <v>41</v>
      </c>
      <c r="AE1141"/>
    </row>
    <row r="1142" spans="1:31" ht="15">
      <c r="A1142" s="1" t="str">
        <f t="shared" si="34"/>
        <v>1172113021E7</v>
      </c>
      <c r="B1142" t="s">
        <v>362</v>
      </c>
      <c r="C1142" t="s">
        <v>29</v>
      </c>
      <c r="D1142" t="s">
        <v>30</v>
      </c>
      <c r="E1142" t="s">
        <v>330</v>
      </c>
      <c r="F1142" t="s">
        <v>1556</v>
      </c>
      <c r="G1142" t="s">
        <v>6669</v>
      </c>
      <c r="H1142" t="s">
        <v>1774</v>
      </c>
      <c r="I1142" t="s">
        <v>6670</v>
      </c>
      <c r="J1142" t="s">
        <v>6742</v>
      </c>
      <c r="K1142" t="s">
        <v>87</v>
      </c>
      <c r="L1142" t="s">
        <v>88</v>
      </c>
      <c r="M1142" t="s">
        <v>89</v>
      </c>
      <c r="N1142" t="s">
        <v>44</v>
      </c>
      <c r="O1142" t="s">
        <v>6743</v>
      </c>
      <c r="P1142" t="s">
        <v>745</v>
      </c>
      <c r="Q1142" t="s">
        <v>77</v>
      </c>
      <c r="R1142" t="s">
        <v>877</v>
      </c>
      <c r="S1142" s="1" t="str">
        <f t="shared" si="35"/>
        <v>SOTO CONDORI, TOMAS</v>
      </c>
      <c r="T1142" t="s">
        <v>98</v>
      </c>
      <c r="U1142" t="s">
        <v>38</v>
      </c>
      <c r="V1142" t="s">
        <v>50</v>
      </c>
      <c r="W1142" t="s">
        <v>6744</v>
      </c>
      <c r="X1142" s="40">
        <v>19708</v>
      </c>
      <c r="Y1142" t="s">
        <v>6745</v>
      </c>
      <c r="Z1142" s="40">
        <v>42373</v>
      </c>
      <c r="AA1142" s="40">
        <v>42735</v>
      </c>
      <c r="AB1142" t="s">
        <v>39</v>
      </c>
      <c r="AC1142" t="s">
        <v>92</v>
      </c>
      <c r="AD1142" t="s">
        <v>41</v>
      </c>
      <c r="AE1142"/>
    </row>
    <row r="1143" spans="1:31" ht="15">
      <c r="A1143" s="1" t="str">
        <f t="shared" si="34"/>
        <v>1133113011E7</v>
      </c>
      <c r="B1143" t="s">
        <v>356</v>
      </c>
      <c r="C1143" t="s">
        <v>29</v>
      </c>
      <c r="D1143" t="s">
        <v>30</v>
      </c>
      <c r="E1143" t="s">
        <v>330</v>
      </c>
      <c r="F1143" t="s">
        <v>1712</v>
      </c>
      <c r="G1143" t="s">
        <v>6746</v>
      </c>
      <c r="H1143" t="s">
        <v>1774</v>
      </c>
      <c r="I1143" t="s">
        <v>6747</v>
      </c>
      <c r="J1143" t="s">
        <v>6748</v>
      </c>
      <c r="K1143" t="s">
        <v>32</v>
      </c>
      <c r="L1143" t="s">
        <v>33</v>
      </c>
      <c r="M1143" t="s">
        <v>34</v>
      </c>
      <c r="N1143" t="s">
        <v>35</v>
      </c>
      <c r="O1143" t="s">
        <v>6749</v>
      </c>
      <c r="P1143" t="s">
        <v>118</v>
      </c>
      <c r="Q1143" t="s">
        <v>61</v>
      </c>
      <c r="R1143" t="s">
        <v>160</v>
      </c>
      <c r="S1143" s="1" t="str">
        <f t="shared" si="35"/>
        <v>FLORES GALLEGOS, MARITZA</v>
      </c>
      <c r="T1143" t="s">
        <v>60</v>
      </c>
      <c r="U1143" t="s">
        <v>38</v>
      </c>
      <c r="V1143" t="s">
        <v>100</v>
      </c>
      <c r="W1143" t="s">
        <v>6750</v>
      </c>
      <c r="X1143" s="40">
        <v>27289</v>
      </c>
      <c r="Y1143" t="s">
        <v>6751</v>
      </c>
      <c r="Z1143" s="40">
        <v>42064</v>
      </c>
      <c r="AA1143" s="40">
        <v>43159</v>
      </c>
      <c r="AB1143" t="s">
        <v>39</v>
      </c>
      <c r="AC1143" t="s">
        <v>40</v>
      </c>
      <c r="AD1143" t="s">
        <v>41</v>
      </c>
      <c r="AE1143"/>
    </row>
    <row r="1144" spans="1:31" ht="15">
      <c r="A1144" s="1" t="str">
        <f t="shared" si="34"/>
        <v>1112113541E6</v>
      </c>
      <c r="B1144" t="s">
        <v>356</v>
      </c>
      <c r="C1144" t="s">
        <v>29</v>
      </c>
      <c r="D1144" t="s">
        <v>30</v>
      </c>
      <c r="E1144" t="s">
        <v>330</v>
      </c>
      <c r="F1144" t="s">
        <v>1712</v>
      </c>
      <c r="G1144" t="s">
        <v>6746</v>
      </c>
      <c r="H1144" t="s">
        <v>1774</v>
      </c>
      <c r="I1144" t="s">
        <v>6747</v>
      </c>
      <c r="J1144" t="s">
        <v>6752</v>
      </c>
      <c r="K1144" t="s">
        <v>32</v>
      </c>
      <c r="L1144" t="s">
        <v>32</v>
      </c>
      <c r="M1144" t="s">
        <v>43</v>
      </c>
      <c r="N1144" t="s">
        <v>44</v>
      </c>
      <c r="O1144" t="s">
        <v>6753</v>
      </c>
      <c r="P1144" t="s">
        <v>266</v>
      </c>
      <c r="Q1144" t="s">
        <v>340</v>
      </c>
      <c r="R1144" t="s">
        <v>4947</v>
      </c>
      <c r="S1144" s="1" t="str">
        <f t="shared" si="35"/>
        <v>AGUILAR VALENCIA, VIRGINIA</v>
      </c>
      <c r="T1144" t="s">
        <v>53</v>
      </c>
      <c r="U1144" t="s">
        <v>49</v>
      </c>
      <c r="V1144" t="s">
        <v>50</v>
      </c>
      <c r="W1144" t="s">
        <v>6754</v>
      </c>
      <c r="X1144" s="40">
        <v>25225</v>
      </c>
      <c r="Y1144" t="s">
        <v>6755</v>
      </c>
      <c r="Z1144" s="40">
        <v>43160</v>
      </c>
      <c r="AA1144" s="40">
        <v>43465</v>
      </c>
      <c r="AB1144" t="s">
        <v>39</v>
      </c>
      <c r="AC1144" t="s">
        <v>40</v>
      </c>
      <c r="AD1144" t="s">
        <v>41</v>
      </c>
      <c r="AE1144"/>
    </row>
    <row r="1145" spans="1:31" ht="15">
      <c r="A1145" s="1" t="str">
        <f t="shared" si="34"/>
        <v>1133113011E0</v>
      </c>
      <c r="B1145" t="s">
        <v>356</v>
      </c>
      <c r="C1145" t="s">
        <v>29</v>
      </c>
      <c r="D1145" t="s">
        <v>30</v>
      </c>
      <c r="E1145" t="s">
        <v>330</v>
      </c>
      <c r="F1145" t="s">
        <v>1712</v>
      </c>
      <c r="G1145" t="s">
        <v>6746</v>
      </c>
      <c r="H1145" t="s">
        <v>1774</v>
      </c>
      <c r="I1145" t="s">
        <v>6747</v>
      </c>
      <c r="J1145" t="s">
        <v>6756</v>
      </c>
      <c r="K1145" t="s">
        <v>32</v>
      </c>
      <c r="L1145" t="s">
        <v>32</v>
      </c>
      <c r="M1145" t="s">
        <v>43</v>
      </c>
      <c r="N1145" t="s">
        <v>44</v>
      </c>
      <c r="O1145" t="s">
        <v>6757</v>
      </c>
      <c r="P1145" t="s">
        <v>275</v>
      </c>
      <c r="Q1145" t="s">
        <v>304</v>
      </c>
      <c r="R1145" t="s">
        <v>327</v>
      </c>
      <c r="S1145" s="1" t="str">
        <f t="shared" si="35"/>
        <v>LLANOS MIRANDA, ROSA MARIA</v>
      </c>
      <c r="T1145" t="s">
        <v>60</v>
      </c>
      <c r="U1145" t="s">
        <v>49</v>
      </c>
      <c r="V1145" t="s">
        <v>50</v>
      </c>
      <c r="W1145" t="s">
        <v>6758</v>
      </c>
      <c r="X1145" s="40">
        <v>25688</v>
      </c>
      <c r="Y1145" t="s">
        <v>6759</v>
      </c>
      <c r="Z1145"/>
      <c r="AA1145"/>
      <c r="AB1145" t="s">
        <v>39</v>
      </c>
      <c r="AC1145" t="s">
        <v>40</v>
      </c>
      <c r="AD1145" t="s">
        <v>41</v>
      </c>
      <c r="AE1145"/>
    </row>
    <row r="1146" spans="1:31" ht="15">
      <c r="A1146" s="1" t="str">
        <f t="shared" si="34"/>
        <v>1133113011E3</v>
      </c>
      <c r="B1146" t="s">
        <v>356</v>
      </c>
      <c r="C1146" t="s">
        <v>29</v>
      </c>
      <c r="D1146" t="s">
        <v>30</v>
      </c>
      <c r="E1146" t="s">
        <v>330</v>
      </c>
      <c r="F1146" t="s">
        <v>1712</v>
      </c>
      <c r="G1146" t="s">
        <v>6746</v>
      </c>
      <c r="H1146" t="s">
        <v>1774</v>
      </c>
      <c r="I1146" t="s">
        <v>6747</v>
      </c>
      <c r="J1146" t="s">
        <v>6760</v>
      </c>
      <c r="K1146" t="s">
        <v>32</v>
      </c>
      <c r="L1146" t="s">
        <v>32</v>
      </c>
      <c r="M1146" t="s">
        <v>43</v>
      </c>
      <c r="N1146" t="s">
        <v>44</v>
      </c>
      <c r="O1146" t="s">
        <v>6761</v>
      </c>
      <c r="P1146" t="s">
        <v>122</v>
      </c>
      <c r="Q1146" t="s">
        <v>82</v>
      </c>
      <c r="R1146" t="s">
        <v>6502</v>
      </c>
      <c r="S1146" s="1" t="str">
        <f t="shared" si="35"/>
        <v>MACHACA CACERES, LUCRECIA</v>
      </c>
      <c r="T1146" t="s">
        <v>60</v>
      </c>
      <c r="U1146" t="s">
        <v>49</v>
      </c>
      <c r="V1146" t="s">
        <v>50</v>
      </c>
      <c r="W1146" t="s">
        <v>6762</v>
      </c>
      <c r="X1146" s="40">
        <v>22973</v>
      </c>
      <c r="Y1146" t="s">
        <v>6763</v>
      </c>
      <c r="Z1146"/>
      <c r="AA1146"/>
      <c r="AB1146" t="s">
        <v>39</v>
      </c>
      <c r="AC1146" t="s">
        <v>40</v>
      </c>
      <c r="AD1146" t="s">
        <v>41</v>
      </c>
      <c r="AE1146"/>
    </row>
    <row r="1147" spans="1:31" ht="15">
      <c r="A1147" s="1" t="str">
        <f t="shared" si="34"/>
        <v>1133113011E5</v>
      </c>
      <c r="B1147" t="s">
        <v>356</v>
      </c>
      <c r="C1147" t="s">
        <v>29</v>
      </c>
      <c r="D1147" t="s">
        <v>30</v>
      </c>
      <c r="E1147" t="s">
        <v>330</v>
      </c>
      <c r="F1147" t="s">
        <v>1712</v>
      </c>
      <c r="G1147" t="s">
        <v>6746</v>
      </c>
      <c r="H1147" t="s">
        <v>1774</v>
      </c>
      <c r="I1147" t="s">
        <v>6747</v>
      </c>
      <c r="J1147" t="s">
        <v>6764</v>
      </c>
      <c r="K1147" t="s">
        <v>32</v>
      </c>
      <c r="L1147" t="s">
        <v>32</v>
      </c>
      <c r="M1147" t="s">
        <v>43</v>
      </c>
      <c r="N1147" t="s">
        <v>44</v>
      </c>
      <c r="O1147" t="s">
        <v>54</v>
      </c>
      <c r="P1147" t="s">
        <v>236</v>
      </c>
      <c r="Q1147" t="s">
        <v>196</v>
      </c>
      <c r="R1147" t="s">
        <v>5617</v>
      </c>
      <c r="S1147" s="1" t="str">
        <f t="shared" si="35"/>
        <v>CHATA PARI, INOCENCIA</v>
      </c>
      <c r="T1147" t="s">
        <v>60</v>
      </c>
      <c r="U1147" t="s">
        <v>49</v>
      </c>
      <c r="V1147" t="s">
        <v>50</v>
      </c>
      <c r="W1147" t="s">
        <v>6765</v>
      </c>
      <c r="X1147" s="40">
        <v>26859</v>
      </c>
      <c r="Y1147" t="s">
        <v>6766</v>
      </c>
      <c r="Z1147"/>
      <c r="AA1147"/>
      <c r="AB1147" t="s">
        <v>39</v>
      </c>
      <c r="AC1147" t="s">
        <v>40</v>
      </c>
      <c r="AD1147" t="s">
        <v>41</v>
      </c>
      <c r="AE1147"/>
    </row>
    <row r="1148" spans="1:31" ht="15">
      <c r="A1148" s="1" t="str">
        <f t="shared" si="34"/>
        <v>1133113011E6</v>
      </c>
      <c r="B1148" t="s">
        <v>356</v>
      </c>
      <c r="C1148" t="s">
        <v>29</v>
      </c>
      <c r="D1148" t="s">
        <v>30</v>
      </c>
      <c r="E1148" t="s">
        <v>330</v>
      </c>
      <c r="F1148" t="s">
        <v>1712</v>
      </c>
      <c r="G1148" t="s">
        <v>6746</v>
      </c>
      <c r="H1148" t="s">
        <v>1774</v>
      </c>
      <c r="I1148" t="s">
        <v>6747</v>
      </c>
      <c r="J1148" t="s">
        <v>6767</v>
      </c>
      <c r="K1148" t="s">
        <v>32</v>
      </c>
      <c r="L1148" t="s">
        <v>32</v>
      </c>
      <c r="M1148" t="s">
        <v>1837</v>
      </c>
      <c r="N1148" t="s">
        <v>44</v>
      </c>
      <c r="O1148" t="s">
        <v>54</v>
      </c>
      <c r="P1148" t="s">
        <v>652</v>
      </c>
      <c r="Q1148" t="s">
        <v>878</v>
      </c>
      <c r="R1148" t="s">
        <v>6768</v>
      </c>
      <c r="S1148" s="1" t="str">
        <f t="shared" si="35"/>
        <v>CUENTAS ALVARADO, SABINA ROSARIO DEL CARMEN</v>
      </c>
      <c r="T1148" t="s">
        <v>37</v>
      </c>
      <c r="U1148" t="s">
        <v>49</v>
      </c>
      <c r="V1148" t="s">
        <v>50</v>
      </c>
      <c r="W1148" t="s">
        <v>6769</v>
      </c>
      <c r="X1148" s="40">
        <v>25029</v>
      </c>
      <c r="Y1148" t="s">
        <v>6770</v>
      </c>
      <c r="Z1148"/>
      <c r="AA1148"/>
      <c r="AB1148" t="s">
        <v>39</v>
      </c>
      <c r="AC1148" t="s">
        <v>40</v>
      </c>
      <c r="AD1148" t="s">
        <v>41</v>
      </c>
      <c r="AE1148"/>
    </row>
    <row r="1149" spans="1:31" ht="15">
      <c r="A1149" s="1" t="str">
        <f t="shared" si="34"/>
        <v>1133113011E8</v>
      </c>
      <c r="B1149" t="s">
        <v>356</v>
      </c>
      <c r="C1149" t="s">
        <v>29</v>
      </c>
      <c r="D1149" t="s">
        <v>30</v>
      </c>
      <c r="E1149" t="s">
        <v>330</v>
      </c>
      <c r="F1149" t="s">
        <v>1712</v>
      </c>
      <c r="G1149" t="s">
        <v>6746</v>
      </c>
      <c r="H1149" t="s">
        <v>1774</v>
      </c>
      <c r="I1149" t="s">
        <v>6747</v>
      </c>
      <c r="J1149" t="s">
        <v>6771</v>
      </c>
      <c r="K1149" t="s">
        <v>32</v>
      </c>
      <c r="L1149" t="s">
        <v>32</v>
      </c>
      <c r="M1149" t="s">
        <v>43</v>
      </c>
      <c r="N1149" t="s">
        <v>44</v>
      </c>
      <c r="O1149" t="s">
        <v>54</v>
      </c>
      <c r="P1149" t="s">
        <v>74</v>
      </c>
      <c r="Q1149" t="s">
        <v>612</v>
      </c>
      <c r="R1149" t="s">
        <v>288</v>
      </c>
      <c r="S1149" s="1" t="str">
        <f t="shared" si="35"/>
        <v>GUERRA VERA, MARIA LUISA</v>
      </c>
      <c r="T1149" t="s">
        <v>53</v>
      </c>
      <c r="U1149" t="s">
        <v>49</v>
      </c>
      <c r="V1149" t="s">
        <v>50</v>
      </c>
      <c r="W1149" t="s">
        <v>6772</v>
      </c>
      <c r="X1149" s="40">
        <v>24369</v>
      </c>
      <c r="Y1149" t="s">
        <v>6773</v>
      </c>
      <c r="Z1149"/>
      <c r="AA1149"/>
      <c r="AB1149" t="s">
        <v>39</v>
      </c>
      <c r="AC1149" t="s">
        <v>40</v>
      </c>
      <c r="AD1149" t="s">
        <v>41</v>
      </c>
      <c r="AE1149"/>
    </row>
    <row r="1150" spans="1:31" ht="15">
      <c r="A1150" s="1" t="str">
        <f t="shared" si="34"/>
        <v>1133113011E9</v>
      </c>
      <c r="B1150" t="s">
        <v>356</v>
      </c>
      <c r="C1150" t="s">
        <v>29</v>
      </c>
      <c r="D1150" t="s">
        <v>30</v>
      </c>
      <c r="E1150" t="s">
        <v>330</v>
      </c>
      <c r="F1150" t="s">
        <v>1712</v>
      </c>
      <c r="G1150" t="s">
        <v>6746</v>
      </c>
      <c r="H1150" t="s">
        <v>1774</v>
      </c>
      <c r="I1150" t="s">
        <v>6747</v>
      </c>
      <c r="J1150" t="s">
        <v>6774</v>
      </c>
      <c r="K1150" t="s">
        <v>32</v>
      </c>
      <c r="L1150" t="s">
        <v>32</v>
      </c>
      <c r="M1150" t="s">
        <v>43</v>
      </c>
      <c r="N1150" t="s">
        <v>44</v>
      </c>
      <c r="O1150" t="s">
        <v>54</v>
      </c>
      <c r="P1150" t="s">
        <v>75</v>
      </c>
      <c r="Q1150" t="s">
        <v>6154</v>
      </c>
      <c r="R1150" t="s">
        <v>6775</v>
      </c>
      <c r="S1150" s="1" t="str">
        <f t="shared" si="35"/>
        <v>HUANCA PORTILLO, OSCAR DAVID</v>
      </c>
      <c r="T1150" t="s">
        <v>65</v>
      </c>
      <c r="U1150" t="s">
        <v>49</v>
      </c>
      <c r="V1150" t="s">
        <v>50</v>
      </c>
      <c r="W1150" t="s">
        <v>6776</v>
      </c>
      <c r="X1150" s="40">
        <v>22823</v>
      </c>
      <c r="Y1150" t="s">
        <v>6777</v>
      </c>
      <c r="Z1150"/>
      <c r="AA1150"/>
      <c r="AB1150" t="s">
        <v>39</v>
      </c>
      <c r="AC1150" t="s">
        <v>40</v>
      </c>
      <c r="AD1150" t="s">
        <v>41</v>
      </c>
      <c r="AE1150"/>
    </row>
    <row r="1151" spans="1:31" ht="15">
      <c r="A1151" s="1" t="str">
        <f t="shared" si="34"/>
        <v>1133113021E1</v>
      </c>
      <c r="B1151" t="s">
        <v>356</v>
      </c>
      <c r="C1151" t="s">
        <v>29</v>
      </c>
      <c r="D1151" t="s">
        <v>30</v>
      </c>
      <c r="E1151" t="s">
        <v>330</v>
      </c>
      <c r="F1151" t="s">
        <v>1712</v>
      </c>
      <c r="G1151" t="s">
        <v>6746</v>
      </c>
      <c r="H1151" t="s">
        <v>1774</v>
      </c>
      <c r="I1151" t="s">
        <v>6747</v>
      </c>
      <c r="J1151" t="s">
        <v>6778</v>
      </c>
      <c r="K1151" t="s">
        <v>32</v>
      </c>
      <c r="L1151" t="s">
        <v>32</v>
      </c>
      <c r="M1151" t="s">
        <v>43</v>
      </c>
      <c r="N1151" t="s">
        <v>44</v>
      </c>
      <c r="O1151" t="s">
        <v>6779</v>
      </c>
      <c r="P1151" t="s">
        <v>174</v>
      </c>
      <c r="Q1151" t="s">
        <v>431</v>
      </c>
      <c r="R1151" t="s">
        <v>879</v>
      </c>
      <c r="S1151" s="1" t="str">
        <f t="shared" si="35"/>
        <v>APAZA CALSIN, DARIO</v>
      </c>
      <c r="T1151" t="s">
        <v>60</v>
      </c>
      <c r="U1151" t="s">
        <v>49</v>
      </c>
      <c r="V1151" t="s">
        <v>50</v>
      </c>
      <c r="W1151" t="s">
        <v>6780</v>
      </c>
      <c r="X1151" s="40">
        <v>25922</v>
      </c>
      <c r="Y1151" t="s">
        <v>6781</v>
      </c>
      <c r="Z1151"/>
      <c r="AA1151"/>
      <c r="AB1151" t="s">
        <v>39</v>
      </c>
      <c r="AC1151" t="s">
        <v>40</v>
      </c>
      <c r="AD1151" t="s">
        <v>41</v>
      </c>
      <c r="AE1151"/>
    </row>
    <row r="1152" spans="1:31" ht="15">
      <c r="A1152" s="1" t="str">
        <f t="shared" si="34"/>
        <v>1133113021E2</v>
      </c>
      <c r="B1152" t="s">
        <v>356</v>
      </c>
      <c r="C1152" t="s">
        <v>29</v>
      </c>
      <c r="D1152" t="s">
        <v>30</v>
      </c>
      <c r="E1152" t="s">
        <v>330</v>
      </c>
      <c r="F1152" t="s">
        <v>1712</v>
      </c>
      <c r="G1152" t="s">
        <v>6746</v>
      </c>
      <c r="H1152" t="s">
        <v>1774</v>
      </c>
      <c r="I1152" t="s">
        <v>6747</v>
      </c>
      <c r="J1152" t="s">
        <v>6782</v>
      </c>
      <c r="K1152" t="s">
        <v>32</v>
      </c>
      <c r="L1152" t="s">
        <v>32</v>
      </c>
      <c r="M1152" t="s">
        <v>1139</v>
      </c>
      <c r="N1152" t="s">
        <v>44</v>
      </c>
      <c r="O1152" t="s">
        <v>6783</v>
      </c>
      <c r="P1152" t="s">
        <v>6784</v>
      </c>
      <c r="Q1152" t="s">
        <v>880</v>
      </c>
      <c r="R1152" t="s">
        <v>881</v>
      </c>
      <c r="S1152" s="1" t="str">
        <f t="shared" si="35"/>
        <v>PROVINCIA MURILLO, FREDY</v>
      </c>
      <c r="T1152" t="s">
        <v>6785</v>
      </c>
      <c r="U1152" t="s">
        <v>49</v>
      </c>
      <c r="V1152" t="s">
        <v>50</v>
      </c>
      <c r="W1152" t="s">
        <v>6786</v>
      </c>
      <c r="X1152" s="40">
        <v>22120</v>
      </c>
      <c r="Y1152" t="s">
        <v>6787</v>
      </c>
      <c r="Z1152"/>
      <c r="AA1152"/>
      <c r="AB1152" t="s">
        <v>39</v>
      </c>
      <c r="AC1152" t="s">
        <v>40</v>
      </c>
      <c r="AD1152" t="s">
        <v>41</v>
      </c>
      <c r="AE1152"/>
    </row>
    <row r="1153" spans="1:31" ht="15">
      <c r="A1153" s="1" t="str">
        <f t="shared" si="34"/>
        <v>1133113021E3</v>
      </c>
      <c r="B1153" t="s">
        <v>356</v>
      </c>
      <c r="C1153" t="s">
        <v>29</v>
      </c>
      <c r="D1153" t="s">
        <v>30</v>
      </c>
      <c r="E1153" t="s">
        <v>330</v>
      </c>
      <c r="F1153" t="s">
        <v>1712</v>
      </c>
      <c r="G1153" t="s">
        <v>6746</v>
      </c>
      <c r="H1153" t="s">
        <v>1774</v>
      </c>
      <c r="I1153" t="s">
        <v>6747</v>
      </c>
      <c r="J1153" t="s">
        <v>6788</v>
      </c>
      <c r="K1153" t="s">
        <v>32</v>
      </c>
      <c r="L1153" t="s">
        <v>32</v>
      </c>
      <c r="M1153" t="s">
        <v>43</v>
      </c>
      <c r="N1153" t="s">
        <v>44</v>
      </c>
      <c r="O1153" t="s">
        <v>6789</v>
      </c>
      <c r="P1153" t="s">
        <v>141</v>
      </c>
      <c r="Q1153" t="s">
        <v>266</v>
      </c>
      <c r="R1153" t="s">
        <v>57</v>
      </c>
      <c r="S1153" s="1" t="str">
        <f t="shared" si="35"/>
        <v>RAMOS AGUILAR, ANA MARIA</v>
      </c>
      <c r="T1153" t="s">
        <v>60</v>
      </c>
      <c r="U1153" t="s">
        <v>49</v>
      </c>
      <c r="V1153" t="s">
        <v>50</v>
      </c>
      <c r="W1153" t="s">
        <v>6790</v>
      </c>
      <c r="X1153" s="40">
        <v>26062</v>
      </c>
      <c r="Y1153" t="s">
        <v>6791</v>
      </c>
      <c r="Z1153"/>
      <c r="AA1153"/>
      <c r="AB1153" t="s">
        <v>39</v>
      </c>
      <c r="AC1153" t="s">
        <v>40</v>
      </c>
      <c r="AD1153" t="s">
        <v>41</v>
      </c>
      <c r="AE1153"/>
    </row>
    <row r="1154" spans="1:31" ht="15">
      <c r="A1154" s="1" t="str">
        <f t="shared" si="34"/>
        <v>1133113021E4</v>
      </c>
      <c r="B1154" t="s">
        <v>356</v>
      </c>
      <c r="C1154" t="s">
        <v>29</v>
      </c>
      <c r="D1154" t="s">
        <v>30</v>
      </c>
      <c r="E1154" t="s">
        <v>330</v>
      </c>
      <c r="F1154" t="s">
        <v>1712</v>
      </c>
      <c r="G1154" t="s">
        <v>6746</v>
      </c>
      <c r="H1154" t="s">
        <v>1774</v>
      </c>
      <c r="I1154" t="s">
        <v>6747</v>
      </c>
      <c r="J1154" t="s">
        <v>6792</v>
      </c>
      <c r="K1154" t="s">
        <v>32</v>
      </c>
      <c r="L1154" t="s">
        <v>32</v>
      </c>
      <c r="M1154" t="s">
        <v>43</v>
      </c>
      <c r="N1154" t="s">
        <v>44</v>
      </c>
      <c r="O1154" t="s">
        <v>6793</v>
      </c>
      <c r="P1154" t="s">
        <v>197</v>
      </c>
      <c r="Q1154" t="s">
        <v>3080</v>
      </c>
      <c r="R1154" t="s">
        <v>83</v>
      </c>
      <c r="S1154" s="1" t="str">
        <f t="shared" si="35"/>
        <v>CASTILLO SAAVEDRA, YENY</v>
      </c>
      <c r="T1154" t="s">
        <v>53</v>
      </c>
      <c r="U1154" t="s">
        <v>49</v>
      </c>
      <c r="V1154" t="s">
        <v>50</v>
      </c>
      <c r="W1154" t="s">
        <v>6794</v>
      </c>
      <c r="X1154" s="40">
        <v>25847</v>
      </c>
      <c r="Y1154" t="s">
        <v>6795</v>
      </c>
      <c r="Z1154"/>
      <c r="AA1154"/>
      <c r="AB1154" t="s">
        <v>39</v>
      </c>
      <c r="AC1154" t="s">
        <v>40</v>
      </c>
      <c r="AD1154" t="s">
        <v>41</v>
      </c>
      <c r="AE1154"/>
    </row>
    <row r="1155" spans="1:31" ht="15">
      <c r="A1155" s="1" t="str">
        <f t="shared" ref="A1155:A1218" si="36">J1155</f>
        <v>1133113021E5</v>
      </c>
      <c r="B1155" t="s">
        <v>356</v>
      </c>
      <c r="C1155" t="s">
        <v>29</v>
      </c>
      <c r="D1155" t="s">
        <v>30</v>
      </c>
      <c r="E1155" t="s">
        <v>330</v>
      </c>
      <c r="F1155" t="s">
        <v>1712</v>
      </c>
      <c r="G1155" t="s">
        <v>6746</v>
      </c>
      <c r="H1155" t="s">
        <v>1774</v>
      </c>
      <c r="I1155" t="s">
        <v>6747</v>
      </c>
      <c r="J1155" t="s">
        <v>6796</v>
      </c>
      <c r="K1155" t="s">
        <v>32</v>
      </c>
      <c r="L1155" t="s">
        <v>32</v>
      </c>
      <c r="M1155" t="s">
        <v>43</v>
      </c>
      <c r="N1155" t="s">
        <v>44</v>
      </c>
      <c r="O1155" t="s">
        <v>54</v>
      </c>
      <c r="P1155" t="s">
        <v>284</v>
      </c>
      <c r="Q1155" t="s">
        <v>4703</v>
      </c>
      <c r="R1155" t="s">
        <v>6797</v>
      </c>
      <c r="S1155" s="1" t="str">
        <f t="shared" si="35"/>
        <v>VARGAS NAVIA, MARITZA ELIZABETH</v>
      </c>
      <c r="T1155" t="s">
        <v>53</v>
      </c>
      <c r="U1155" t="s">
        <v>49</v>
      </c>
      <c r="V1155" t="s">
        <v>50</v>
      </c>
      <c r="W1155" t="s">
        <v>6798</v>
      </c>
      <c r="X1155" s="40">
        <v>24157</v>
      </c>
      <c r="Y1155" t="s">
        <v>6799</v>
      </c>
      <c r="Z1155"/>
      <c r="AA1155"/>
      <c r="AB1155" t="s">
        <v>39</v>
      </c>
      <c r="AC1155" t="s">
        <v>40</v>
      </c>
      <c r="AD1155" t="s">
        <v>41</v>
      </c>
      <c r="AE1155"/>
    </row>
    <row r="1156" spans="1:31" ht="15">
      <c r="A1156" s="1" t="str">
        <f t="shared" si="36"/>
        <v>1133113021E6</v>
      </c>
      <c r="B1156" t="s">
        <v>356</v>
      </c>
      <c r="C1156" t="s">
        <v>29</v>
      </c>
      <c r="D1156" t="s">
        <v>30</v>
      </c>
      <c r="E1156" t="s">
        <v>330</v>
      </c>
      <c r="F1156" t="s">
        <v>1712</v>
      </c>
      <c r="G1156" t="s">
        <v>6746</v>
      </c>
      <c r="H1156" t="s">
        <v>1774</v>
      </c>
      <c r="I1156" t="s">
        <v>6747</v>
      </c>
      <c r="J1156" t="s">
        <v>6800</v>
      </c>
      <c r="K1156" t="s">
        <v>32</v>
      </c>
      <c r="L1156" t="s">
        <v>32</v>
      </c>
      <c r="M1156" t="s">
        <v>43</v>
      </c>
      <c r="N1156" t="s">
        <v>44</v>
      </c>
      <c r="O1156" t="s">
        <v>6801</v>
      </c>
      <c r="P1156" t="s">
        <v>544</v>
      </c>
      <c r="Q1156" t="s">
        <v>532</v>
      </c>
      <c r="R1156" t="s">
        <v>526</v>
      </c>
      <c r="S1156" s="1" t="str">
        <f t="shared" ref="S1156:S1219" si="37">CONCATENATE(P1156," ",Q1156,", ",R1156)</f>
        <v>ARAPA ARISACA, YOVANA</v>
      </c>
      <c r="T1156" t="s">
        <v>60</v>
      </c>
      <c r="U1156" t="s">
        <v>49</v>
      </c>
      <c r="V1156" t="s">
        <v>50</v>
      </c>
      <c r="W1156" t="s">
        <v>6802</v>
      </c>
      <c r="X1156" s="40">
        <v>27421</v>
      </c>
      <c r="Y1156" t="s">
        <v>6803</v>
      </c>
      <c r="Z1156"/>
      <c r="AA1156"/>
      <c r="AB1156" t="s">
        <v>39</v>
      </c>
      <c r="AC1156" t="s">
        <v>40</v>
      </c>
      <c r="AD1156" t="s">
        <v>41</v>
      </c>
      <c r="AE1156"/>
    </row>
    <row r="1157" spans="1:31" ht="15">
      <c r="A1157" s="1" t="str">
        <f t="shared" si="36"/>
        <v>1178113212E3</v>
      </c>
      <c r="B1157" t="s">
        <v>356</v>
      </c>
      <c r="C1157" t="s">
        <v>29</v>
      </c>
      <c r="D1157" t="s">
        <v>30</v>
      </c>
      <c r="E1157" t="s">
        <v>330</v>
      </c>
      <c r="F1157" t="s">
        <v>1712</v>
      </c>
      <c r="G1157" t="s">
        <v>6746</v>
      </c>
      <c r="H1157" t="s">
        <v>1774</v>
      </c>
      <c r="I1157" t="s">
        <v>6747</v>
      </c>
      <c r="J1157" t="s">
        <v>6804</v>
      </c>
      <c r="K1157" t="s">
        <v>32</v>
      </c>
      <c r="L1157" t="s">
        <v>32</v>
      </c>
      <c r="M1157" t="s">
        <v>43</v>
      </c>
      <c r="N1157" t="s">
        <v>44</v>
      </c>
      <c r="O1157" t="s">
        <v>870</v>
      </c>
      <c r="P1157" t="s">
        <v>273</v>
      </c>
      <c r="Q1157" t="s">
        <v>133</v>
      </c>
      <c r="R1157" t="s">
        <v>160</v>
      </c>
      <c r="S1157" s="1" t="str">
        <f t="shared" si="37"/>
        <v>RODRIGUEZ DUEÑAS, MARITZA</v>
      </c>
      <c r="T1157" t="s">
        <v>48</v>
      </c>
      <c r="U1157" t="s">
        <v>49</v>
      </c>
      <c r="V1157" t="s">
        <v>50</v>
      </c>
      <c r="W1157" t="s">
        <v>6805</v>
      </c>
      <c r="X1157" s="40">
        <v>25337</v>
      </c>
      <c r="Y1157" t="s">
        <v>6806</v>
      </c>
      <c r="Z1157" s="40">
        <v>42170</v>
      </c>
      <c r="AA1157" s="40">
        <v>42369</v>
      </c>
      <c r="AB1157" t="s">
        <v>39</v>
      </c>
      <c r="AC1157" t="s">
        <v>40</v>
      </c>
      <c r="AD1157" t="s">
        <v>41</v>
      </c>
      <c r="AE1157"/>
    </row>
    <row r="1158" spans="1:31" ht="15">
      <c r="A1158" s="1" t="str">
        <f t="shared" si="36"/>
        <v>21EV01801151</v>
      </c>
      <c r="B1158" t="s">
        <v>356</v>
      </c>
      <c r="C1158" t="s">
        <v>29</v>
      </c>
      <c r="D1158" t="s">
        <v>30</v>
      </c>
      <c r="E1158" t="s">
        <v>330</v>
      </c>
      <c r="F1158" t="s">
        <v>1712</v>
      </c>
      <c r="G1158" t="s">
        <v>6746</v>
      </c>
      <c r="H1158" t="s">
        <v>1774</v>
      </c>
      <c r="I1158" t="s">
        <v>6747</v>
      </c>
      <c r="J1158" t="s">
        <v>6807</v>
      </c>
      <c r="K1158" t="s">
        <v>32</v>
      </c>
      <c r="L1158" t="s">
        <v>32</v>
      </c>
      <c r="M1158" t="s">
        <v>1139</v>
      </c>
      <c r="N1158" t="s">
        <v>62</v>
      </c>
      <c r="O1158" t="s">
        <v>1990</v>
      </c>
      <c r="P1158" t="s">
        <v>692</v>
      </c>
      <c r="Q1158" t="s">
        <v>752</v>
      </c>
      <c r="R1158" t="s">
        <v>160</v>
      </c>
      <c r="S1158" s="1" t="str">
        <f t="shared" si="37"/>
        <v>CANQUI CAUNA, MARITZA</v>
      </c>
      <c r="T1158" t="s">
        <v>65</v>
      </c>
      <c r="U1158" t="s">
        <v>49</v>
      </c>
      <c r="V1158" t="s">
        <v>50</v>
      </c>
      <c r="W1158" t="s">
        <v>6808</v>
      </c>
      <c r="X1158" s="40">
        <v>26265</v>
      </c>
      <c r="Y1158" t="s">
        <v>6809</v>
      </c>
      <c r="Z1158" s="40">
        <v>43160</v>
      </c>
      <c r="AA1158" s="40">
        <v>43465</v>
      </c>
      <c r="AB1158" t="s">
        <v>113</v>
      </c>
      <c r="AC1158" t="s">
        <v>67</v>
      </c>
      <c r="AD1158" t="s">
        <v>41</v>
      </c>
      <c r="AE1158"/>
    </row>
    <row r="1159" spans="1:31" ht="15">
      <c r="A1159" s="1" t="str">
        <f t="shared" si="36"/>
        <v>21EV01805197</v>
      </c>
      <c r="B1159" t="s">
        <v>356</v>
      </c>
      <c r="C1159" t="s">
        <v>29</v>
      </c>
      <c r="D1159" t="s">
        <v>30</v>
      </c>
      <c r="E1159" t="s">
        <v>330</v>
      </c>
      <c r="F1159" t="s">
        <v>1712</v>
      </c>
      <c r="G1159" t="s">
        <v>6746</v>
      </c>
      <c r="H1159" t="s">
        <v>1774</v>
      </c>
      <c r="I1159" t="s">
        <v>6747</v>
      </c>
      <c r="J1159" t="s">
        <v>6810</v>
      </c>
      <c r="K1159" t="s">
        <v>32</v>
      </c>
      <c r="L1159" t="s">
        <v>32</v>
      </c>
      <c r="M1159" t="s">
        <v>1139</v>
      </c>
      <c r="N1159" t="s">
        <v>62</v>
      </c>
      <c r="O1159" t="s">
        <v>1990</v>
      </c>
      <c r="P1159" t="s">
        <v>76</v>
      </c>
      <c r="Q1159" t="s">
        <v>102</v>
      </c>
      <c r="R1159" t="s">
        <v>716</v>
      </c>
      <c r="S1159" s="1" t="str">
        <f t="shared" si="37"/>
        <v>QUISPE MAMANI, LUIS</v>
      </c>
      <c r="T1159" t="s">
        <v>65</v>
      </c>
      <c r="U1159" t="s">
        <v>282</v>
      </c>
      <c r="V1159" t="s">
        <v>50</v>
      </c>
      <c r="W1159" t="s">
        <v>5307</v>
      </c>
      <c r="X1159" s="40">
        <v>28728</v>
      </c>
      <c r="Y1159" t="s">
        <v>5308</v>
      </c>
      <c r="Z1159" s="40">
        <v>43160</v>
      </c>
      <c r="AA1159" s="40">
        <v>43465</v>
      </c>
      <c r="AB1159" t="s">
        <v>113</v>
      </c>
      <c r="AC1159" t="s">
        <v>67</v>
      </c>
      <c r="AD1159" t="s">
        <v>41</v>
      </c>
      <c r="AE1159"/>
    </row>
    <row r="1160" spans="1:31" ht="15">
      <c r="A1160" s="1" t="str">
        <f t="shared" si="36"/>
        <v>1133113011E4</v>
      </c>
      <c r="B1160" t="s">
        <v>356</v>
      </c>
      <c r="C1160" t="s">
        <v>29</v>
      </c>
      <c r="D1160" t="s">
        <v>30</v>
      </c>
      <c r="E1160" t="s">
        <v>330</v>
      </c>
      <c r="F1160" t="s">
        <v>1712</v>
      </c>
      <c r="G1160" t="s">
        <v>6746</v>
      </c>
      <c r="H1160" t="s">
        <v>1774</v>
      </c>
      <c r="I1160" t="s">
        <v>6747</v>
      </c>
      <c r="J1160" t="s">
        <v>6811</v>
      </c>
      <c r="K1160" t="s">
        <v>87</v>
      </c>
      <c r="L1160" t="s">
        <v>88</v>
      </c>
      <c r="M1160" t="s">
        <v>89</v>
      </c>
      <c r="N1160" t="s">
        <v>44</v>
      </c>
      <c r="O1160" t="s">
        <v>54</v>
      </c>
      <c r="P1160" t="s">
        <v>6812</v>
      </c>
      <c r="Q1160" t="s">
        <v>416</v>
      </c>
      <c r="R1160" t="s">
        <v>449</v>
      </c>
      <c r="S1160" s="1" t="str">
        <f t="shared" si="37"/>
        <v>CCALLI CHINO, EFRAIN</v>
      </c>
      <c r="T1160" t="s">
        <v>173</v>
      </c>
      <c r="U1160" t="s">
        <v>38</v>
      </c>
      <c r="V1160" t="s">
        <v>50</v>
      </c>
      <c r="W1160" t="s">
        <v>6813</v>
      </c>
      <c r="X1160" s="40">
        <v>22779</v>
      </c>
      <c r="Y1160" t="s">
        <v>6814</v>
      </c>
      <c r="Z1160"/>
      <c r="AA1160"/>
      <c r="AB1160" t="s">
        <v>39</v>
      </c>
      <c r="AC1160" t="s">
        <v>92</v>
      </c>
      <c r="AD1160" t="s">
        <v>41</v>
      </c>
      <c r="AE1160"/>
    </row>
    <row r="1161" spans="1:31" ht="15">
      <c r="A1161" s="1" t="str">
        <f t="shared" si="36"/>
        <v>1163113811E7</v>
      </c>
      <c r="B1161" t="s">
        <v>356</v>
      </c>
      <c r="C1161" t="s">
        <v>29</v>
      </c>
      <c r="D1161" t="s">
        <v>30</v>
      </c>
      <c r="E1161" t="s">
        <v>330</v>
      </c>
      <c r="F1161" t="s">
        <v>1712</v>
      </c>
      <c r="G1161" t="s">
        <v>6746</v>
      </c>
      <c r="H1161" t="s">
        <v>1774</v>
      </c>
      <c r="I1161" t="s">
        <v>6747</v>
      </c>
      <c r="J1161" t="s">
        <v>6815</v>
      </c>
      <c r="K1161" t="s">
        <v>87</v>
      </c>
      <c r="L1161" t="s">
        <v>88</v>
      </c>
      <c r="M1161" t="s">
        <v>89</v>
      </c>
      <c r="N1161" t="s">
        <v>62</v>
      </c>
      <c r="O1161" t="s">
        <v>6816</v>
      </c>
      <c r="P1161" t="s">
        <v>146</v>
      </c>
      <c r="Q1161" t="s">
        <v>545</v>
      </c>
      <c r="R1161" t="s">
        <v>575</v>
      </c>
      <c r="S1161" s="1" t="str">
        <f t="shared" si="37"/>
        <v>GOMEZ RIVA, NANCY</v>
      </c>
      <c r="T1161" t="s">
        <v>98</v>
      </c>
      <c r="U1161" t="s">
        <v>38</v>
      </c>
      <c r="V1161" t="s">
        <v>50</v>
      </c>
      <c r="W1161" t="s">
        <v>6817</v>
      </c>
      <c r="X1161" s="40">
        <v>28667</v>
      </c>
      <c r="Y1161" t="s">
        <v>6818</v>
      </c>
      <c r="Z1161" s="40">
        <v>43140</v>
      </c>
      <c r="AA1161" s="40">
        <v>43465</v>
      </c>
      <c r="AB1161" t="s">
        <v>39</v>
      </c>
      <c r="AC1161" t="s">
        <v>92</v>
      </c>
      <c r="AD1161" t="s">
        <v>41</v>
      </c>
      <c r="AE1161"/>
    </row>
    <row r="1162" spans="1:31" ht="15">
      <c r="A1162" s="1" t="str">
        <f t="shared" si="36"/>
        <v>1195113011E7</v>
      </c>
      <c r="B1162" t="s">
        <v>362</v>
      </c>
      <c r="C1162" t="s">
        <v>29</v>
      </c>
      <c r="D1162" t="s">
        <v>30</v>
      </c>
      <c r="E1162" t="s">
        <v>330</v>
      </c>
      <c r="F1162" t="s">
        <v>1564</v>
      </c>
      <c r="G1162" t="s">
        <v>6819</v>
      </c>
      <c r="H1162" t="s">
        <v>1774</v>
      </c>
      <c r="I1162" t="s">
        <v>6820</v>
      </c>
      <c r="J1162" t="s">
        <v>6821</v>
      </c>
      <c r="K1162" t="s">
        <v>32</v>
      </c>
      <c r="L1162" t="s">
        <v>33</v>
      </c>
      <c r="M1162" t="s">
        <v>34</v>
      </c>
      <c r="N1162" t="s">
        <v>593</v>
      </c>
      <c r="O1162" t="s">
        <v>6822</v>
      </c>
      <c r="P1162" t="s">
        <v>480</v>
      </c>
      <c r="Q1162" t="s">
        <v>6823</v>
      </c>
      <c r="R1162" t="s">
        <v>198</v>
      </c>
      <c r="S1162" s="1" t="str">
        <f t="shared" si="37"/>
        <v>CALLA VILLAZANTE, YOLANDA</v>
      </c>
      <c r="T1162" t="s">
        <v>60</v>
      </c>
      <c r="U1162" t="s">
        <v>38</v>
      </c>
      <c r="V1162" t="s">
        <v>50</v>
      </c>
      <c r="W1162" t="s">
        <v>6824</v>
      </c>
      <c r="X1162" s="40">
        <v>22988</v>
      </c>
      <c r="Y1162" t="s">
        <v>6825</v>
      </c>
      <c r="Z1162" s="40">
        <v>43356</v>
      </c>
      <c r="AA1162" s="40">
        <v>43465</v>
      </c>
      <c r="AB1162" t="s">
        <v>39</v>
      </c>
      <c r="AC1162" t="s">
        <v>67</v>
      </c>
      <c r="AD1162" t="s">
        <v>41</v>
      </c>
      <c r="AE1162"/>
    </row>
    <row r="1163" spans="1:31" ht="15">
      <c r="A1163" s="1" t="str">
        <f t="shared" si="36"/>
        <v>1195113011E2</v>
      </c>
      <c r="B1163" t="s">
        <v>362</v>
      </c>
      <c r="C1163" t="s">
        <v>29</v>
      </c>
      <c r="D1163" t="s">
        <v>30</v>
      </c>
      <c r="E1163" t="s">
        <v>330</v>
      </c>
      <c r="F1163" t="s">
        <v>1564</v>
      </c>
      <c r="G1163" t="s">
        <v>6819</v>
      </c>
      <c r="H1163" t="s">
        <v>1774</v>
      </c>
      <c r="I1163" t="s">
        <v>6820</v>
      </c>
      <c r="J1163" t="s">
        <v>6826</v>
      </c>
      <c r="K1163" t="s">
        <v>32</v>
      </c>
      <c r="L1163" t="s">
        <v>32</v>
      </c>
      <c r="M1163" t="s">
        <v>43</v>
      </c>
      <c r="N1163" t="s">
        <v>44</v>
      </c>
      <c r="O1163" t="s">
        <v>54</v>
      </c>
      <c r="P1163" t="s">
        <v>480</v>
      </c>
      <c r="Q1163" t="s">
        <v>6823</v>
      </c>
      <c r="R1163" t="s">
        <v>198</v>
      </c>
      <c r="S1163" s="1" t="str">
        <f t="shared" si="37"/>
        <v>CALLA VILLAZANTE, YOLANDA</v>
      </c>
      <c r="T1163" t="s">
        <v>60</v>
      </c>
      <c r="U1163" t="s">
        <v>49</v>
      </c>
      <c r="V1163" t="s">
        <v>705</v>
      </c>
      <c r="W1163" t="s">
        <v>6824</v>
      </c>
      <c r="X1163" s="40">
        <v>22988</v>
      </c>
      <c r="Y1163" t="s">
        <v>6825</v>
      </c>
      <c r="Z1163" s="40">
        <v>43356</v>
      </c>
      <c r="AA1163" s="40">
        <v>43465</v>
      </c>
      <c r="AB1163" t="s">
        <v>39</v>
      </c>
      <c r="AC1163" t="s">
        <v>40</v>
      </c>
      <c r="AD1163" t="s">
        <v>41</v>
      </c>
      <c r="AE1163"/>
    </row>
    <row r="1164" spans="1:31" ht="15">
      <c r="A1164" s="1" t="str">
        <f t="shared" si="36"/>
        <v>1195113011E2</v>
      </c>
      <c r="B1164" t="s">
        <v>362</v>
      </c>
      <c r="C1164" t="s">
        <v>29</v>
      </c>
      <c r="D1164" t="s">
        <v>30</v>
      </c>
      <c r="E1164" t="s">
        <v>330</v>
      </c>
      <c r="F1164" t="s">
        <v>1564</v>
      </c>
      <c r="G1164" t="s">
        <v>6819</v>
      </c>
      <c r="H1164" t="s">
        <v>1774</v>
      </c>
      <c r="I1164" t="s">
        <v>6820</v>
      </c>
      <c r="J1164" t="s">
        <v>6826</v>
      </c>
      <c r="K1164" t="s">
        <v>32</v>
      </c>
      <c r="L1164" t="s">
        <v>32</v>
      </c>
      <c r="M1164" t="s">
        <v>43</v>
      </c>
      <c r="N1164" t="s">
        <v>62</v>
      </c>
      <c r="O1164" t="s">
        <v>6827</v>
      </c>
      <c r="P1164" t="s">
        <v>184</v>
      </c>
      <c r="Q1164" t="s">
        <v>59</v>
      </c>
      <c r="R1164" t="s">
        <v>6828</v>
      </c>
      <c r="S1164" s="1" t="str">
        <f t="shared" si="37"/>
        <v>CASTRO VILCA, MARCO FIDEL</v>
      </c>
      <c r="T1164" t="s">
        <v>65</v>
      </c>
      <c r="U1164" t="s">
        <v>49</v>
      </c>
      <c r="V1164" t="s">
        <v>50</v>
      </c>
      <c r="W1164" t="s">
        <v>6829</v>
      </c>
      <c r="X1164" s="40">
        <v>28485</v>
      </c>
      <c r="Y1164" t="s">
        <v>6830</v>
      </c>
      <c r="Z1164" s="40">
        <v>43363</v>
      </c>
      <c r="AA1164" s="40">
        <v>43465</v>
      </c>
      <c r="AB1164" t="s">
        <v>270</v>
      </c>
      <c r="AC1164" t="s">
        <v>67</v>
      </c>
      <c r="AD1164" t="s">
        <v>41</v>
      </c>
      <c r="AE1164"/>
    </row>
    <row r="1165" spans="1:31" ht="15">
      <c r="A1165" s="1" t="str">
        <f t="shared" si="36"/>
        <v>1195113011E3</v>
      </c>
      <c r="B1165" t="s">
        <v>362</v>
      </c>
      <c r="C1165" t="s">
        <v>29</v>
      </c>
      <c r="D1165" t="s">
        <v>30</v>
      </c>
      <c r="E1165" t="s">
        <v>330</v>
      </c>
      <c r="F1165" t="s">
        <v>1564</v>
      </c>
      <c r="G1165" t="s">
        <v>6819</v>
      </c>
      <c r="H1165" t="s">
        <v>1774</v>
      </c>
      <c r="I1165" t="s">
        <v>6820</v>
      </c>
      <c r="J1165" t="s">
        <v>6831</v>
      </c>
      <c r="K1165" t="s">
        <v>32</v>
      </c>
      <c r="L1165" t="s">
        <v>32</v>
      </c>
      <c r="M1165" t="s">
        <v>43</v>
      </c>
      <c r="N1165" t="s">
        <v>44</v>
      </c>
      <c r="O1165" t="s">
        <v>6832</v>
      </c>
      <c r="P1165" t="s">
        <v>221</v>
      </c>
      <c r="Q1165" t="s">
        <v>207</v>
      </c>
      <c r="R1165" t="s">
        <v>6833</v>
      </c>
      <c r="S1165" s="1" t="str">
        <f t="shared" si="37"/>
        <v>NUÑEZ TICONA, ALEJA</v>
      </c>
      <c r="T1165" t="s">
        <v>65</v>
      </c>
      <c r="U1165" t="s">
        <v>49</v>
      </c>
      <c r="V1165" t="s">
        <v>50</v>
      </c>
      <c r="W1165" t="s">
        <v>6834</v>
      </c>
      <c r="X1165" s="40">
        <v>24155</v>
      </c>
      <c r="Y1165" t="s">
        <v>6835</v>
      </c>
      <c r="Z1165" s="40">
        <v>42064</v>
      </c>
      <c r="AA1165"/>
      <c r="AB1165" t="s">
        <v>39</v>
      </c>
      <c r="AC1165" t="s">
        <v>40</v>
      </c>
      <c r="AD1165" t="s">
        <v>41</v>
      </c>
      <c r="AE1165"/>
    </row>
    <row r="1166" spans="1:31" ht="15">
      <c r="A1166" s="1" t="str">
        <f t="shared" si="36"/>
        <v>1195113011E4</v>
      </c>
      <c r="B1166" t="s">
        <v>362</v>
      </c>
      <c r="C1166" t="s">
        <v>29</v>
      </c>
      <c r="D1166" t="s">
        <v>30</v>
      </c>
      <c r="E1166" t="s">
        <v>330</v>
      </c>
      <c r="F1166" t="s">
        <v>1564</v>
      </c>
      <c r="G1166" t="s">
        <v>6819</v>
      </c>
      <c r="H1166" t="s">
        <v>1774</v>
      </c>
      <c r="I1166" t="s">
        <v>6820</v>
      </c>
      <c r="J1166" t="s">
        <v>6836</v>
      </c>
      <c r="K1166" t="s">
        <v>32</v>
      </c>
      <c r="L1166" t="s">
        <v>32</v>
      </c>
      <c r="M1166" t="s">
        <v>43</v>
      </c>
      <c r="N1166" t="s">
        <v>44</v>
      </c>
      <c r="O1166" t="s">
        <v>54</v>
      </c>
      <c r="P1166" t="s">
        <v>102</v>
      </c>
      <c r="Q1166" t="s">
        <v>249</v>
      </c>
      <c r="R1166" t="s">
        <v>803</v>
      </c>
      <c r="S1166" s="1" t="str">
        <f t="shared" si="37"/>
        <v>MAMANI GORDILLO, MAXIMO</v>
      </c>
      <c r="T1166" t="s">
        <v>53</v>
      </c>
      <c r="U1166" t="s">
        <v>49</v>
      </c>
      <c r="V1166" t="s">
        <v>50</v>
      </c>
      <c r="W1166" t="s">
        <v>6837</v>
      </c>
      <c r="X1166" s="40">
        <v>20591</v>
      </c>
      <c r="Y1166" t="s">
        <v>6838</v>
      </c>
      <c r="Z1166"/>
      <c r="AA1166"/>
      <c r="AB1166" t="s">
        <v>39</v>
      </c>
      <c r="AC1166" t="s">
        <v>40</v>
      </c>
      <c r="AD1166" t="s">
        <v>41</v>
      </c>
      <c r="AE1166"/>
    </row>
    <row r="1167" spans="1:31" ht="15">
      <c r="A1167" s="1" t="str">
        <f t="shared" si="36"/>
        <v>1195113011E6</v>
      </c>
      <c r="B1167" t="s">
        <v>362</v>
      </c>
      <c r="C1167" t="s">
        <v>29</v>
      </c>
      <c r="D1167" t="s">
        <v>30</v>
      </c>
      <c r="E1167" t="s">
        <v>330</v>
      </c>
      <c r="F1167" t="s">
        <v>1564</v>
      </c>
      <c r="G1167" t="s">
        <v>6819</v>
      </c>
      <c r="H1167" t="s">
        <v>1774</v>
      </c>
      <c r="I1167" t="s">
        <v>6820</v>
      </c>
      <c r="J1167" t="s">
        <v>6839</v>
      </c>
      <c r="K1167" t="s">
        <v>32</v>
      </c>
      <c r="L1167" t="s">
        <v>32</v>
      </c>
      <c r="M1167" t="s">
        <v>43</v>
      </c>
      <c r="N1167" t="s">
        <v>44</v>
      </c>
      <c r="O1167" t="s">
        <v>54</v>
      </c>
      <c r="P1167" t="s">
        <v>76</v>
      </c>
      <c r="Q1167" t="s">
        <v>3303</v>
      </c>
      <c r="R1167" t="s">
        <v>6840</v>
      </c>
      <c r="S1167" s="1" t="str">
        <f t="shared" si="37"/>
        <v>QUISPE JORDAN, PAULINA PETRONILA</v>
      </c>
      <c r="T1167" t="s">
        <v>48</v>
      </c>
      <c r="U1167" t="s">
        <v>49</v>
      </c>
      <c r="V1167" t="s">
        <v>50</v>
      </c>
      <c r="W1167" t="s">
        <v>6841</v>
      </c>
      <c r="X1167" s="40">
        <v>19904</v>
      </c>
      <c r="Y1167" t="s">
        <v>6842</v>
      </c>
      <c r="Z1167"/>
      <c r="AA1167"/>
      <c r="AB1167" t="s">
        <v>39</v>
      </c>
      <c r="AC1167" t="s">
        <v>40</v>
      </c>
      <c r="AD1167" t="s">
        <v>41</v>
      </c>
      <c r="AE1167"/>
    </row>
    <row r="1168" spans="1:31" ht="15">
      <c r="A1168" s="1" t="str">
        <f t="shared" si="36"/>
        <v>1195113011E8</v>
      </c>
      <c r="B1168" t="s">
        <v>362</v>
      </c>
      <c r="C1168" t="s">
        <v>29</v>
      </c>
      <c r="D1168" t="s">
        <v>30</v>
      </c>
      <c r="E1168" t="s">
        <v>330</v>
      </c>
      <c r="F1168" t="s">
        <v>1564</v>
      </c>
      <c r="G1168" t="s">
        <v>6819</v>
      </c>
      <c r="H1168" t="s">
        <v>1774</v>
      </c>
      <c r="I1168" t="s">
        <v>6820</v>
      </c>
      <c r="J1168" t="s">
        <v>6843</v>
      </c>
      <c r="K1168" t="s">
        <v>32</v>
      </c>
      <c r="L1168" t="s">
        <v>32</v>
      </c>
      <c r="M1168" t="s">
        <v>43</v>
      </c>
      <c r="N1168" t="s">
        <v>44</v>
      </c>
      <c r="O1168" t="s">
        <v>54</v>
      </c>
      <c r="P1168" t="s">
        <v>1132</v>
      </c>
      <c r="Q1168" t="s">
        <v>6844</v>
      </c>
      <c r="R1168" t="s">
        <v>479</v>
      </c>
      <c r="S1168" s="1" t="str">
        <f t="shared" si="37"/>
        <v>VALERO PUÑO, MARIA ELENA</v>
      </c>
      <c r="T1168" t="s">
        <v>53</v>
      </c>
      <c r="U1168" t="s">
        <v>49</v>
      </c>
      <c r="V1168" t="s">
        <v>50</v>
      </c>
      <c r="W1168" t="s">
        <v>6845</v>
      </c>
      <c r="X1168" s="40">
        <v>25543</v>
      </c>
      <c r="Y1168" t="s">
        <v>6846</v>
      </c>
      <c r="Z1168"/>
      <c r="AA1168"/>
      <c r="AB1168" t="s">
        <v>39</v>
      </c>
      <c r="AC1168" t="s">
        <v>40</v>
      </c>
      <c r="AD1168" t="s">
        <v>41</v>
      </c>
      <c r="AE1168"/>
    </row>
    <row r="1169" spans="1:31" ht="15">
      <c r="A1169" s="1" t="str">
        <f t="shared" si="36"/>
        <v>21EV01810185</v>
      </c>
      <c r="B1169" t="s">
        <v>362</v>
      </c>
      <c r="C1169" t="s">
        <v>29</v>
      </c>
      <c r="D1169" t="s">
        <v>30</v>
      </c>
      <c r="E1169" t="s">
        <v>330</v>
      </c>
      <c r="F1169" t="s">
        <v>1564</v>
      </c>
      <c r="G1169" t="s">
        <v>6819</v>
      </c>
      <c r="H1169" t="s">
        <v>1774</v>
      </c>
      <c r="I1169" t="s">
        <v>6820</v>
      </c>
      <c r="J1169" t="s">
        <v>6847</v>
      </c>
      <c r="K1169" t="s">
        <v>32</v>
      </c>
      <c r="L1169" t="s">
        <v>32</v>
      </c>
      <c r="M1169" t="s">
        <v>1139</v>
      </c>
      <c r="N1169" t="s">
        <v>62</v>
      </c>
      <c r="O1169" t="s">
        <v>2591</v>
      </c>
      <c r="P1169" t="s">
        <v>544</v>
      </c>
      <c r="Q1169" t="s">
        <v>76</v>
      </c>
      <c r="R1169" t="s">
        <v>371</v>
      </c>
      <c r="S1169" s="1" t="str">
        <f t="shared" si="37"/>
        <v>ARAPA QUISPE, VICTOR</v>
      </c>
      <c r="T1169" t="s">
        <v>65</v>
      </c>
      <c r="U1169" t="s">
        <v>644</v>
      </c>
      <c r="V1169" t="s">
        <v>50</v>
      </c>
      <c r="W1169" t="s">
        <v>6848</v>
      </c>
      <c r="X1169" s="40">
        <v>27829</v>
      </c>
      <c r="Y1169" t="s">
        <v>6849</v>
      </c>
      <c r="Z1169" s="40">
        <v>43332</v>
      </c>
      <c r="AA1169" s="40">
        <v>43465</v>
      </c>
      <c r="AB1169" t="s">
        <v>113</v>
      </c>
      <c r="AC1169" t="s">
        <v>67</v>
      </c>
      <c r="AD1169" t="s">
        <v>41</v>
      </c>
      <c r="AE1169"/>
    </row>
    <row r="1170" spans="1:31" ht="15">
      <c r="A1170" s="1" t="str">
        <f t="shared" si="36"/>
        <v>1195113011E9</v>
      </c>
      <c r="B1170" t="s">
        <v>362</v>
      </c>
      <c r="C1170" t="s">
        <v>29</v>
      </c>
      <c r="D1170" t="s">
        <v>30</v>
      </c>
      <c r="E1170" t="s">
        <v>330</v>
      </c>
      <c r="F1170" t="s">
        <v>1564</v>
      </c>
      <c r="G1170" t="s">
        <v>6819</v>
      </c>
      <c r="H1170" t="s">
        <v>1774</v>
      </c>
      <c r="I1170" t="s">
        <v>6820</v>
      </c>
      <c r="J1170" t="s">
        <v>6850</v>
      </c>
      <c r="K1170" t="s">
        <v>87</v>
      </c>
      <c r="L1170" t="s">
        <v>88</v>
      </c>
      <c r="M1170" t="s">
        <v>89</v>
      </c>
      <c r="N1170" t="s">
        <v>44</v>
      </c>
      <c r="O1170" t="s">
        <v>54</v>
      </c>
      <c r="P1170" t="s">
        <v>263</v>
      </c>
      <c r="Q1170" t="s">
        <v>76</v>
      </c>
      <c r="R1170" t="s">
        <v>6851</v>
      </c>
      <c r="S1170" s="1" t="str">
        <f t="shared" si="37"/>
        <v>ZEA QUISPE, RITA PETRONILA</v>
      </c>
      <c r="T1170" t="s">
        <v>91</v>
      </c>
      <c r="U1170" t="s">
        <v>38</v>
      </c>
      <c r="V1170" t="s">
        <v>50</v>
      </c>
      <c r="W1170" t="s">
        <v>6852</v>
      </c>
      <c r="X1170" s="40">
        <v>22033</v>
      </c>
      <c r="Y1170" t="s">
        <v>6853</v>
      </c>
      <c r="Z1170"/>
      <c r="AA1170"/>
      <c r="AB1170" t="s">
        <v>39</v>
      </c>
      <c r="AC1170" t="s">
        <v>92</v>
      </c>
      <c r="AD1170" t="s">
        <v>41</v>
      </c>
      <c r="AE1170"/>
    </row>
    <row r="1171" spans="1:31" ht="15">
      <c r="A1171" s="1" t="str">
        <f t="shared" si="36"/>
        <v>1138113011E2</v>
      </c>
      <c r="B1171" t="s">
        <v>364</v>
      </c>
      <c r="C1171" t="s">
        <v>29</v>
      </c>
      <c r="D1171" t="s">
        <v>30</v>
      </c>
      <c r="E1171" t="s">
        <v>329</v>
      </c>
      <c r="F1171" t="s">
        <v>1271</v>
      </c>
      <c r="G1171" t="s">
        <v>6854</v>
      </c>
      <c r="H1171" t="s">
        <v>1774</v>
      </c>
      <c r="I1171" t="s">
        <v>6855</v>
      </c>
      <c r="J1171" t="s">
        <v>6856</v>
      </c>
      <c r="K1171" t="s">
        <v>32</v>
      </c>
      <c r="L1171" t="s">
        <v>32</v>
      </c>
      <c r="M1171" t="s">
        <v>1139</v>
      </c>
      <c r="N1171" t="s">
        <v>44</v>
      </c>
      <c r="O1171" t="s">
        <v>54</v>
      </c>
      <c r="P1171" t="s">
        <v>184</v>
      </c>
      <c r="Q1171" t="s">
        <v>316</v>
      </c>
      <c r="R1171" t="s">
        <v>6857</v>
      </c>
      <c r="S1171" s="1" t="str">
        <f t="shared" si="37"/>
        <v>CASTRO LUJAN, RUBEN ENRIQUE</v>
      </c>
      <c r="T1171" t="s">
        <v>48</v>
      </c>
      <c r="U1171" t="s">
        <v>49</v>
      </c>
      <c r="V1171" t="s">
        <v>50</v>
      </c>
      <c r="W1171" t="s">
        <v>6858</v>
      </c>
      <c r="X1171" s="40">
        <v>24108</v>
      </c>
      <c r="Y1171" t="s">
        <v>6859</v>
      </c>
      <c r="Z1171"/>
      <c r="AA1171"/>
      <c r="AB1171" t="s">
        <v>39</v>
      </c>
      <c r="AC1171" t="s">
        <v>40</v>
      </c>
      <c r="AD1171" t="s">
        <v>41</v>
      </c>
      <c r="AE1171"/>
    </row>
    <row r="1172" spans="1:31" ht="15">
      <c r="A1172" s="1" t="str">
        <f t="shared" si="36"/>
        <v>1138113011E3</v>
      </c>
      <c r="B1172" t="s">
        <v>364</v>
      </c>
      <c r="C1172" t="s">
        <v>29</v>
      </c>
      <c r="D1172" t="s">
        <v>30</v>
      </c>
      <c r="E1172" t="s">
        <v>329</v>
      </c>
      <c r="F1172" t="s">
        <v>1271</v>
      </c>
      <c r="G1172" t="s">
        <v>6854</v>
      </c>
      <c r="H1172" t="s">
        <v>1774</v>
      </c>
      <c r="I1172" t="s">
        <v>6855</v>
      </c>
      <c r="J1172" t="s">
        <v>6860</v>
      </c>
      <c r="K1172" t="s">
        <v>32</v>
      </c>
      <c r="L1172" t="s">
        <v>32</v>
      </c>
      <c r="M1172" t="s">
        <v>43</v>
      </c>
      <c r="N1172" t="s">
        <v>44</v>
      </c>
      <c r="O1172" t="s">
        <v>54</v>
      </c>
      <c r="P1172" t="s">
        <v>434</v>
      </c>
      <c r="Q1172" t="s">
        <v>882</v>
      </c>
      <c r="R1172" t="s">
        <v>510</v>
      </c>
      <c r="S1172" s="1" t="str">
        <f t="shared" si="37"/>
        <v>HUARAYA VENTURA, ROBERTO</v>
      </c>
      <c r="T1172" t="s">
        <v>48</v>
      </c>
      <c r="U1172" t="s">
        <v>49</v>
      </c>
      <c r="V1172" t="s">
        <v>50</v>
      </c>
      <c r="W1172" t="s">
        <v>6861</v>
      </c>
      <c r="X1172" s="40">
        <v>19536</v>
      </c>
      <c r="Y1172" t="s">
        <v>6862</v>
      </c>
      <c r="Z1172"/>
      <c r="AA1172"/>
      <c r="AB1172" t="s">
        <v>39</v>
      </c>
      <c r="AC1172" t="s">
        <v>40</v>
      </c>
      <c r="AD1172" t="s">
        <v>41</v>
      </c>
      <c r="AE1172"/>
    </row>
    <row r="1173" spans="1:31" ht="15">
      <c r="A1173" s="1" t="str">
        <f t="shared" si="36"/>
        <v>1138113011E5</v>
      </c>
      <c r="B1173" t="s">
        <v>364</v>
      </c>
      <c r="C1173" t="s">
        <v>29</v>
      </c>
      <c r="D1173" t="s">
        <v>30</v>
      </c>
      <c r="E1173" t="s">
        <v>329</v>
      </c>
      <c r="F1173" t="s">
        <v>1271</v>
      </c>
      <c r="G1173" t="s">
        <v>6854</v>
      </c>
      <c r="H1173" t="s">
        <v>1774</v>
      </c>
      <c r="I1173" t="s">
        <v>6855</v>
      </c>
      <c r="J1173" t="s">
        <v>6863</v>
      </c>
      <c r="K1173" t="s">
        <v>32</v>
      </c>
      <c r="L1173" t="s">
        <v>32</v>
      </c>
      <c r="M1173" t="s">
        <v>43</v>
      </c>
      <c r="N1173" t="s">
        <v>44</v>
      </c>
      <c r="O1173" t="s">
        <v>6864</v>
      </c>
      <c r="P1173" t="s">
        <v>308</v>
      </c>
      <c r="Q1173" t="s">
        <v>6865</v>
      </c>
      <c r="R1173" t="s">
        <v>883</v>
      </c>
      <c r="S1173" s="1" t="str">
        <f t="shared" si="37"/>
        <v>DIAZ ABADO, ELIAS</v>
      </c>
      <c r="T1173" t="s">
        <v>53</v>
      </c>
      <c r="U1173" t="s">
        <v>49</v>
      </c>
      <c r="V1173" t="s">
        <v>271</v>
      </c>
      <c r="W1173" t="s">
        <v>6866</v>
      </c>
      <c r="X1173" s="40">
        <v>24673</v>
      </c>
      <c r="Y1173" t="s">
        <v>6867</v>
      </c>
      <c r="Z1173" s="40">
        <v>43344</v>
      </c>
      <c r="AA1173" s="40">
        <v>43465</v>
      </c>
      <c r="AB1173" t="s">
        <v>39</v>
      </c>
      <c r="AC1173" t="s">
        <v>40</v>
      </c>
      <c r="AD1173" t="s">
        <v>41</v>
      </c>
      <c r="AE1173"/>
    </row>
    <row r="1174" spans="1:31" ht="15">
      <c r="A1174" s="1" t="str">
        <f t="shared" si="36"/>
        <v>1138113011E5</v>
      </c>
      <c r="B1174" t="s">
        <v>364</v>
      </c>
      <c r="C1174" t="s">
        <v>29</v>
      </c>
      <c r="D1174" t="s">
        <v>30</v>
      </c>
      <c r="E1174" t="s">
        <v>329</v>
      </c>
      <c r="F1174" t="s">
        <v>1271</v>
      </c>
      <c r="G1174" t="s">
        <v>6854</v>
      </c>
      <c r="H1174" t="s">
        <v>1774</v>
      </c>
      <c r="I1174" t="s">
        <v>6855</v>
      </c>
      <c r="J1174" t="s">
        <v>6863</v>
      </c>
      <c r="K1174" t="s">
        <v>32</v>
      </c>
      <c r="L1174" t="s">
        <v>32</v>
      </c>
      <c r="M1174" t="s">
        <v>43</v>
      </c>
      <c r="N1174" t="s">
        <v>62</v>
      </c>
      <c r="O1174" t="s">
        <v>6868</v>
      </c>
      <c r="P1174" t="s">
        <v>118</v>
      </c>
      <c r="Q1174" t="s">
        <v>971</v>
      </c>
      <c r="R1174" t="s">
        <v>6869</v>
      </c>
      <c r="S1174" s="1" t="str">
        <f t="shared" si="37"/>
        <v>FLORES BALCONA, SONIA ELISABETH</v>
      </c>
      <c r="T1174" t="s">
        <v>65</v>
      </c>
      <c r="U1174" t="s">
        <v>49</v>
      </c>
      <c r="V1174" t="s">
        <v>50</v>
      </c>
      <c r="W1174" t="s">
        <v>6870</v>
      </c>
      <c r="X1174" s="40">
        <v>27371</v>
      </c>
      <c r="Y1174" t="s">
        <v>6871</v>
      </c>
      <c r="Z1174" s="40">
        <v>43344</v>
      </c>
      <c r="AA1174" s="40">
        <v>43465</v>
      </c>
      <c r="AB1174" t="s">
        <v>270</v>
      </c>
      <c r="AC1174" t="s">
        <v>67</v>
      </c>
      <c r="AD1174" t="s">
        <v>41</v>
      </c>
      <c r="AE1174"/>
    </row>
    <row r="1175" spans="1:31" ht="15">
      <c r="A1175" s="1" t="str">
        <f t="shared" si="36"/>
        <v>1138113011E6</v>
      </c>
      <c r="B1175" t="s">
        <v>364</v>
      </c>
      <c r="C1175" t="s">
        <v>29</v>
      </c>
      <c r="D1175" t="s">
        <v>30</v>
      </c>
      <c r="E1175" t="s">
        <v>329</v>
      </c>
      <c r="F1175" t="s">
        <v>1271</v>
      </c>
      <c r="G1175" t="s">
        <v>6854</v>
      </c>
      <c r="H1175" t="s">
        <v>1774</v>
      </c>
      <c r="I1175" t="s">
        <v>6855</v>
      </c>
      <c r="J1175" t="s">
        <v>6872</v>
      </c>
      <c r="K1175" t="s">
        <v>32</v>
      </c>
      <c r="L1175" t="s">
        <v>32</v>
      </c>
      <c r="M1175" t="s">
        <v>43</v>
      </c>
      <c r="N1175" t="s">
        <v>62</v>
      </c>
      <c r="O1175" t="s">
        <v>6873</v>
      </c>
      <c r="P1175" t="s">
        <v>6874</v>
      </c>
      <c r="Q1175" t="s">
        <v>6875</v>
      </c>
      <c r="R1175" t="s">
        <v>5104</v>
      </c>
      <c r="S1175" s="1" t="str">
        <f t="shared" si="37"/>
        <v>GOITIA ARPITA, GLADIS</v>
      </c>
      <c r="T1175" t="s">
        <v>65</v>
      </c>
      <c r="U1175" t="s">
        <v>49</v>
      </c>
      <c r="V1175" t="s">
        <v>50</v>
      </c>
      <c r="W1175" t="s">
        <v>6876</v>
      </c>
      <c r="X1175" s="40">
        <v>28863</v>
      </c>
      <c r="Y1175" t="s">
        <v>6877</v>
      </c>
      <c r="Z1175" s="40">
        <v>43173</v>
      </c>
      <c r="AA1175" s="40">
        <v>43465</v>
      </c>
      <c r="AB1175" t="s">
        <v>39</v>
      </c>
      <c r="AC1175" t="s">
        <v>67</v>
      </c>
      <c r="AD1175" t="s">
        <v>41</v>
      </c>
      <c r="AE1175"/>
    </row>
    <row r="1176" spans="1:31" ht="15">
      <c r="A1176" s="1" t="str">
        <f t="shared" si="36"/>
        <v>1138113011E7</v>
      </c>
      <c r="B1176" t="s">
        <v>364</v>
      </c>
      <c r="C1176" t="s">
        <v>29</v>
      </c>
      <c r="D1176" t="s">
        <v>30</v>
      </c>
      <c r="E1176" t="s">
        <v>329</v>
      </c>
      <c r="F1176" t="s">
        <v>1271</v>
      </c>
      <c r="G1176" t="s">
        <v>6854</v>
      </c>
      <c r="H1176" t="s">
        <v>1774</v>
      </c>
      <c r="I1176" t="s">
        <v>6855</v>
      </c>
      <c r="J1176" t="s">
        <v>6878</v>
      </c>
      <c r="K1176" t="s">
        <v>32</v>
      </c>
      <c r="L1176" t="s">
        <v>32</v>
      </c>
      <c r="M1176" t="s">
        <v>43</v>
      </c>
      <c r="N1176" t="s">
        <v>62</v>
      </c>
      <c r="O1176" t="s">
        <v>6879</v>
      </c>
      <c r="P1176" t="s">
        <v>229</v>
      </c>
      <c r="Q1176" t="s">
        <v>571</v>
      </c>
      <c r="R1176" t="s">
        <v>866</v>
      </c>
      <c r="S1176" s="1" t="str">
        <f t="shared" si="37"/>
        <v>SALAS PASTOR, ANGELICA</v>
      </c>
      <c r="T1176" t="s">
        <v>65</v>
      </c>
      <c r="U1176" t="s">
        <v>49</v>
      </c>
      <c r="V1176" t="s">
        <v>100</v>
      </c>
      <c r="W1176" t="s">
        <v>6880</v>
      </c>
      <c r="X1176" s="40">
        <v>28151</v>
      </c>
      <c r="Y1176" t="s">
        <v>6881</v>
      </c>
      <c r="Z1176" s="40">
        <v>43160</v>
      </c>
      <c r="AA1176" s="40">
        <v>43465</v>
      </c>
      <c r="AB1176" t="s">
        <v>39</v>
      </c>
      <c r="AC1176" t="s">
        <v>67</v>
      </c>
      <c r="AD1176" t="s">
        <v>41</v>
      </c>
      <c r="AE1176"/>
    </row>
    <row r="1177" spans="1:31" ht="15">
      <c r="A1177" s="1" t="str">
        <f t="shared" si="36"/>
        <v>1138113011E8</v>
      </c>
      <c r="B1177" t="s">
        <v>364</v>
      </c>
      <c r="C1177" t="s">
        <v>29</v>
      </c>
      <c r="D1177" t="s">
        <v>30</v>
      </c>
      <c r="E1177" t="s">
        <v>329</v>
      </c>
      <c r="F1177" t="s">
        <v>1271</v>
      </c>
      <c r="G1177" t="s">
        <v>6854</v>
      </c>
      <c r="H1177" t="s">
        <v>1774</v>
      </c>
      <c r="I1177" t="s">
        <v>6855</v>
      </c>
      <c r="J1177" t="s">
        <v>6882</v>
      </c>
      <c r="K1177" t="s">
        <v>32</v>
      </c>
      <c r="L1177" t="s">
        <v>32</v>
      </c>
      <c r="M1177" t="s">
        <v>259</v>
      </c>
      <c r="N1177" t="s">
        <v>44</v>
      </c>
      <c r="O1177" t="s">
        <v>54</v>
      </c>
      <c r="P1177" t="s">
        <v>745</v>
      </c>
      <c r="Q1177" t="s">
        <v>464</v>
      </c>
      <c r="R1177" t="s">
        <v>422</v>
      </c>
      <c r="S1177" s="1" t="str">
        <f t="shared" si="37"/>
        <v>SOTO ROJO, NORMA</v>
      </c>
      <c r="T1177" t="s">
        <v>48</v>
      </c>
      <c r="U1177" t="s">
        <v>49</v>
      </c>
      <c r="V1177" t="s">
        <v>50</v>
      </c>
      <c r="W1177" t="s">
        <v>6883</v>
      </c>
      <c r="X1177" s="40">
        <v>26687</v>
      </c>
      <c r="Y1177" t="s">
        <v>6884</v>
      </c>
      <c r="Z1177" s="40">
        <v>43101</v>
      </c>
      <c r="AA1177" s="40">
        <v>43465</v>
      </c>
      <c r="AB1177" t="s">
        <v>39</v>
      </c>
      <c r="AC1177" t="s">
        <v>40</v>
      </c>
      <c r="AD1177" t="s">
        <v>41</v>
      </c>
      <c r="AE1177"/>
    </row>
    <row r="1178" spans="1:31" ht="15">
      <c r="A1178" s="1" t="str">
        <f t="shared" si="36"/>
        <v>1138113011E9</v>
      </c>
      <c r="B1178" t="s">
        <v>364</v>
      </c>
      <c r="C1178" t="s">
        <v>29</v>
      </c>
      <c r="D1178" t="s">
        <v>30</v>
      </c>
      <c r="E1178" t="s">
        <v>329</v>
      </c>
      <c r="F1178" t="s">
        <v>1271</v>
      </c>
      <c r="G1178" t="s">
        <v>6854</v>
      </c>
      <c r="H1178" t="s">
        <v>1774</v>
      </c>
      <c r="I1178" t="s">
        <v>6855</v>
      </c>
      <c r="J1178" t="s">
        <v>6885</v>
      </c>
      <c r="K1178" t="s">
        <v>32</v>
      </c>
      <c r="L1178" t="s">
        <v>32</v>
      </c>
      <c r="M1178" t="s">
        <v>43</v>
      </c>
      <c r="N1178" t="s">
        <v>44</v>
      </c>
      <c r="O1178" t="s">
        <v>6886</v>
      </c>
      <c r="P1178" t="s">
        <v>123</v>
      </c>
      <c r="Q1178" t="s">
        <v>82</v>
      </c>
      <c r="R1178" t="s">
        <v>6887</v>
      </c>
      <c r="S1178" s="1" t="str">
        <f t="shared" si="37"/>
        <v>VELASQUEZ CACERES, MARGARITA SABINA</v>
      </c>
      <c r="T1178" t="s">
        <v>48</v>
      </c>
      <c r="U1178" t="s">
        <v>49</v>
      </c>
      <c r="V1178" t="s">
        <v>50</v>
      </c>
      <c r="W1178" t="s">
        <v>6888</v>
      </c>
      <c r="X1178" s="40">
        <v>22117</v>
      </c>
      <c r="Y1178" t="s">
        <v>6889</v>
      </c>
      <c r="Z1178"/>
      <c r="AA1178"/>
      <c r="AB1178" t="s">
        <v>39</v>
      </c>
      <c r="AC1178" t="s">
        <v>40</v>
      </c>
      <c r="AD1178" t="s">
        <v>41</v>
      </c>
      <c r="AE1178"/>
    </row>
    <row r="1179" spans="1:31" ht="15">
      <c r="A1179" s="1" t="str">
        <f t="shared" si="36"/>
        <v>1138113011E4</v>
      </c>
      <c r="B1179" t="s">
        <v>364</v>
      </c>
      <c r="C1179" t="s">
        <v>29</v>
      </c>
      <c r="D1179" t="s">
        <v>30</v>
      </c>
      <c r="E1179" t="s">
        <v>329</v>
      </c>
      <c r="F1179" t="s">
        <v>1271</v>
      </c>
      <c r="G1179" t="s">
        <v>6854</v>
      </c>
      <c r="H1179" t="s">
        <v>1774</v>
      </c>
      <c r="I1179" t="s">
        <v>6855</v>
      </c>
      <c r="J1179" t="s">
        <v>6890</v>
      </c>
      <c r="K1179" t="s">
        <v>87</v>
      </c>
      <c r="L1179" t="s">
        <v>88</v>
      </c>
      <c r="M1179" t="s">
        <v>325</v>
      </c>
      <c r="N1179" t="s">
        <v>62</v>
      </c>
      <c r="O1179" t="s">
        <v>6891</v>
      </c>
      <c r="P1179" t="s">
        <v>546</v>
      </c>
      <c r="Q1179" t="s">
        <v>546</v>
      </c>
      <c r="R1179" t="s">
        <v>6892</v>
      </c>
      <c r="S1179" s="1" t="str">
        <f t="shared" si="37"/>
        <v>CCAMA CCAMA, DINA ROSALIA</v>
      </c>
      <c r="T1179" t="s">
        <v>98</v>
      </c>
      <c r="U1179" t="s">
        <v>38</v>
      </c>
      <c r="V1179" t="s">
        <v>50</v>
      </c>
      <c r="W1179" t="s">
        <v>6893</v>
      </c>
      <c r="X1179" s="40">
        <v>32942</v>
      </c>
      <c r="Y1179" t="s">
        <v>6894</v>
      </c>
      <c r="Z1179" s="40">
        <v>43101</v>
      </c>
      <c r="AA1179" s="40">
        <v>43465</v>
      </c>
      <c r="AB1179" t="s">
        <v>39</v>
      </c>
      <c r="AC1179" t="s">
        <v>92</v>
      </c>
      <c r="AD1179" t="s">
        <v>41</v>
      </c>
      <c r="AE1179"/>
    </row>
    <row r="1180" spans="1:31" ht="15">
      <c r="A1180" s="1" t="str">
        <f t="shared" si="36"/>
        <v>1199113011E6</v>
      </c>
      <c r="B1180" t="s">
        <v>356</v>
      </c>
      <c r="C1180" t="s">
        <v>29</v>
      </c>
      <c r="D1180" t="s">
        <v>30</v>
      </c>
      <c r="E1180" t="s">
        <v>381</v>
      </c>
      <c r="F1180" t="s">
        <v>1710</v>
      </c>
      <c r="G1180" t="s">
        <v>6895</v>
      </c>
      <c r="H1180" t="s">
        <v>1774</v>
      </c>
      <c r="I1180" t="s">
        <v>6896</v>
      </c>
      <c r="J1180" t="s">
        <v>6897</v>
      </c>
      <c r="K1180" t="s">
        <v>32</v>
      </c>
      <c r="L1180" t="s">
        <v>33</v>
      </c>
      <c r="M1180" t="s">
        <v>34</v>
      </c>
      <c r="N1180" t="s">
        <v>35</v>
      </c>
      <c r="O1180" t="s">
        <v>6898</v>
      </c>
      <c r="P1180" t="s">
        <v>61</v>
      </c>
      <c r="Q1180" t="s">
        <v>141</v>
      </c>
      <c r="R1180" t="s">
        <v>826</v>
      </c>
      <c r="S1180" s="1" t="str">
        <f t="shared" si="37"/>
        <v>GALLEGOS RAMOS, CANDELARIA</v>
      </c>
      <c r="T1180" t="s">
        <v>60</v>
      </c>
      <c r="U1180" t="s">
        <v>38</v>
      </c>
      <c r="V1180" t="s">
        <v>100</v>
      </c>
      <c r="W1180" t="s">
        <v>6899</v>
      </c>
      <c r="X1180" s="40">
        <v>22908</v>
      </c>
      <c r="Y1180" t="s">
        <v>6900</v>
      </c>
      <c r="Z1180" s="40">
        <v>42064</v>
      </c>
      <c r="AA1180" s="40">
        <v>43159</v>
      </c>
      <c r="AB1180" t="s">
        <v>39</v>
      </c>
      <c r="AC1180" t="s">
        <v>40</v>
      </c>
      <c r="AD1180" t="s">
        <v>41</v>
      </c>
      <c r="AE1180"/>
    </row>
    <row r="1181" spans="1:31" ht="15">
      <c r="A1181" s="1" t="str">
        <f t="shared" si="36"/>
        <v>1133113011E2</v>
      </c>
      <c r="B1181" t="s">
        <v>356</v>
      </c>
      <c r="C1181" t="s">
        <v>29</v>
      </c>
      <c r="D1181" t="s">
        <v>30</v>
      </c>
      <c r="E1181" t="s">
        <v>381</v>
      </c>
      <c r="F1181" t="s">
        <v>1710</v>
      </c>
      <c r="G1181" t="s">
        <v>6895</v>
      </c>
      <c r="H1181" t="s">
        <v>1774</v>
      </c>
      <c r="I1181" t="s">
        <v>6896</v>
      </c>
      <c r="J1181" t="s">
        <v>6901</v>
      </c>
      <c r="K1181" t="s">
        <v>32</v>
      </c>
      <c r="L1181" t="s">
        <v>32</v>
      </c>
      <c r="M1181" t="s">
        <v>43</v>
      </c>
      <c r="N1181" t="s">
        <v>44</v>
      </c>
      <c r="O1181" t="s">
        <v>6902</v>
      </c>
      <c r="P1181" t="s">
        <v>378</v>
      </c>
      <c r="Q1181" t="s">
        <v>1146</v>
      </c>
      <c r="R1181" t="s">
        <v>6903</v>
      </c>
      <c r="S1181" s="1" t="str">
        <f t="shared" si="37"/>
        <v>ACERO BELIZARIO, DOMINGA ANTONIA</v>
      </c>
      <c r="T1181" t="s">
        <v>48</v>
      </c>
      <c r="U1181" t="s">
        <v>49</v>
      </c>
      <c r="V1181" t="s">
        <v>50</v>
      </c>
      <c r="W1181" t="s">
        <v>6904</v>
      </c>
      <c r="X1181" s="40">
        <v>21728</v>
      </c>
      <c r="Y1181" t="s">
        <v>6905</v>
      </c>
      <c r="Z1181"/>
      <c r="AA1181"/>
      <c r="AB1181" t="s">
        <v>39</v>
      </c>
      <c r="AC1181" t="s">
        <v>40</v>
      </c>
      <c r="AD1181" t="s">
        <v>41</v>
      </c>
      <c r="AE1181"/>
    </row>
    <row r="1182" spans="1:31" ht="15">
      <c r="A1182" s="1" t="str">
        <f t="shared" si="36"/>
        <v>1199113011E2</v>
      </c>
      <c r="B1182" t="s">
        <v>356</v>
      </c>
      <c r="C1182" t="s">
        <v>29</v>
      </c>
      <c r="D1182" t="s">
        <v>30</v>
      </c>
      <c r="E1182" t="s">
        <v>381</v>
      </c>
      <c r="F1182" t="s">
        <v>1710</v>
      </c>
      <c r="G1182" t="s">
        <v>6895</v>
      </c>
      <c r="H1182" t="s">
        <v>1774</v>
      </c>
      <c r="I1182" t="s">
        <v>6896</v>
      </c>
      <c r="J1182" t="s">
        <v>6906</v>
      </c>
      <c r="K1182" t="s">
        <v>32</v>
      </c>
      <c r="L1182" t="s">
        <v>32</v>
      </c>
      <c r="M1182" t="s">
        <v>43</v>
      </c>
      <c r="N1182" t="s">
        <v>44</v>
      </c>
      <c r="O1182" t="s">
        <v>6907</v>
      </c>
      <c r="P1182" t="s">
        <v>884</v>
      </c>
      <c r="Q1182" t="s">
        <v>885</v>
      </c>
      <c r="R1182" t="s">
        <v>6908</v>
      </c>
      <c r="S1182" s="1" t="str">
        <f t="shared" si="37"/>
        <v>TACCA PUMACAJIA, REYNA MARINA</v>
      </c>
      <c r="T1182" t="s">
        <v>48</v>
      </c>
      <c r="U1182" t="s">
        <v>49</v>
      </c>
      <c r="V1182" t="s">
        <v>50</v>
      </c>
      <c r="W1182" t="s">
        <v>6909</v>
      </c>
      <c r="X1182" s="40">
        <v>29820</v>
      </c>
      <c r="Y1182" t="s">
        <v>6910</v>
      </c>
      <c r="Z1182" s="40">
        <v>42795</v>
      </c>
      <c r="AA1182"/>
      <c r="AB1182" t="s">
        <v>39</v>
      </c>
      <c r="AC1182" t="s">
        <v>40</v>
      </c>
      <c r="AD1182" t="s">
        <v>41</v>
      </c>
      <c r="AE1182"/>
    </row>
    <row r="1183" spans="1:31" ht="15">
      <c r="A1183" s="1" t="str">
        <f t="shared" si="36"/>
        <v>1199113011E4</v>
      </c>
      <c r="B1183" t="s">
        <v>356</v>
      </c>
      <c r="C1183" t="s">
        <v>29</v>
      </c>
      <c r="D1183" t="s">
        <v>30</v>
      </c>
      <c r="E1183" t="s">
        <v>381</v>
      </c>
      <c r="F1183" t="s">
        <v>1710</v>
      </c>
      <c r="G1183" t="s">
        <v>6895</v>
      </c>
      <c r="H1183" t="s">
        <v>1774</v>
      </c>
      <c r="I1183" t="s">
        <v>6896</v>
      </c>
      <c r="J1183" t="s">
        <v>6911</v>
      </c>
      <c r="K1183" t="s">
        <v>32</v>
      </c>
      <c r="L1183" t="s">
        <v>32</v>
      </c>
      <c r="M1183" t="s">
        <v>43</v>
      </c>
      <c r="N1183" t="s">
        <v>44</v>
      </c>
      <c r="O1183" t="s">
        <v>6912</v>
      </c>
      <c r="P1183" t="s">
        <v>273</v>
      </c>
      <c r="Q1183" t="s">
        <v>78</v>
      </c>
      <c r="R1183" t="s">
        <v>6913</v>
      </c>
      <c r="S1183" s="1" t="str">
        <f t="shared" si="37"/>
        <v>RODRIGUEZ PINEDA, FELIPA MARLENE</v>
      </c>
      <c r="T1183" t="s">
        <v>65</v>
      </c>
      <c r="U1183" t="s">
        <v>49</v>
      </c>
      <c r="V1183" t="s">
        <v>50</v>
      </c>
      <c r="W1183" t="s">
        <v>6914</v>
      </c>
      <c r="X1183" s="40">
        <v>23768</v>
      </c>
      <c r="Y1183" t="s">
        <v>6915</v>
      </c>
      <c r="Z1183" s="40">
        <v>41699</v>
      </c>
      <c r="AA1183"/>
      <c r="AB1183" t="s">
        <v>39</v>
      </c>
      <c r="AC1183" t="s">
        <v>40</v>
      </c>
      <c r="AD1183" t="s">
        <v>41</v>
      </c>
      <c r="AE1183"/>
    </row>
    <row r="1184" spans="1:31" ht="15">
      <c r="A1184" s="1" t="str">
        <f t="shared" si="36"/>
        <v>1199113011E5</v>
      </c>
      <c r="B1184" t="s">
        <v>356</v>
      </c>
      <c r="C1184" t="s">
        <v>29</v>
      </c>
      <c r="D1184" t="s">
        <v>30</v>
      </c>
      <c r="E1184" t="s">
        <v>381</v>
      </c>
      <c r="F1184" t="s">
        <v>1710</v>
      </c>
      <c r="G1184" t="s">
        <v>6895</v>
      </c>
      <c r="H1184" t="s">
        <v>1774</v>
      </c>
      <c r="I1184" t="s">
        <v>6896</v>
      </c>
      <c r="J1184" t="s">
        <v>6916</v>
      </c>
      <c r="K1184" t="s">
        <v>32</v>
      </c>
      <c r="L1184" t="s">
        <v>32</v>
      </c>
      <c r="M1184" t="s">
        <v>43</v>
      </c>
      <c r="N1184" t="s">
        <v>44</v>
      </c>
      <c r="O1184" t="s">
        <v>6917</v>
      </c>
      <c r="P1184" t="s">
        <v>123</v>
      </c>
      <c r="Q1184" t="s">
        <v>560</v>
      </c>
      <c r="R1184" t="s">
        <v>646</v>
      </c>
      <c r="S1184" s="1" t="str">
        <f t="shared" si="37"/>
        <v>VELASQUEZ RIVERA, ANDRES</v>
      </c>
      <c r="T1184" t="s">
        <v>48</v>
      </c>
      <c r="U1184" t="s">
        <v>49</v>
      </c>
      <c r="V1184" t="s">
        <v>50</v>
      </c>
      <c r="W1184" t="s">
        <v>6918</v>
      </c>
      <c r="X1184" s="40">
        <v>22182</v>
      </c>
      <c r="Y1184" t="s">
        <v>6919</v>
      </c>
      <c r="Z1184"/>
      <c r="AA1184"/>
      <c r="AB1184" t="s">
        <v>39</v>
      </c>
      <c r="AC1184" t="s">
        <v>40</v>
      </c>
      <c r="AD1184" t="s">
        <v>41</v>
      </c>
      <c r="AE1184"/>
    </row>
    <row r="1185" spans="1:31" ht="15">
      <c r="A1185" s="1" t="str">
        <f t="shared" si="36"/>
        <v>1199113011E7</v>
      </c>
      <c r="B1185" t="s">
        <v>356</v>
      </c>
      <c r="C1185" t="s">
        <v>29</v>
      </c>
      <c r="D1185" t="s">
        <v>30</v>
      </c>
      <c r="E1185" t="s">
        <v>381</v>
      </c>
      <c r="F1185" t="s">
        <v>1710</v>
      </c>
      <c r="G1185" t="s">
        <v>6895</v>
      </c>
      <c r="H1185" t="s">
        <v>1774</v>
      </c>
      <c r="I1185" t="s">
        <v>6896</v>
      </c>
      <c r="J1185" t="s">
        <v>6920</v>
      </c>
      <c r="K1185" t="s">
        <v>32</v>
      </c>
      <c r="L1185" t="s">
        <v>32</v>
      </c>
      <c r="M1185" t="s">
        <v>43</v>
      </c>
      <c r="N1185" t="s">
        <v>44</v>
      </c>
      <c r="O1185" t="s">
        <v>54</v>
      </c>
      <c r="P1185" t="s">
        <v>76</v>
      </c>
      <c r="Q1185" t="s">
        <v>128</v>
      </c>
      <c r="R1185" t="s">
        <v>6921</v>
      </c>
      <c r="S1185" s="1" t="str">
        <f t="shared" si="37"/>
        <v>QUISPE PINO, MARTIN WILFREDO</v>
      </c>
      <c r="T1185" t="s">
        <v>48</v>
      </c>
      <c r="U1185" t="s">
        <v>49</v>
      </c>
      <c r="V1185" t="s">
        <v>50</v>
      </c>
      <c r="W1185" t="s">
        <v>6922</v>
      </c>
      <c r="X1185" s="40">
        <v>21865</v>
      </c>
      <c r="Y1185" t="s">
        <v>6923</v>
      </c>
      <c r="Z1185"/>
      <c r="AA1185"/>
      <c r="AB1185" t="s">
        <v>39</v>
      </c>
      <c r="AC1185" t="s">
        <v>40</v>
      </c>
      <c r="AD1185" t="s">
        <v>41</v>
      </c>
      <c r="AE1185"/>
    </row>
    <row r="1186" spans="1:31" ht="15">
      <c r="A1186" s="1" t="str">
        <f t="shared" si="36"/>
        <v>1199113011E8</v>
      </c>
      <c r="B1186" t="s">
        <v>356</v>
      </c>
      <c r="C1186" t="s">
        <v>29</v>
      </c>
      <c r="D1186" t="s">
        <v>30</v>
      </c>
      <c r="E1186" t="s">
        <v>381</v>
      </c>
      <c r="F1186" t="s">
        <v>1710</v>
      </c>
      <c r="G1186" t="s">
        <v>6895</v>
      </c>
      <c r="H1186" t="s">
        <v>1774</v>
      </c>
      <c r="I1186" t="s">
        <v>6896</v>
      </c>
      <c r="J1186" t="s">
        <v>6924</v>
      </c>
      <c r="K1186" t="s">
        <v>32</v>
      </c>
      <c r="L1186" t="s">
        <v>32</v>
      </c>
      <c r="M1186" t="s">
        <v>43</v>
      </c>
      <c r="N1186" t="s">
        <v>44</v>
      </c>
      <c r="O1186" t="s">
        <v>54</v>
      </c>
      <c r="P1186" t="s">
        <v>6925</v>
      </c>
      <c r="Q1186" t="s">
        <v>74</v>
      </c>
      <c r="R1186" t="s">
        <v>6926</v>
      </c>
      <c r="S1186" s="1" t="str">
        <f t="shared" si="37"/>
        <v>ROSADO GUERRA, ELIAS JOHN</v>
      </c>
      <c r="T1186" t="s">
        <v>48</v>
      </c>
      <c r="U1186" t="s">
        <v>49</v>
      </c>
      <c r="V1186" t="s">
        <v>50</v>
      </c>
      <c r="W1186" t="s">
        <v>6927</v>
      </c>
      <c r="X1186" s="40">
        <v>24991</v>
      </c>
      <c r="Y1186" t="s">
        <v>6928</v>
      </c>
      <c r="Z1186"/>
      <c r="AA1186"/>
      <c r="AB1186" t="s">
        <v>39</v>
      </c>
      <c r="AC1186" t="s">
        <v>40</v>
      </c>
      <c r="AD1186" t="s">
        <v>41</v>
      </c>
      <c r="AE1186"/>
    </row>
    <row r="1187" spans="1:31" ht="15">
      <c r="A1187" s="1" t="str">
        <f t="shared" si="36"/>
        <v>21EV01810178</v>
      </c>
      <c r="B1187" t="s">
        <v>356</v>
      </c>
      <c r="C1187" t="s">
        <v>29</v>
      </c>
      <c r="D1187" t="s">
        <v>30</v>
      </c>
      <c r="E1187" t="s">
        <v>381</v>
      </c>
      <c r="F1187" t="s">
        <v>1710</v>
      </c>
      <c r="G1187" t="s">
        <v>6895</v>
      </c>
      <c r="H1187" t="s">
        <v>1774</v>
      </c>
      <c r="I1187" t="s">
        <v>6896</v>
      </c>
      <c r="J1187" t="s">
        <v>6929</v>
      </c>
      <c r="K1187" t="s">
        <v>32</v>
      </c>
      <c r="L1187" t="s">
        <v>32</v>
      </c>
      <c r="M1187" t="s">
        <v>1139</v>
      </c>
      <c r="N1187" t="s">
        <v>62</v>
      </c>
      <c r="O1187" t="s">
        <v>2591</v>
      </c>
      <c r="P1187" t="s">
        <v>122</v>
      </c>
      <c r="Q1187" t="s">
        <v>118</v>
      </c>
      <c r="R1187" t="s">
        <v>778</v>
      </c>
      <c r="S1187" s="1" t="str">
        <f t="shared" si="37"/>
        <v>MACHACA FLORES, MARCO ANTONIO</v>
      </c>
      <c r="T1187" t="s">
        <v>65</v>
      </c>
      <c r="U1187" t="s">
        <v>644</v>
      </c>
      <c r="V1187" t="s">
        <v>50</v>
      </c>
      <c r="W1187" t="s">
        <v>6930</v>
      </c>
      <c r="X1187" s="40">
        <v>26792</v>
      </c>
      <c r="Y1187" t="s">
        <v>6931</v>
      </c>
      <c r="Z1187" s="40">
        <v>43332</v>
      </c>
      <c r="AA1187" s="40">
        <v>43465</v>
      </c>
      <c r="AB1187" t="s">
        <v>113</v>
      </c>
      <c r="AC1187" t="s">
        <v>67</v>
      </c>
      <c r="AD1187" t="s">
        <v>41</v>
      </c>
      <c r="AE1187"/>
    </row>
    <row r="1188" spans="1:31" ht="15">
      <c r="A1188" s="1" t="str">
        <f t="shared" si="36"/>
        <v>1199113011E3</v>
      </c>
      <c r="B1188" t="s">
        <v>356</v>
      </c>
      <c r="C1188" t="s">
        <v>29</v>
      </c>
      <c r="D1188" t="s">
        <v>30</v>
      </c>
      <c r="E1188" t="s">
        <v>381</v>
      </c>
      <c r="F1188" t="s">
        <v>1710</v>
      </c>
      <c r="G1188" t="s">
        <v>6895</v>
      </c>
      <c r="H1188" t="s">
        <v>1774</v>
      </c>
      <c r="I1188" t="s">
        <v>6896</v>
      </c>
      <c r="J1188" t="s">
        <v>6932</v>
      </c>
      <c r="K1188" t="s">
        <v>87</v>
      </c>
      <c r="L1188" t="s">
        <v>88</v>
      </c>
      <c r="M1188" t="s">
        <v>89</v>
      </c>
      <c r="N1188" t="s">
        <v>44</v>
      </c>
      <c r="O1188" t="s">
        <v>54</v>
      </c>
      <c r="P1188" t="s">
        <v>419</v>
      </c>
      <c r="Q1188" t="s">
        <v>90</v>
      </c>
      <c r="R1188" t="s">
        <v>803</v>
      </c>
      <c r="S1188" s="1" t="str">
        <f t="shared" si="37"/>
        <v>CURO BENITO, MAXIMO</v>
      </c>
      <c r="T1188" t="s">
        <v>91</v>
      </c>
      <c r="U1188" t="s">
        <v>38</v>
      </c>
      <c r="V1188" t="s">
        <v>50</v>
      </c>
      <c r="W1188" t="s">
        <v>6933</v>
      </c>
      <c r="X1188" s="40">
        <v>20777</v>
      </c>
      <c r="Y1188" t="s">
        <v>6934</v>
      </c>
      <c r="Z1188"/>
      <c r="AA1188"/>
      <c r="AB1188" t="s">
        <v>39</v>
      </c>
      <c r="AC1188" t="s">
        <v>92</v>
      </c>
      <c r="AD1188" t="s">
        <v>41</v>
      </c>
      <c r="AE1188"/>
    </row>
    <row r="1189" spans="1:31" ht="15">
      <c r="A1189" s="1" t="str">
        <f t="shared" si="36"/>
        <v>1171213011E3</v>
      </c>
      <c r="B1189" t="s">
        <v>362</v>
      </c>
      <c r="C1189" t="s">
        <v>303</v>
      </c>
      <c r="D1189" t="s">
        <v>30</v>
      </c>
      <c r="E1189" t="s">
        <v>330</v>
      </c>
      <c r="F1189" t="s">
        <v>1570</v>
      </c>
      <c r="G1189" t="s">
        <v>6935</v>
      </c>
      <c r="H1189" t="s">
        <v>1774</v>
      </c>
      <c r="I1189" t="s">
        <v>6936</v>
      </c>
      <c r="J1189" t="s">
        <v>6937</v>
      </c>
      <c r="K1189" t="s">
        <v>32</v>
      </c>
      <c r="L1189" t="s">
        <v>32</v>
      </c>
      <c r="M1189" t="s">
        <v>43</v>
      </c>
      <c r="N1189" t="s">
        <v>44</v>
      </c>
      <c r="O1189" t="s">
        <v>6938</v>
      </c>
      <c r="P1189" t="s">
        <v>1141</v>
      </c>
      <c r="Q1189" t="s">
        <v>1127</v>
      </c>
      <c r="R1189" t="s">
        <v>831</v>
      </c>
      <c r="S1189" s="1" t="str">
        <f t="shared" si="37"/>
        <v>AYQUE CHECA, ANTONIA</v>
      </c>
      <c r="T1189" t="s">
        <v>48</v>
      </c>
      <c r="U1189" t="s">
        <v>49</v>
      </c>
      <c r="V1189" t="s">
        <v>50</v>
      </c>
      <c r="W1189" t="s">
        <v>6939</v>
      </c>
      <c r="X1189" s="40">
        <v>23393</v>
      </c>
      <c r="Y1189" t="s">
        <v>6940</v>
      </c>
      <c r="Z1189"/>
      <c r="AA1189"/>
      <c r="AB1189" t="s">
        <v>39</v>
      </c>
      <c r="AC1189" t="s">
        <v>40</v>
      </c>
      <c r="AD1189" t="s">
        <v>41</v>
      </c>
      <c r="AE1189"/>
    </row>
    <row r="1190" spans="1:31" ht="15">
      <c r="A1190" s="1" t="str">
        <f t="shared" si="36"/>
        <v>1171213011E5</v>
      </c>
      <c r="B1190" t="s">
        <v>362</v>
      </c>
      <c r="C1190" t="s">
        <v>303</v>
      </c>
      <c r="D1190" t="s">
        <v>30</v>
      </c>
      <c r="E1190" t="s">
        <v>330</v>
      </c>
      <c r="F1190" t="s">
        <v>1570</v>
      </c>
      <c r="G1190" t="s">
        <v>6935</v>
      </c>
      <c r="H1190" t="s">
        <v>1774</v>
      </c>
      <c r="I1190" t="s">
        <v>6936</v>
      </c>
      <c r="J1190" t="s">
        <v>6941</v>
      </c>
      <c r="K1190" t="s">
        <v>32</v>
      </c>
      <c r="L1190" t="s">
        <v>32</v>
      </c>
      <c r="M1190" t="s">
        <v>259</v>
      </c>
      <c r="N1190" t="s">
        <v>44</v>
      </c>
      <c r="O1190" t="s">
        <v>6942</v>
      </c>
      <c r="P1190" t="s">
        <v>174</v>
      </c>
      <c r="Q1190" t="s">
        <v>186</v>
      </c>
      <c r="R1190" t="s">
        <v>886</v>
      </c>
      <c r="S1190" s="1" t="str">
        <f t="shared" si="37"/>
        <v>APAZA ANDIA, FILOMENA</v>
      </c>
      <c r="T1190" t="s">
        <v>60</v>
      </c>
      <c r="U1190" t="s">
        <v>49</v>
      </c>
      <c r="V1190" t="s">
        <v>50</v>
      </c>
      <c r="W1190" t="s">
        <v>6943</v>
      </c>
      <c r="X1190" s="40">
        <v>25426</v>
      </c>
      <c r="Y1190" t="s">
        <v>6944</v>
      </c>
      <c r="Z1190" s="40">
        <v>43101</v>
      </c>
      <c r="AA1190" s="40">
        <v>43465</v>
      </c>
      <c r="AB1190" t="s">
        <v>39</v>
      </c>
      <c r="AC1190" t="s">
        <v>40</v>
      </c>
      <c r="AD1190" t="s">
        <v>41</v>
      </c>
      <c r="AE1190"/>
    </row>
    <row r="1191" spans="1:31" ht="15">
      <c r="A1191" s="1" t="str">
        <f t="shared" si="36"/>
        <v>1171213011E6</v>
      </c>
      <c r="B1191" t="s">
        <v>362</v>
      </c>
      <c r="C1191" t="s">
        <v>303</v>
      </c>
      <c r="D1191" t="s">
        <v>30</v>
      </c>
      <c r="E1191" t="s">
        <v>330</v>
      </c>
      <c r="F1191" t="s">
        <v>1570</v>
      </c>
      <c r="G1191" t="s">
        <v>6935</v>
      </c>
      <c r="H1191" t="s">
        <v>1774</v>
      </c>
      <c r="I1191" t="s">
        <v>6936</v>
      </c>
      <c r="J1191" t="s">
        <v>6945</v>
      </c>
      <c r="K1191" t="s">
        <v>32</v>
      </c>
      <c r="L1191" t="s">
        <v>32</v>
      </c>
      <c r="M1191" t="s">
        <v>43</v>
      </c>
      <c r="N1191" t="s">
        <v>62</v>
      </c>
      <c r="O1191" t="s">
        <v>6946</v>
      </c>
      <c r="P1191" t="s">
        <v>770</v>
      </c>
      <c r="Q1191" t="s">
        <v>306</v>
      </c>
      <c r="R1191" t="s">
        <v>355</v>
      </c>
      <c r="S1191" s="1" t="str">
        <f t="shared" si="37"/>
        <v>SUPO GUTIERREZ, JOSE ANTONIO</v>
      </c>
      <c r="T1191" t="s">
        <v>65</v>
      </c>
      <c r="U1191" t="s">
        <v>49</v>
      </c>
      <c r="V1191" t="s">
        <v>50</v>
      </c>
      <c r="W1191" t="s">
        <v>6947</v>
      </c>
      <c r="X1191" s="40">
        <v>31403</v>
      </c>
      <c r="Y1191" t="s">
        <v>6948</v>
      </c>
      <c r="Z1191" s="40">
        <v>43160</v>
      </c>
      <c r="AA1191" s="40">
        <v>43465</v>
      </c>
      <c r="AB1191" t="s">
        <v>39</v>
      </c>
      <c r="AC1191" t="s">
        <v>67</v>
      </c>
      <c r="AD1191" t="s">
        <v>41</v>
      </c>
      <c r="AE1191"/>
    </row>
    <row r="1192" spans="1:31" ht="15">
      <c r="A1192" s="1" t="str">
        <f t="shared" si="36"/>
        <v>1133213011E5</v>
      </c>
      <c r="B1192" t="s">
        <v>362</v>
      </c>
      <c r="C1192" t="s">
        <v>303</v>
      </c>
      <c r="D1192" t="s">
        <v>30</v>
      </c>
      <c r="E1192" t="s">
        <v>330</v>
      </c>
      <c r="F1192" t="s">
        <v>1561</v>
      </c>
      <c r="G1192" t="s">
        <v>6949</v>
      </c>
      <c r="H1192" t="s">
        <v>1774</v>
      </c>
      <c r="I1192" t="s">
        <v>6950</v>
      </c>
      <c r="J1192" t="s">
        <v>6951</v>
      </c>
      <c r="K1192" t="s">
        <v>32</v>
      </c>
      <c r="L1192" t="s">
        <v>33</v>
      </c>
      <c r="M1192" t="s">
        <v>34</v>
      </c>
      <c r="N1192" t="s">
        <v>35</v>
      </c>
      <c r="O1192" t="s">
        <v>2020</v>
      </c>
      <c r="P1192" t="s">
        <v>105</v>
      </c>
      <c r="Q1192" t="s">
        <v>59</v>
      </c>
      <c r="R1192" t="s">
        <v>6952</v>
      </c>
      <c r="S1192" s="1" t="str">
        <f t="shared" si="37"/>
        <v>RUELAS VILCA, PRIMITIVO WILFREDO</v>
      </c>
      <c r="T1192" t="s">
        <v>37</v>
      </c>
      <c r="U1192" t="s">
        <v>38</v>
      </c>
      <c r="V1192" t="s">
        <v>2021</v>
      </c>
      <c r="W1192" t="s">
        <v>6953</v>
      </c>
      <c r="X1192" s="40">
        <v>24322</v>
      </c>
      <c r="Y1192" t="s">
        <v>6954</v>
      </c>
      <c r="Z1192" s="40">
        <v>43374</v>
      </c>
      <c r="AA1192" s="40">
        <v>44834</v>
      </c>
      <c r="AB1192" t="s">
        <v>39</v>
      </c>
      <c r="AC1192" t="s">
        <v>40</v>
      </c>
      <c r="AD1192" t="s">
        <v>41</v>
      </c>
      <c r="AE1192"/>
    </row>
    <row r="1193" spans="1:31" ht="15">
      <c r="A1193" s="1" t="str">
        <f t="shared" si="36"/>
        <v>1133213011E3</v>
      </c>
      <c r="B1193" t="s">
        <v>362</v>
      </c>
      <c r="C1193" t="s">
        <v>303</v>
      </c>
      <c r="D1193" t="s">
        <v>30</v>
      </c>
      <c r="E1193" t="s">
        <v>330</v>
      </c>
      <c r="F1193" t="s">
        <v>1561</v>
      </c>
      <c r="G1193" t="s">
        <v>6949</v>
      </c>
      <c r="H1193" t="s">
        <v>1774</v>
      </c>
      <c r="I1193" t="s">
        <v>6950</v>
      </c>
      <c r="J1193" t="s">
        <v>6955</v>
      </c>
      <c r="K1193" t="s">
        <v>32</v>
      </c>
      <c r="L1193" t="s">
        <v>32</v>
      </c>
      <c r="M1193" t="s">
        <v>43</v>
      </c>
      <c r="N1193" t="s">
        <v>44</v>
      </c>
      <c r="O1193" t="s">
        <v>54</v>
      </c>
      <c r="P1193" t="s">
        <v>118</v>
      </c>
      <c r="Q1193" t="s">
        <v>887</v>
      </c>
      <c r="R1193" t="s">
        <v>2123</v>
      </c>
      <c r="S1193" s="1" t="str">
        <f t="shared" si="37"/>
        <v>FLORES ROMANI, ROSALIA</v>
      </c>
      <c r="T1193" t="s">
        <v>48</v>
      </c>
      <c r="U1193" t="s">
        <v>49</v>
      </c>
      <c r="V1193" t="s">
        <v>50</v>
      </c>
      <c r="W1193" t="s">
        <v>6956</v>
      </c>
      <c r="X1193" s="40">
        <v>19973</v>
      </c>
      <c r="Y1193" t="s">
        <v>6957</v>
      </c>
      <c r="Z1193"/>
      <c r="AA1193"/>
      <c r="AB1193" t="s">
        <v>39</v>
      </c>
      <c r="AC1193" t="s">
        <v>40</v>
      </c>
      <c r="AD1193" t="s">
        <v>41</v>
      </c>
      <c r="AE1193"/>
    </row>
    <row r="1194" spans="1:31" ht="15">
      <c r="A1194" s="1" t="str">
        <f t="shared" si="36"/>
        <v>1133213011E6</v>
      </c>
      <c r="B1194" t="s">
        <v>362</v>
      </c>
      <c r="C1194" t="s">
        <v>303</v>
      </c>
      <c r="D1194" t="s">
        <v>30</v>
      </c>
      <c r="E1194" t="s">
        <v>330</v>
      </c>
      <c r="F1194" t="s">
        <v>1561</v>
      </c>
      <c r="G1194" t="s">
        <v>6949</v>
      </c>
      <c r="H1194" t="s">
        <v>1774</v>
      </c>
      <c r="I1194" t="s">
        <v>6950</v>
      </c>
      <c r="J1194" t="s">
        <v>6958</v>
      </c>
      <c r="K1194" t="s">
        <v>32</v>
      </c>
      <c r="L1194" t="s">
        <v>32</v>
      </c>
      <c r="M1194" t="s">
        <v>43</v>
      </c>
      <c r="N1194" t="s">
        <v>44</v>
      </c>
      <c r="O1194" t="s">
        <v>54</v>
      </c>
      <c r="P1194" t="s">
        <v>387</v>
      </c>
      <c r="Q1194" t="s">
        <v>466</v>
      </c>
      <c r="R1194" t="s">
        <v>6959</v>
      </c>
      <c r="S1194" s="1" t="str">
        <f t="shared" si="37"/>
        <v>TINTAYA ZAPANA, IMELDA</v>
      </c>
      <c r="T1194" t="s">
        <v>48</v>
      </c>
      <c r="U1194" t="s">
        <v>49</v>
      </c>
      <c r="V1194" t="s">
        <v>50</v>
      </c>
      <c r="W1194" t="s">
        <v>6960</v>
      </c>
      <c r="X1194" s="40">
        <v>25080</v>
      </c>
      <c r="Y1194" t="s">
        <v>6961</v>
      </c>
      <c r="Z1194"/>
      <c r="AA1194"/>
      <c r="AB1194" t="s">
        <v>39</v>
      </c>
      <c r="AC1194" t="s">
        <v>40</v>
      </c>
      <c r="AD1194" t="s">
        <v>41</v>
      </c>
      <c r="AE1194"/>
    </row>
    <row r="1195" spans="1:31" ht="15">
      <c r="A1195" s="1" t="str">
        <f t="shared" si="36"/>
        <v>1165213011E3</v>
      </c>
      <c r="B1195" t="s">
        <v>362</v>
      </c>
      <c r="C1195" t="s">
        <v>303</v>
      </c>
      <c r="D1195" t="s">
        <v>30</v>
      </c>
      <c r="E1195" t="s">
        <v>330</v>
      </c>
      <c r="F1195" t="s">
        <v>1567</v>
      </c>
      <c r="G1195" t="s">
        <v>6962</v>
      </c>
      <c r="H1195" t="s">
        <v>1774</v>
      </c>
      <c r="I1195" t="s">
        <v>6963</v>
      </c>
      <c r="J1195" t="s">
        <v>6964</v>
      </c>
      <c r="K1195" t="s">
        <v>32</v>
      </c>
      <c r="L1195" t="s">
        <v>32</v>
      </c>
      <c r="M1195" t="s">
        <v>43</v>
      </c>
      <c r="N1195" t="s">
        <v>44</v>
      </c>
      <c r="O1195" t="s">
        <v>54</v>
      </c>
      <c r="P1195" t="s">
        <v>6965</v>
      </c>
      <c r="Q1195" t="s">
        <v>6966</v>
      </c>
      <c r="R1195" t="s">
        <v>6967</v>
      </c>
      <c r="S1195" s="1" t="str">
        <f t="shared" si="37"/>
        <v>NORIEGA OSORIO, ALAIN</v>
      </c>
      <c r="T1195" t="s">
        <v>60</v>
      </c>
      <c r="U1195" t="s">
        <v>49</v>
      </c>
      <c r="V1195" t="s">
        <v>50</v>
      </c>
      <c r="W1195" t="s">
        <v>6968</v>
      </c>
      <c r="X1195" s="40">
        <v>25509</v>
      </c>
      <c r="Y1195" t="s">
        <v>6969</v>
      </c>
      <c r="Z1195"/>
      <c r="AA1195"/>
      <c r="AB1195" t="s">
        <v>39</v>
      </c>
      <c r="AC1195" t="s">
        <v>40</v>
      </c>
      <c r="AD1195" t="s">
        <v>41</v>
      </c>
      <c r="AE1195"/>
    </row>
    <row r="1196" spans="1:31" ht="15">
      <c r="A1196" s="1" t="str">
        <f t="shared" si="36"/>
        <v>1118213011E2</v>
      </c>
      <c r="B1196" t="s">
        <v>356</v>
      </c>
      <c r="C1196" t="s">
        <v>303</v>
      </c>
      <c r="D1196" t="s">
        <v>30</v>
      </c>
      <c r="E1196" t="s">
        <v>381</v>
      </c>
      <c r="F1196" t="s">
        <v>1702</v>
      </c>
      <c r="G1196" t="s">
        <v>6970</v>
      </c>
      <c r="H1196" t="s">
        <v>1774</v>
      </c>
      <c r="I1196" t="s">
        <v>6971</v>
      </c>
      <c r="J1196" t="s">
        <v>6972</v>
      </c>
      <c r="K1196" t="s">
        <v>32</v>
      </c>
      <c r="L1196" t="s">
        <v>32</v>
      </c>
      <c r="M1196" t="s">
        <v>1139</v>
      </c>
      <c r="N1196" t="s">
        <v>44</v>
      </c>
      <c r="O1196" t="s">
        <v>54</v>
      </c>
      <c r="P1196" t="s">
        <v>95</v>
      </c>
      <c r="Q1196" t="s">
        <v>692</v>
      </c>
      <c r="R1196" t="s">
        <v>2081</v>
      </c>
      <c r="S1196" s="1" t="str">
        <f t="shared" si="37"/>
        <v>COLQUE CANQUI, VIRGINIA JULIA</v>
      </c>
      <c r="T1196" t="s">
        <v>65</v>
      </c>
      <c r="U1196" t="s">
        <v>49</v>
      </c>
      <c r="V1196" t="s">
        <v>50</v>
      </c>
      <c r="W1196" t="s">
        <v>6973</v>
      </c>
      <c r="X1196" s="40">
        <v>25252</v>
      </c>
      <c r="Y1196" t="s">
        <v>6974</v>
      </c>
      <c r="Z1196"/>
      <c r="AA1196"/>
      <c r="AB1196" t="s">
        <v>39</v>
      </c>
      <c r="AC1196" t="s">
        <v>40</v>
      </c>
      <c r="AD1196" t="s">
        <v>41</v>
      </c>
      <c r="AE1196"/>
    </row>
    <row r="1197" spans="1:31" ht="15">
      <c r="A1197" s="1" t="str">
        <f t="shared" si="36"/>
        <v>1118213011E3</v>
      </c>
      <c r="B1197" t="s">
        <v>356</v>
      </c>
      <c r="C1197" t="s">
        <v>303</v>
      </c>
      <c r="D1197" t="s">
        <v>30</v>
      </c>
      <c r="E1197" t="s">
        <v>381</v>
      </c>
      <c r="F1197" t="s">
        <v>1702</v>
      </c>
      <c r="G1197" t="s">
        <v>6970</v>
      </c>
      <c r="H1197" t="s">
        <v>1774</v>
      </c>
      <c r="I1197" t="s">
        <v>6971</v>
      </c>
      <c r="J1197" t="s">
        <v>6975</v>
      </c>
      <c r="K1197" t="s">
        <v>32</v>
      </c>
      <c r="L1197" t="s">
        <v>32</v>
      </c>
      <c r="M1197" t="s">
        <v>259</v>
      </c>
      <c r="N1197" t="s">
        <v>44</v>
      </c>
      <c r="O1197" t="s">
        <v>54</v>
      </c>
      <c r="P1197" t="s">
        <v>6976</v>
      </c>
      <c r="Q1197" t="s">
        <v>108</v>
      </c>
      <c r="R1197" t="s">
        <v>6977</v>
      </c>
      <c r="S1197" s="1" t="str">
        <f t="shared" si="37"/>
        <v>CUPE JAEN, MARIA DE JESUS</v>
      </c>
      <c r="T1197" t="s">
        <v>60</v>
      </c>
      <c r="U1197" t="s">
        <v>49</v>
      </c>
      <c r="V1197" t="s">
        <v>50</v>
      </c>
      <c r="W1197" t="s">
        <v>6978</v>
      </c>
      <c r="X1197" s="40">
        <v>25159</v>
      </c>
      <c r="Y1197" t="s">
        <v>6979</v>
      </c>
      <c r="Z1197" s="40">
        <v>43101</v>
      </c>
      <c r="AA1197" s="40">
        <v>43465</v>
      </c>
      <c r="AB1197" t="s">
        <v>39</v>
      </c>
      <c r="AC1197" t="s">
        <v>40</v>
      </c>
      <c r="AD1197" t="s">
        <v>41</v>
      </c>
      <c r="AE1197"/>
    </row>
    <row r="1198" spans="1:31" ht="15">
      <c r="A1198" s="1" t="str">
        <f t="shared" si="36"/>
        <v>1118213011E4</v>
      </c>
      <c r="B1198" t="s">
        <v>356</v>
      </c>
      <c r="C1198" t="s">
        <v>303</v>
      </c>
      <c r="D1198" t="s">
        <v>30</v>
      </c>
      <c r="E1198" t="s">
        <v>381</v>
      </c>
      <c r="F1198" t="s">
        <v>1702</v>
      </c>
      <c r="G1198" t="s">
        <v>6970</v>
      </c>
      <c r="H1198" t="s">
        <v>1774</v>
      </c>
      <c r="I1198" t="s">
        <v>6971</v>
      </c>
      <c r="J1198" t="s">
        <v>6980</v>
      </c>
      <c r="K1198" t="s">
        <v>32</v>
      </c>
      <c r="L1198" t="s">
        <v>32</v>
      </c>
      <c r="M1198" t="s">
        <v>43</v>
      </c>
      <c r="N1198" t="s">
        <v>44</v>
      </c>
      <c r="O1198" t="s">
        <v>1986</v>
      </c>
      <c r="P1198" t="s">
        <v>264</v>
      </c>
      <c r="Q1198" t="s">
        <v>102</v>
      </c>
      <c r="R1198" t="s">
        <v>433</v>
      </c>
      <c r="S1198" s="1" t="str">
        <f t="shared" si="37"/>
        <v>LUQUE MAMANI, GRACIELA</v>
      </c>
      <c r="T1198" t="s">
        <v>53</v>
      </c>
      <c r="U1198" t="s">
        <v>49</v>
      </c>
      <c r="V1198" t="s">
        <v>50</v>
      </c>
      <c r="W1198" t="s">
        <v>6981</v>
      </c>
      <c r="X1198" s="40">
        <v>20520</v>
      </c>
      <c r="Y1198" t="s">
        <v>6982</v>
      </c>
      <c r="Z1198" s="40">
        <v>42009</v>
      </c>
      <c r="AA1198" s="40">
        <v>42369</v>
      </c>
      <c r="AB1198" t="s">
        <v>39</v>
      </c>
      <c r="AC1198" t="s">
        <v>40</v>
      </c>
      <c r="AD1198" t="s">
        <v>41</v>
      </c>
      <c r="AE1198"/>
    </row>
    <row r="1199" spans="1:31" ht="15">
      <c r="A1199" s="1" t="str">
        <f t="shared" si="36"/>
        <v>1199213011E2</v>
      </c>
      <c r="B1199" t="s">
        <v>356</v>
      </c>
      <c r="C1199" t="s">
        <v>303</v>
      </c>
      <c r="D1199" t="s">
        <v>30</v>
      </c>
      <c r="E1199" t="s">
        <v>381</v>
      </c>
      <c r="F1199" t="s">
        <v>1707</v>
      </c>
      <c r="G1199" t="s">
        <v>6983</v>
      </c>
      <c r="H1199" t="s">
        <v>1774</v>
      </c>
      <c r="I1199" t="s">
        <v>6984</v>
      </c>
      <c r="J1199" t="s">
        <v>6985</v>
      </c>
      <c r="K1199" t="s">
        <v>32</v>
      </c>
      <c r="L1199" t="s">
        <v>32</v>
      </c>
      <c r="M1199" t="s">
        <v>43</v>
      </c>
      <c r="N1199" t="s">
        <v>44</v>
      </c>
      <c r="O1199" t="s">
        <v>6986</v>
      </c>
      <c r="P1199" t="s">
        <v>6987</v>
      </c>
      <c r="Q1199" t="s">
        <v>102</v>
      </c>
      <c r="R1199" t="s">
        <v>6988</v>
      </c>
      <c r="S1199" s="1" t="str">
        <f t="shared" si="37"/>
        <v>CERRILLO MAMANI, MAGDA ZULEMA</v>
      </c>
      <c r="T1199" t="s">
        <v>48</v>
      </c>
      <c r="U1199" t="s">
        <v>49</v>
      </c>
      <c r="V1199" t="s">
        <v>50</v>
      </c>
      <c r="W1199" t="s">
        <v>6989</v>
      </c>
      <c r="X1199" s="40">
        <v>25319</v>
      </c>
      <c r="Y1199" t="s">
        <v>6990</v>
      </c>
      <c r="Z1199" s="40">
        <v>42795</v>
      </c>
      <c r="AA1199"/>
      <c r="AB1199" t="s">
        <v>39</v>
      </c>
      <c r="AC1199" t="s">
        <v>40</v>
      </c>
      <c r="AD1199" t="s">
        <v>41</v>
      </c>
      <c r="AE1199"/>
    </row>
    <row r="1200" spans="1:31" ht="15">
      <c r="A1200" s="1" t="str">
        <f t="shared" si="36"/>
        <v>1199213011E3</v>
      </c>
      <c r="B1200" t="s">
        <v>356</v>
      </c>
      <c r="C1200" t="s">
        <v>303</v>
      </c>
      <c r="D1200" t="s">
        <v>30</v>
      </c>
      <c r="E1200" t="s">
        <v>381</v>
      </c>
      <c r="F1200" t="s">
        <v>1707</v>
      </c>
      <c r="G1200" t="s">
        <v>6983</v>
      </c>
      <c r="H1200" t="s">
        <v>1774</v>
      </c>
      <c r="I1200" t="s">
        <v>6984</v>
      </c>
      <c r="J1200" t="s">
        <v>6991</v>
      </c>
      <c r="K1200" t="s">
        <v>32</v>
      </c>
      <c r="L1200" t="s">
        <v>32</v>
      </c>
      <c r="M1200" t="s">
        <v>43</v>
      </c>
      <c r="N1200" t="s">
        <v>44</v>
      </c>
      <c r="O1200" t="s">
        <v>6992</v>
      </c>
      <c r="P1200" t="s">
        <v>64</v>
      </c>
      <c r="Q1200" t="s">
        <v>874</v>
      </c>
      <c r="R1200" t="s">
        <v>501</v>
      </c>
      <c r="S1200" s="1" t="str">
        <f t="shared" si="37"/>
        <v>ORTIZ CALCINA, OLGA</v>
      </c>
      <c r="T1200" t="s">
        <v>65</v>
      </c>
      <c r="U1200" t="s">
        <v>49</v>
      </c>
      <c r="V1200" t="s">
        <v>50</v>
      </c>
      <c r="W1200" t="s">
        <v>6993</v>
      </c>
      <c r="X1200" s="40">
        <v>29995</v>
      </c>
      <c r="Y1200" t="s">
        <v>6994</v>
      </c>
      <c r="Z1200" s="40">
        <v>43160</v>
      </c>
      <c r="AA1200" s="40">
        <v>43465</v>
      </c>
      <c r="AB1200" t="s">
        <v>39</v>
      </c>
      <c r="AC1200" t="s">
        <v>40</v>
      </c>
      <c r="AD1200" t="s">
        <v>41</v>
      </c>
      <c r="AE1200"/>
    </row>
    <row r="1201" spans="1:31" ht="15">
      <c r="A1201" s="1" t="str">
        <f t="shared" si="36"/>
        <v>1199213011E4</v>
      </c>
      <c r="B1201" t="s">
        <v>356</v>
      </c>
      <c r="C1201" t="s">
        <v>303</v>
      </c>
      <c r="D1201" t="s">
        <v>30</v>
      </c>
      <c r="E1201" t="s">
        <v>381</v>
      </c>
      <c r="F1201" t="s">
        <v>1707</v>
      </c>
      <c r="G1201" t="s">
        <v>6983</v>
      </c>
      <c r="H1201" t="s">
        <v>1774</v>
      </c>
      <c r="I1201" t="s">
        <v>6984</v>
      </c>
      <c r="J1201" t="s">
        <v>6995</v>
      </c>
      <c r="K1201" t="s">
        <v>32</v>
      </c>
      <c r="L1201" t="s">
        <v>32</v>
      </c>
      <c r="M1201" t="s">
        <v>259</v>
      </c>
      <c r="N1201" t="s">
        <v>44</v>
      </c>
      <c r="O1201" t="s">
        <v>6996</v>
      </c>
      <c r="P1201" t="s">
        <v>308</v>
      </c>
      <c r="Q1201" t="s">
        <v>257</v>
      </c>
      <c r="R1201" t="s">
        <v>6997</v>
      </c>
      <c r="S1201" s="1" t="str">
        <f t="shared" si="37"/>
        <v>DIAZ NINA, BERNARDO</v>
      </c>
      <c r="T1201" t="s">
        <v>48</v>
      </c>
      <c r="U1201" t="s">
        <v>49</v>
      </c>
      <c r="V1201" t="s">
        <v>50</v>
      </c>
      <c r="W1201" t="s">
        <v>6998</v>
      </c>
      <c r="X1201" s="40">
        <v>24810</v>
      </c>
      <c r="Y1201" t="s">
        <v>6999</v>
      </c>
      <c r="Z1201" s="40">
        <v>43101</v>
      </c>
      <c r="AA1201" s="40">
        <v>43465</v>
      </c>
      <c r="AB1201" t="s">
        <v>39</v>
      </c>
      <c r="AC1201" t="s">
        <v>40</v>
      </c>
      <c r="AD1201" t="s">
        <v>41</v>
      </c>
      <c r="AE1201"/>
    </row>
    <row r="1202" spans="1:31" ht="15">
      <c r="A1202" s="1" t="str">
        <f t="shared" si="36"/>
        <v>1109213011E6</v>
      </c>
      <c r="B1202" t="s">
        <v>356</v>
      </c>
      <c r="C1202" t="s">
        <v>29</v>
      </c>
      <c r="D1202" t="s">
        <v>30</v>
      </c>
      <c r="E1202" t="s">
        <v>330</v>
      </c>
      <c r="F1202" t="s">
        <v>1558</v>
      </c>
      <c r="G1202" t="s">
        <v>7000</v>
      </c>
      <c r="H1202" t="s">
        <v>1774</v>
      </c>
      <c r="I1202" t="s">
        <v>7001</v>
      </c>
      <c r="J1202" t="s">
        <v>7002</v>
      </c>
      <c r="K1202" t="s">
        <v>32</v>
      </c>
      <c r="L1202" t="s">
        <v>33</v>
      </c>
      <c r="M1202" t="s">
        <v>34</v>
      </c>
      <c r="N1202" t="s">
        <v>35</v>
      </c>
      <c r="O1202" t="s">
        <v>7003</v>
      </c>
      <c r="P1202" t="s">
        <v>144</v>
      </c>
      <c r="Q1202" t="s">
        <v>306</v>
      </c>
      <c r="R1202" t="s">
        <v>7004</v>
      </c>
      <c r="S1202" s="1" t="str">
        <f t="shared" si="37"/>
        <v>PEREZ GUTIERREZ, CAROL ROCIO</v>
      </c>
      <c r="T1202" t="s">
        <v>37</v>
      </c>
      <c r="U1202" t="s">
        <v>38</v>
      </c>
      <c r="V1202" t="s">
        <v>149</v>
      </c>
      <c r="W1202" t="s">
        <v>7005</v>
      </c>
      <c r="X1202" s="40">
        <v>27315</v>
      </c>
      <c r="Y1202" t="s">
        <v>7006</v>
      </c>
      <c r="Z1202" s="40">
        <v>42779</v>
      </c>
      <c r="AA1202" s="40">
        <v>44239</v>
      </c>
      <c r="AB1202" t="s">
        <v>39</v>
      </c>
      <c r="AC1202" t="s">
        <v>40</v>
      </c>
      <c r="AD1202" t="s">
        <v>41</v>
      </c>
      <c r="AE1202"/>
    </row>
    <row r="1203" spans="1:31" ht="15">
      <c r="A1203" s="1" t="str">
        <f t="shared" si="36"/>
        <v>1109213011E2</v>
      </c>
      <c r="B1203" t="s">
        <v>356</v>
      </c>
      <c r="C1203" t="s">
        <v>29</v>
      </c>
      <c r="D1203" t="s">
        <v>30</v>
      </c>
      <c r="E1203" t="s">
        <v>330</v>
      </c>
      <c r="F1203" t="s">
        <v>1558</v>
      </c>
      <c r="G1203" t="s">
        <v>7000</v>
      </c>
      <c r="H1203" t="s">
        <v>1774</v>
      </c>
      <c r="I1203" t="s">
        <v>7001</v>
      </c>
      <c r="J1203" t="s">
        <v>7007</v>
      </c>
      <c r="K1203" t="s">
        <v>32</v>
      </c>
      <c r="L1203" t="s">
        <v>32</v>
      </c>
      <c r="M1203" t="s">
        <v>43</v>
      </c>
      <c r="N1203" t="s">
        <v>44</v>
      </c>
      <c r="O1203" t="s">
        <v>7008</v>
      </c>
      <c r="P1203" t="s">
        <v>152</v>
      </c>
      <c r="Q1203" t="s">
        <v>770</v>
      </c>
      <c r="R1203" t="s">
        <v>7009</v>
      </c>
      <c r="S1203" s="1" t="str">
        <f t="shared" si="37"/>
        <v>GALINDO SUPO, SIXTO DOROTEO</v>
      </c>
      <c r="T1203" t="s">
        <v>60</v>
      </c>
      <c r="U1203" t="s">
        <v>49</v>
      </c>
      <c r="V1203" t="s">
        <v>50</v>
      </c>
      <c r="W1203" t="s">
        <v>7010</v>
      </c>
      <c r="X1203" s="40">
        <v>22733</v>
      </c>
      <c r="Y1203" t="s">
        <v>7011</v>
      </c>
      <c r="Z1203"/>
      <c r="AA1203"/>
      <c r="AB1203" t="s">
        <v>39</v>
      </c>
      <c r="AC1203" t="s">
        <v>40</v>
      </c>
      <c r="AD1203" t="s">
        <v>41</v>
      </c>
      <c r="AE1203"/>
    </row>
    <row r="1204" spans="1:31" ht="15">
      <c r="A1204" s="1" t="str">
        <f t="shared" si="36"/>
        <v>1109213011E3</v>
      </c>
      <c r="B1204" t="s">
        <v>356</v>
      </c>
      <c r="C1204" t="s">
        <v>29</v>
      </c>
      <c r="D1204" t="s">
        <v>30</v>
      </c>
      <c r="E1204" t="s">
        <v>330</v>
      </c>
      <c r="F1204" t="s">
        <v>1558</v>
      </c>
      <c r="G1204" t="s">
        <v>7000</v>
      </c>
      <c r="H1204" t="s">
        <v>1774</v>
      </c>
      <c r="I1204" t="s">
        <v>7001</v>
      </c>
      <c r="J1204" t="s">
        <v>7012</v>
      </c>
      <c r="K1204" t="s">
        <v>32</v>
      </c>
      <c r="L1204" t="s">
        <v>32</v>
      </c>
      <c r="M1204" t="s">
        <v>43</v>
      </c>
      <c r="N1204" t="s">
        <v>44</v>
      </c>
      <c r="O1204" t="s">
        <v>7013</v>
      </c>
      <c r="P1204" t="s">
        <v>888</v>
      </c>
      <c r="Q1204" t="s">
        <v>222</v>
      </c>
      <c r="R1204" t="s">
        <v>7014</v>
      </c>
      <c r="S1204" s="1" t="str">
        <f t="shared" si="37"/>
        <v>SAENZ ALATA, MARLENY ROXANA</v>
      </c>
      <c r="T1204" t="s">
        <v>60</v>
      </c>
      <c r="U1204" t="s">
        <v>49</v>
      </c>
      <c r="V1204" t="s">
        <v>50</v>
      </c>
      <c r="W1204" t="s">
        <v>7015</v>
      </c>
      <c r="X1204" s="40">
        <v>23709</v>
      </c>
      <c r="Y1204" t="s">
        <v>7016</v>
      </c>
      <c r="Z1204"/>
      <c r="AA1204"/>
      <c r="AB1204" t="s">
        <v>39</v>
      </c>
      <c r="AC1204" t="s">
        <v>40</v>
      </c>
      <c r="AD1204" t="s">
        <v>41</v>
      </c>
      <c r="AE1204"/>
    </row>
    <row r="1205" spans="1:31" ht="15">
      <c r="A1205" s="1" t="str">
        <f t="shared" si="36"/>
        <v>1109213011E4</v>
      </c>
      <c r="B1205" t="s">
        <v>356</v>
      </c>
      <c r="C1205" t="s">
        <v>29</v>
      </c>
      <c r="D1205" t="s">
        <v>30</v>
      </c>
      <c r="E1205" t="s">
        <v>330</v>
      </c>
      <c r="F1205" t="s">
        <v>1558</v>
      </c>
      <c r="G1205" t="s">
        <v>7000</v>
      </c>
      <c r="H1205" t="s">
        <v>1774</v>
      </c>
      <c r="I1205" t="s">
        <v>7001</v>
      </c>
      <c r="J1205" t="s">
        <v>7017</v>
      </c>
      <c r="K1205" t="s">
        <v>32</v>
      </c>
      <c r="L1205" t="s">
        <v>32</v>
      </c>
      <c r="M1205" t="s">
        <v>43</v>
      </c>
      <c r="N1205" t="s">
        <v>44</v>
      </c>
      <c r="O1205" t="s">
        <v>7018</v>
      </c>
      <c r="P1205" t="s">
        <v>122</v>
      </c>
      <c r="Q1205" t="s">
        <v>82</v>
      </c>
      <c r="R1205" t="s">
        <v>7019</v>
      </c>
      <c r="S1205" s="1" t="str">
        <f t="shared" si="37"/>
        <v>MACHACA CACERES, AURELIA</v>
      </c>
      <c r="T1205" t="s">
        <v>282</v>
      </c>
      <c r="U1205" t="s">
        <v>49</v>
      </c>
      <c r="V1205" t="s">
        <v>50</v>
      </c>
      <c r="W1205" t="s">
        <v>7020</v>
      </c>
      <c r="X1205" s="40">
        <v>25106</v>
      </c>
      <c r="Y1205" t="s">
        <v>7021</v>
      </c>
      <c r="Z1205"/>
      <c r="AA1205"/>
      <c r="AB1205" t="s">
        <v>39</v>
      </c>
      <c r="AC1205" t="s">
        <v>40</v>
      </c>
      <c r="AD1205" t="s">
        <v>41</v>
      </c>
      <c r="AE1205"/>
    </row>
    <row r="1206" spans="1:31" ht="15">
      <c r="A1206" s="1" t="str">
        <f t="shared" si="36"/>
        <v>1109213011E7</v>
      </c>
      <c r="B1206" t="s">
        <v>356</v>
      </c>
      <c r="C1206" t="s">
        <v>29</v>
      </c>
      <c r="D1206" t="s">
        <v>30</v>
      </c>
      <c r="E1206" t="s">
        <v>330</v>
      </c>
      <c r="F1206" t="s">
        <v>1558</v>
      </c>
      <c r="G1206" t="s">
        <v>7000</v>
      </c>
      <c r="H1206" t="s">
        <v>1774</v>
      </c>
      <c r="I1206" t="s">
        <v>7001</v>
      </c>
      <c r="J1206" t="s">
        <v>7022</v>
      </c>
      <c r="K1206" t="s">
        <v>32</v>
      </c>
      <c r="L1206" t="s">
        <v>32</v>
      </c>
      <c r="M1206" t="s">
        <v>43</v>
      </c>
      <c r="N1206" t="s">
        <v>44</v>
      </c>
      <c r="O1206" t="s">
        <v>7023</v>
      </c>
      <c r="P1206" t="s">
        <v>332</v>
      </c>
      <c r="Q1206" t="s">
        <v>177</v>
      </c>
      <c r="R1206" t="s">
        <v>7024</v>
      </c>
      <c r="S1206" s="1" t="str">
        <f t="shared" si="37"/>
        <v>TURPO CHAVEZ, ANTONIA YOLANDA</v>
      </c>
      <c r="T1206" t="s">
        <v>53</v>
      </c>
      <c r="U1206" t="s">
        <v>49</v>
      </c>
      <c r="V1206" t="s">
        <v>50</v>
      </c>
      <c r="W1206" t="s">
        <v>7025</v>
      </c>
      <c r="X1206" s="40">
        <v>25134</v>
      </c>
      <c r="Y1206" t="s">
        <v>7026</v>
      </c>
      <c r="Z1206"/>
      <c r="AA1206"/>
      <c r="AB1206" t="s">
        <v>39</v>
      </c>
      <c r="AC1206" t="s">
        <v>40</v>
      </c>
      <c r="AD1206" t="s">
        <v>41</v>
      </c>
      <c r="AE1206"/>
    </row>
    <row r="1207" spans="1:31" ht="15">
      <c r="A1207" s="1" t="str">
        <f t="shared" si="36"/>
        <v>1109213011E8</v>
      </c>
      <c r="B1207" t="s">
        <v>356</v>
      </c>
      <c r="C1207" t="s">
        <v>29</v>
      </c>
      <c r="D1207" t="s">
        <v>30</v>
      </c>
      <c r="E1207" t="s">
        <v>330</v>
      </c>
      <c r="F1207" t="s">
        <v>1558</v>
      </c>
      <c r="G1207" t="s">
        <v>7000</v>
      </c>
      <c r="H1207" t="s">
        <v>1774</v>
      </c>
      <c r="I1207" t="s">
        <v>7001</v>
      </c>
      <c r="J1207" t="s">
        <v>7027</v>
      </c>
      <c r="K1207" t="s">
        <v>32</v>
      </c>
      <c r="L1207" t="s">
        <v>32</v>
      </c>
      <c r="M1207" t="s">
        <v>43</v>
      </c>
      <c r="N1207" t="s">
        <v>44</v>
      </c>
      <c r="O1207" t="s">
        <v>7028</v>
      </c>
      <c r="P1207" t="s">
        <v>230</v>
      </c>
      <c r="Q1207" t="s">
        <v>230</v>
      </c>
      <c r="R1207" t="s">
        <v>2324</v>
      </c>
      <c r="S1207" s="1" t="str">
        <f t="shared" si="37"/>
        <v>MAYTA MAYTA, FRANCISCO EFRAIN</v>
      </c>
      <c r="T1207" t="s">
        <v>60</v>
      </c>
      <c r="U1207" t="s">
        <v>49</v>
      </c>
      <c r="V1207" t="s">
        <v>50</v>
      </c>
      <c r="W1207" t="s">
        <v>7029</v>
      </c>
      <c r="X1207" s="40">
        <v>22199</v>
      </c>
      <c r="Y1207" t="s">
        <v>7030</v>
      </c>
      <c r="Z1207"/>
      <c r="AA1207"/>
      <c r="AB1207" t="s">
        <v>39</v>
      </c>
      <c r="AC1207" t="s">
        <v>40</v>
      </c>
      <c r="AD1207" t="s">
        <v>41</v>
      </c>
      <c r="AE1207"/>
    </row>
    <row r="1208" spans="1:31" ht="15">
      <c r="A1208" s="1" t="str">
        <f t="shared" si="36"/>
        <v>1109213011E9</v>
      </c>
      <c r="B1208" t="s">
        <v>356</v>
      </c>
      <c r="C1208" t="s">
        <v>29</v>
      </c>
      <c r="D1208" t="s">
        <v>30</v>
      </c>
      <c r="E1208" t="s">
        <v>330</v>
      </c>
      <c r="F1208" t="s">
        <v>1558</v>
      </c>
      <c r="G1208" t="s">
        <v>7000</v>
      </c>
      <c r="H1208" t="s">
        <v>1774</v>
      </c>
      <c r="I1208" t="s">
        <v>7001</v>
      </c>
      <c r="J1208" t="s">
        <v>7031</v>
      </c>
      <c r="K1208" t="s">
        <v>32</v>
      </c>
      <c r="L1208" t="s">
        <v>32</v>
      </c>
      <c r="M1208" t="s">
        <v>43</v>
      </c>
      <c r="N1208" t="s">
        <v>62</v>
      </c>
      <c r="O1208" t="s">
        <v>7032</v>
      </c>
      <c r="P1208" t="s">
        <v>556</v>
      </c>
      <c r="Q1208" t="s">
        <v>118</v>
      </c>
      <c r="R1208" t="s">
        <v>237</v>
      </c>
      <c r="S1208" s="1" t="str">
        <f t="shared" si="37"/>
        <v>LLUTARI FLORES, EDITH</v>
      </c>
      <c r="T1208" t="s">
        <v>65</v>
      </c>
      <c r="U1208" t="s">
        <v>49</v>
      </c>
      <c r="V1208" t="s">
        <v>100</v>
      </c>
      <c r="W1208" t="s">
        <v>7033</v>
      </c>
      <c r="X1208" s="40">
        <v>31957</v>
      </c>
      <c r="Y1208" t="s">
        <v>7034</v>
      </c>
      <c r="Z1208" s="40">
        <v>43160</v>
      </c>
      <c r="AA1208" s="40">
        <v>43465</v>
      </c>
      <c r="AB1208" t="s">
        <v>39</v>
      </c>
      <c r="AC1208" t="s">
        <v>67</v>
      </c>
      <c r="AD1208" t="s">
        <v>41</v>
      </c>
      <c r="AE1208"/>
    </row>
    <row r="1209" spans="1:31" ht="15">
      <c r="A1209" s="1" t="str">
        <f t="shared" si="36"/>
        <v>21EV01810186</v>
      </c>
      <c r="B1209" t="s">
        <v>356</v>
      </c>
      <c r="C1209" t="s">
        <v>29</v>
      </c>
      <c r="D1209" t="s">
        <v>30</v>
      </c>
      <c r="E1209" t="s">
        <v>330</v>
      </c>
      <c r="F1209" t="s">
        <v>1558</v>
      </c>
      <c r="G1209" t="s">
        <v>7000</v>
      </c>
      <c r="H1209" t="s">
        <v>1774</v>
      </c>
      <c r="I1209" t="s">
        <v>7001</v>
      </c>
      <c r="J1209" t="s">
        <v>7035</v>
      </c>
      <c r="K1209" t="s">
        <v>32</v>
      </c>
      <c r="L1209" t="s">
        <v>32</v>
      </c>
      <c r="M1209" t="s">
        <v>1139</v>
      </c>
      <c r="N1209" t="s">
        <v>62</v>
      </c>
      <c r="O1209" t="s">
        <v>2591</v>
      </c>
      <c r="P1209" t="s">
        <v>779</v>
      </c>
      <c r="Q1209" t="s">
        <v>196</v>
      </c>
      <c r="R1209" t="s">
        <v>7036</v>
      </c>
      <c r="S1209" s="1" t="str">
        <f t="shared" si="37"/>
        <v>QUINTO PARI, JACQUELINE BETTY</v>
      </c>
      <c r="T1209" t="s">
        <v>65</v>
      </c>
      <c r="U1209" t="s">
        <v>644</v>
      </c>
      <c r="V1209" t="s">
        <v>50</v>
      </c>
      <c r="W1209" t="s">
        <v>7037</v>
      </c>
      <c r="X1209" s="40">
        <v>26303</v>
      </c>
      <c r="Y1209" t="s">
        <v>7038</v>
      </c>
      <c r="Z1209" s="40">
        <v>43332</v>
      </c>
      <c r="AA1209" s="40">
        <v>43465</v>
      </c>
      <c r="AB1209" t="s">
        <v>113</v>
      </c>
      <c r="AC1209" t="s">
        <v>67</v>
      </c>
      <c r="AD1209" t="s">
        <v>41</v>
      </c>
      <c r="AE1209"/>
    </row>
    <row r="1210" spans="1:31" ht="15">
      <c r="A1210" s="1" t="str">
        <f t="shared" si="36"/>
        <v>1109213011E5</v>
      </c>
      <c r="B1210" t="s">
        <v>356</v>
      </c>
      <c r="C1210" t="s">
        <v>29</v>
      </c>
      <c r="D1210" t="s">
        <v>30</v>
      </c>
      <c r="E1210" t="s">
        <v>330</v>
      </c>
      <c r="F1210" t="s">
        <v>1558</v>
      </c>
      <c r="G1210" t="s">
        <v>7000</v>
      </c>
      <c r="H1210" t="s">
        <v>1774</v>
      </c>
      <c r="I1210" t="s">
        <v>7001</v>
      </c>
      <c r="J1210" t="s">
        <v>7039</v>
      </c>
      <c r="K1210" t="s">
        <v>87</v>
      </c>
      <c r="L1210" t="s">
        <v>88</v>
      </c>
      <c r="M1210" t="s">
        <v>89</v>
      </c>
      <c r="N1210" t="s">
        <v>62</v>
      </c>
      <c r="O1210" t="s">
        <v>7040</v>
      </c>
      <c r="P1210" t="s">
        <v>73</v>
      </c>
      <c r="Q1210" t="s">
        <v>146</v>
      </c>
      <c r="R1210" t="s">
        <v>7041</v>
      </c>
      <c r="S1210" s="1" t="str">
        <f t="shared" si="37"/>
        <v>PONCE GOMEZ, CESAR FREDY</v>
      </c>
      <c r="T1210" t="s">
        <v>98</v>
      </c>
      <c r="U1210" t="s">
        <v>38</v>
      </c>
      <c r="V1210" t="s">
        <v>50</v>
      </c>
      <c r="W1210" t="s">
        <v>7042</v>
      </c>
      <c r="X1210" s="40">
        <v>26468</v>
      </c>
      <c r="Y1210" t="s">
        <v>7043</v>
      </c>
      <c r="Z1210" s="40">
        <v>43238</v>
      </c>
      <c r="AA1210" s="40">
        <v>43465</v>
      </c>
      <c r="AB1210" t="s">
        <v>39</v>
      </c>
      <c r="AC1210" t="s">
        <v>92</v>
      </c>
      <c r="AD1210" t="s">
        <v>41</v>
      </c>
      <c r="AE1210"/>
    </row>
    <row r="1211" spans="1:31" ht="15">
      <c r="A1211" s="1" t="str">
        <f t="shared" si="36"/>
        <v>1110213011E3</v>
      </c>
      <c r="B1211" t="s">
        <v>356</v>
      </c>
      <c r="C1211" t="s">
        <v>303</v>
      </c>
      <c r="D1211" t="s">
        <v>30</v>
      </c>
      <c r="E1211" t="s">
        <v>330</v>
      </c>
      <c r="F1211" t="s">
        <v>1720</v>
      </c>
      <c r="G1211" t="s">
        <v>7044</v>
      </c>
      <c r="H1211" t="s">
        <v>1774</v>
      </c>
      <c r="I1211" t="s">
        <v>7045</v>
      </c>
      <c r="J1211" t="s">
        <v>7046</v>
      </c>
      <c r="K1211" t="s">
        <v>32</v>
      </c>
      <c r="L1211" t="s">
        <v>32</v>
      </c>
      <c r="M1211" t="s">
        <v>259</v>
      </c>
      <c r="N1211" t="s">
        <v>44</v>
      </c>
      <c r="O1211" t="s">
        <v>7047</v>
      </c>
      <c r="P1211" t="s">
        <v>123</v>
      </c>
      <c r="Q1211" t="s">
        <v>560</v>
      </c>
      <c r="R1211" t="s">
        <v>7048</v>
      </c>
      <c r="S1211" s="1" t="str">
        <f t="shared" si="37"/>
        <v>VELASQUEZ RIVERA, FILOMENO</v>
      </c>
      <c r="T1211" t="s">
        <v>48</v>
      </c>
      <c r="U1211" t="s">
        <v>49</v>
      </c>
      <c r="V1211" t="s">
        <v>50</v>
      </c>
      <c r="W1211" t="s">
        <v>7049</v>
      </c>
      <c r="X1211" s="40">
        <v>20641</v>
      </c>
      <c r="Y1211" t="s">
        <v>7050</v>
      </c>
      <c r="Z1211" s="40">
        <v>43101</v>
      </c>
      <c r="AA1211" s="40">
        <v>43465</v>
      </c>
      <c r="AB1211" t="s">
        <v>39</v>
      </c>
      <c r="AC1211" t="s">
        <v>40</v>
      </c>
      <c r="AD1211" t="s">
        <v>41</v>
      </c>
      <c r="AE1211"/>
    </row>
    <row r="1212" spans="1:31" ht="15">
      <c r="A1212" s="1" t="str">
        <f t="shared" si="36"/>
        <v>1110213011E4</v>
      </c>
      <c r="B1212" t="s">
        <v>356</v>
      </c>
      <c r="C1212" t="s">
        <v>303</v>
      </c>
      <c r="D1212" t="s">
        <v>30</v>
      </c>
      <c r="E1212" t="s">
        <v>330</v>
      </c>
      <c r="F1212" t="s">
        <v>1720</v>
      </c>
      <c r="G1212" t="s">
        <v>7044</v>
      </c>
      <c r="H1212" t="s">
        <v>1774</v>
      </c>
      <c r="I1212" t="s">
        <v>7045</v>
      </c>
      <c r="J1212" t="s">
        <v>7051</v>
      </c>
      <c r="K1212" t="s">
        <v>32</v>
      </c>
      <c r="L1212" t="s">
        <v>32</v>
      </c>
      <c r="M1212" t="s">
        <v>43</v>
      </c>
      <c r="N1212" t="s">
        <v>44</v>
      </c>
      <c r="O1212" t="s">
        <v>54</v>
      </c>
      <c r="P1212" t="s">
        <v>118</v>
      </c>
      <c r="Q1212" t="s">
        <v>59</v>
      </c>
      <c r="R1212" t="s">
        <v>324</v>
      </c>
      <c r="S1212" s="1" t="str">
        <f t="shared" si="37"/>
        <v>FLORES VILCA, EDGAR</v>
      </c>
      <c r="T1212" t="s">
        <v>53</v>
      </c>
      <c r="U1212" t="s">
        <v>49</v>
      </c>
      <c r="V1212" t="s">
        <v>1812</v>
      </c>
      <c r="W1212" t="s">
        <v>7052</v>
      </c>
      <c r="X1212" s="40">
        <v>24713</v>
      </c>
      <c r="Y1212" t="s">
        <v>7053</v>
      </c>
      <c r="Z1212" s="40">
        <v>43424</v>
      </c>
      <c r="AA1212" s="40">
        <v>43438</v>
      </c>
      <c r="AB1212" t="s">
        <v>39</v>
      </c>
      <c r="AC1212" t="s">
        <v>40</v>
      </c>
      <c r="AD1212" t="s">
        <v>41</v>
      </c>
      <c r="AE1212"/>
    </row>
    <row r="1213" spans="1:31" ht="15">
      <c r="A1213" s="1" t="str">
        <f t="shared" si="36"/>
        <v>1110213011E4</v>
      </c>
      <c r="B1213" t="s">
        <v>356</v>
      </c>
      <c r="C1213" t="s">
        <v>303</v>
      </c>
      <c r="D1213" t="s">
        <v>30</v>
      </c>
      <c r="E1213" t="s">
        <v>330</v>
      </c>
      <c r="F1213" t="s">
        <v>1720</v>
      </c>
      <c r="G1213" t="s">
        <v>7044</v>
      </c>
      <c r="H1213" t="s">
        <v>1774</v>
      </c>
      <c r="I1213" t="s">
        <v>7045</v>
      </c>
      <c r="J1213" t="s">
        <v>7051</v>
      </c>
      <c r="K1213" t="s">
        <v>32</v>
      </c>
      <c r="L1213" t="s">
        <v>32</v>
      </c>
      <c r="M1213" t="s">
        <v>43</v>
      </c>
      <c r="N1213" t="s">
        <v>62</v>
      </c>
      <c r="O1213" t="s">
        <v>7054</v>
      </c>
      <c r="P1213" t="s">
        <v>229</v>
      </c>
      <c r="Q1213" t="s">
        <v>230</v>
      </c>
      <c r="R1213" t="s">
        <v>7055</v>
      </c>
      <c r="S1213" s="1" t="str">
        <f t="shared" si="37"/>
        <v>SALAS MAYTA, GIOVANNA MILAGROS</v>
      </c>
      <c r="T1213" t="s">
        <v>65</v>
      </c>
      <c r="U1213" t="s">
        <v>49</v>
      </c>
      <c r="V1213" t="s">
        <v>50</v>
      </c>
      <c r="W1213" t="s">
        <v>7056</v>
      </c>
      <c r="X1213" s="40">
        <v>25861</v>
      </c>
      <c r="Y1213" t="s">
        <v>7057</v>
      </c>
      <c r="Z1213" s="40">
        <v>43424</v>
      </c>
      <c r="AA1213" s="40">
        <v>43438</v>
      </c>
      <c r="AB1213" t="s">
        <v>270</v>
      </c>
      <c r="AC1213" t="s">
        <v>67</v>
      </c>
      <c r="AD1213" t="s">
        <v>41</v>
      </c>
      <c r="AE1213"/>
    </row>
    <row r="1214" spans="1:31" ht="15">
      <c r="A1214" s="1" t="str">
        <f t="shared" si="36"/>
        <v>1110213011E5</v>
      </c>
      <c r="B1214" t="s">
        <v>356</v>
      </c>
      <c r="C1214" t="s">
        <v>303</v>
      </c>
      <c r="D1214" t="s">
        <v>30</v>
      </c>
      <c r="E1214" t="s">
        <v>330</v>
      </c>
      <c r="F1214" t="s">
        <v>1720</v>
      </c>
      <c r="G1214" t="s">
        <v>7044</v>
      </c>
      <c r="H1214" t="s">
        <v>1774</v>
      </c>
      <c r="I1214" t="s">
        <v>7045</v>
      </c>
      <c r="J1214" t="s">
        <v>7058</v>
      </c>
      <c r="K1214" t="s">
        <v>32</v>
      </c>
      <c r="L1214" t="s">
        <v>32</v>
      </c>
      <c r="M1214" t="s">
        <v>43</v>
      </c>
      <c r="N1214" t="s">
        <v>44</v>
      </c>
      <c r="O1214" t="s">
        <v>7059</v>
      </c>
      <c r="P1214" t="s">
        <v>147</v>
      </c>
      <c r="Q1214" t="s">
        <v>140</v>
      </c>
      <c r="R1214" t="s">
        <v>889</v>
      </c>
      <c r="S1214" s="1" t="str">
        <f t="shared" si="37"/>
        <v>CHURA LAURA, MARCIAL</v>
      </c>
      <c r="T1214" t="s">
        <v>53</v>
      </c>
      <c r="U1214" t="s">
        <v>49</v>
      </c>
      <c r="V1214" t="s">
        <v>50</v>
      </c>
      <c r="W1214" t="s">
        <v>7060</v>
      </c>
      <c r="X1214" s="40">
        <v>25659</v>
      </c>
      <c r="Y1214" t="s">
        <v>7061</v>
      </c>
      <c r="Z1214"/>
      <c r="AA1214"/>
      <c r="AB1214" t="s">
        <v>39</v>
      </c>
      <c r="AC1214" t="s">
        <v>40</v>
      </c>
      <c r="AD1214" t="s">
        <v>41</v>
      </c>
      <c r="AE1214"/>
    </row>
    <row r="1215" spans="1:31" ht="15">
      <c r="A1215" s="1" t="str">
        <f t="shared" si="36"/>
        <v>1110213011E6</v>
      </c>
      <c r="B1215" t="s">
        <v>356</v>
      </c>
      <c r="C1215" t="s">
        <v>303</v>
      </c>
      <c r="D1215" t="s">
        <v>30</v>
      </c>
      <c r="E1215" t="s">
        <v>330</v>
      </c>
      <c r="F1215" t="s">
        <v>1720</v>
      </c>
      <c r="G1215" t="s">
        <v>7044</v>
      </c>
      <c r="H1215" t="s">
        <v>1774</v>
      </c>
      <c r="I1215" t="s">
        <v>7045</v>
      </c>
      <c r="J1215" t="s">
        <v>7062</v>
      </c>
      <c r="K1215" t="s">
        <v>32</v>
      </c>
      <c r="L1215" t="s">
        <v>32</v>
      </c>
      <c r="M1215" t="s">
        <v>43</v>
      </c>
      <c r="N1215" t="s">
        <v>44</v>
      </c>
      <c r="O1215" t="s">
        <v>7063</v>
      </c>
      <c r="P1215" t="s">
        <v>207</v>
      </c>
      <c r="Q1215" t="s">
        <v>95</v>
      </c>
      <c r="R1215" t="s">
        <v>7064</v>
      </c>
      <c r="S1215" s="1" t="str">
        <f t="shared" si="37"/>
        <v>TICONA COLQUE, MANUEL BASILIO</v>
      </c>
      <c r="T1215" t="s">
        <v>53</v>
      </c>
      <c r="U1215" t="s">
        <v>49</v>
      </c>
      <c r="V1215" t="s">
        <v>50</v>
      </c>
      <c r="W1215" t="s">
        <v>7065</v>
      </c>
      <c r="X1215" s="40">
        <v>21718</v>
      </c>
      <c r="Y1215" t="s">
        <v>7066</v>
      </c>
      <c r="Z1215" s="40">
        <v>42373</v>
      </c>
      <c r="AA1215" s="40">
        <v>42735</v>
      </c>
      <c r="AB1215" t="s">
        <v>39</v>
      </c>
      <c r="AC1215" t="s">
        <v>40</v>
      </c>
      <c r="AD1215" t="s">
        <v>41</v>
      </c>
      <c r="AE1215"/>
    </row>
    <row r="1216" spans="1:31" ht="15">
      <c r="A1216" s="1" t="str">
        <f t="shared" si="36"/>
        <v>1110213011E2</v>
      </c>
      <c r="B1216" t="s">
        <v>356</v>
      </c>
      <c r="C1216" t="s">
        <v>303</v>
      </c>
      <c r="D1216" t="s">
        <v>30</v>
      </c>
      <c r="E1216" t="s">
        <v>330</v>
      </c>
      <c r="F1216" t="s">
        <v>1720</v>
      </c>
      <c r="G1216" t="s">
        <v>7044</v>
      </c>
      <c r="H1216" t="s">
        <v>1774</v>
      </c>
      <c r="I1216" t="s">
        <v>7045</v>
      </c>
      <c r="J1216" t="s">
        <v>7067</v>
      </c>
      <c r="K1216" t="s">
        <v>87</v>
      </c>
      <c r="L1216" t="s">
        <v>88</v>
      </c>
      <c r="M1216" t="s">
        <v>89</v>
      </c>
      <c r="N1216" t="s">
        <v>44</v>
      </c>
      <c r="O1216" t="s">
        <v>7068</v>
      </c>
      <c r="P1216" t="s">
        <v>105</v>
      </c>
      <c r="Q1216" t="s">
        <v>174</v>
      </c>
      <c r="R1216" t="s">
        <v>759</v>
      </c>
      <c r="S1216" s="1" t="str">
        <f t="shared" si="37"/>
        <v>RUELAS APAZA, FRANCISCO</v>
      </c>
      <c r="T1216" t="s">
        <v>98</v>
      </c>
      <c r="U1216" t="s">
        <v>38</v>
      </c>
      <c r="V1216" t="s">
        <v>50</v>
      </c>
      <c r="W1216" t="s">
        <v>7069</v>
      </c>
      <c r="X1216" s="40">
        <v>20193</v>
      </c>
      <c r="Y1216" t="s">
        <v>7070</v>
      </c>
      <c r="Z1216" s="40">
        <v>41640</v>
      </c>
      <c r="AA1216" s="40">
        <v>42004</v>
      </c>
      <c r="AB1216" t="s">
        <v>39</v>
      </c>
      <c r="AC1216" t="s">
        <v>92</v>
      </c>
      <c r="AD1216" t="s">
        <v>41</v>
      </c>
      <c r="AE1216"/>
    </row>
    <row r="1217" spans="1:31" ht="15">
      <c r="A1217" s="1" t="str">
        <f t="shared" si="36"/>
        <v>1131713312E5</v>
      </c>
      <c r="B1217" t="s">
        <v>356</v>
      </c>
      <c r="C1217" t="s">
        <v>29</v>
      </c>
      <c r="D1217" t="s">
        <v>30</v>
      </c>
      <c r="E1217" t="s">
        <v>381</v>
      </c>
      <c r="F1217" t="s">
        <v>1717</v>
      </c>
      <c r="G1217" t="s">
        <v>7071</v>
      </c>
      <c r="H1217" t="s">
        <v>1774</v>
      </c>
      <c r="I1217" t="s">
        <v>7072</v>
      </c>
      <c r="J1217" t="s">
        <v>7073</v>
      </c>
      <c r="K1217" t="s">
        <v>32</v>
      </c>
      <c r="L1217" t="s">
        <v>33</v>
      </c>
      <c r="M1217" t="s">
        <v>34</v>
      </c>
      <c r="N1217" t="s">
        <v>593</v>
      </c>
      <c r="O1217" t="s">
        <v>7074</v>
      </c>
      <c r="P1217" t="s">
        <v>409</v>
      </c>
      <c r="Q1217" t="s">
        <v>76</v>
      </c>
      <c r="R1217" t="s">
        <v>7075</v>
      </c>
      <c r="S1217" s="1" t="str">
        <f t="shared" si="37"/>
        <v>SANTOS QUISPE, MARIO OCTAVIO</v>
      </c>
      <c r="T1217" t="s">
        <v>48</v>
      </c>
      <c r="U1217" t="s">
        <v>38</v>
      </c>
      <c r="V1217" t="s">
        <v>50</v>
      </c>
      <c r="W1217" t="s">
        <v>7076</v>
      </c>
      <c r="X1217" s="40">
        <v>24328</v>
      </c>
      <c r="Y1217" t="s">
        <v>7077</v>
      </c>
      <c r="Z1217" s="40">
        <v>43207</v>
      </c>
      <c r="AA1217" s="40">
        <v>43465</v>
      </c>
      <c r="AB1217" t="s">
        <v>39</v>
      </c>
      <c r="AC1217" t="s">
        <v>40</v>
      </c>
      <c r="AD1217" t="s">
        <v>41</v>
      </c>
      <c r="AE1217"/>
    </row>
    <row r="1218" spans="1:31" ht="15">
      <c r="A1218" s="1" t="str">
        <f t="shared" si="36"/>
        <v>1160213011E2</v>
      </c>
      <c r="B1218" t="s">
        <v>356</v>
      </c>
      <c r="C1218" t="s">
        <v>29</v>
      </c>
      <c r="D1218" t="s">
        <v>30</v>
      </c>
      <c r="E1218" t="s">
        <v>381</v>
      </c>
      <c r="F1218" t="s">
        <v>1717</v>
      </c>
      <c r="G1218" t="s">
        <v>7071</v>
      </c>
      <c r="H1218" t="s">
        <v>1774</v>
      </c>
      <c r="I1218" t="s">
        <v>7072</v>
      </c>
      <c r="J1218" t="s">
        <v>7078</v>
      </c>
      <c r="K1218" t="s">
        <v>32</v>
      </c>
      <c r="L1218" t="s">
        <v>32</v>
      </c>
      <c r="M1218" t="s">
        <v>43</v>
      </c>
      <c r="N1218" t="s">
        <v>44</v>
      </c>
      <c r="O1218" t="s">
        <v>54</v>
      </c>
      <c r="P1218" t="s">
        <v>191</v>
      </c>
      <c r="Q1218" t="s">
        <v>166</v>
      </c>
      <c r="R1218" t="s">
        <v>4947</v>
      </c>
      <c r="S1218" s="1" t="str">
        <f t="shared" si="37"/>
        <v>CATACORA CHURATA, VIRGINIA</v>
      </c>
      <c r="T1218" t="s">
        <v>48</v>
      </c>
      <c r="U1218" t="s">
        <v>49</v>
      </c>
      <c r="V1218" t="s">
        <v>50</v>
      </c>
      <c r="W1218" t="s">
        <v>7079</v>
      </c>
      <c r="X1218" s="40">
        <v>25008</v>
      </c>
      <c r="Y1218" t="s">
        <v>7080</v>
      </c>
      <c r="Z1218"/>
      <c r="AA1218"/>
      <c r="AB1218" t="s">
        <v>39</v>
      </c>
      <c r="AC1218" t="s">
        <v>40</v>
      </c>
      <c r="AD1218" t="s">
        <v>41</v>
      </c>
      <c r="AE1218"/>
    </row>
    <row r="1219" spans="1:31" ht="15">
      <c r="A1219" s="1" t="str">
        <f t="shared" ref="A1219:A1282" si="38">J1219</f>
        <v>1160213011E3</v>
      </c>
      <c r="B1219" t="s">
        <v>356</v>
      </c>
      <c r="C1219" t="s">
        <v>29</v>
      </c>
      <c r="D1219" t="s">
        <v>30</v>
      </c>
      <c r="E1219" t="s">
        <v>381</v>
      </c>
      <c r="F1219" t="s">
        <v>1717</v>
      </c>
      <c r="G1219" t="s">
        <v>7071</v>
      </c>
      <c r="H1219" t="s">
        <v>1774</v>
      </c>
      <c r="I1219" t="s">
        <v>7072</v>
      </c>
      <c r="J1219" t="s">
        <v>7081</v>
      </c>
      <c r="K1219" t="s">
        <v>32</v>
      </c>
      <c r="L1219" t="s">
        <v>32</v>
      </c>
      <c r="M1219" t="s">
        <v>43</v>
      </c>
      <c r="N1219" t="s">
        <v>44</v>
      </c>
      <c r="O1219" t="s">
        <v>7082</v>
      </c>
      <c r="P1219" t="s">
        <v>3401</v>
      </c>
      <c r="Q1219" t="s">
        <v>890</v>
      </c>
      <c r="R1219" t="s">
        <v>7083</v>
      </c>
      <c r="S1219" s="1" t="str">
        <f t="shared" si="37"/>
        <v>LLICA YANAPA, JUBIT</v>
      </c>
      <c r="T1219" t="s">
        <v>60</v>
      </c>
      <c r="U1219" t="s">
        <v>49</v>
      </c>
      <c r="V1219" t="s">
        <v>50</v>
      </c>
      <c r="W1219" t="s">
        <v>7084</v>
      </c>
      <c r="X1219" s="40">
        <v>26598</v>
      </c>
      <c r="Y1219" t="s">
        <v>7085</v>
      </c>
      <c r="Z1219"/>
      <c r="AA1219"/>
      <c r="AB1219" t="s">
        <v>39</v>
      </c>
      <c r="AC1219" t="s">
        <v>40</v>
      </c>
      <c r="AD1219" t="s">
        <v>41</v>
      </c>
      <c r="AE1219"/>
    </row>
    <row r="1220" spans="1:31" ht="15">
      <c r="A1220" s="1" t="str">
        <f t="shared" si="38"/>
        <v>1160213011E4</v>
      </c>
      <c r="B1220" t="s">
        <v>356</v>
      </c>
      <c r="C1220" t="s">
        <v>29</v>
      </c>
      <c r="D1220" t="s">
        <v>30</v>
      </c>
      <c r="E1220" t="s">
        <v>381</v>
      </c>
      <c r="F1220" t="s">
        <v>1717</v>
      </c>
      <c r="G1220" t="s">
        <v>7071</v>
      </c>
      <c r="H1220" t="s">
        <v>1774</v>
      </c>
      <c r="I1220" t="s">
        <v>7072</v>
      </c>
      <c r="J1220" t="s">
        <v>7086</v>
      </c>
      <c r="K1220" t="s">
        <v>32</v>
      </c>
      <c r="L1220" t="s">
        <v>32</v>
      </c>
      <c r="M1220" t="s">
        <v>43</v>
      </c>
      <c r="N1220" t="s">
        <v>44</v>
      </c>
      <c r="O1220" t="s">
        <v>54</v>
      </c>
      <c r="P1220" t="s">
        <v>76</v>
      </c>
      <c r="Q1220" t="s">
        <v>378</v>
      </c>
      <c r="R1220" t="s">
        <v>7087</v>
      </c>
      <c r="S1220" s="1" t="str">
        <f t="shared" ref="S1220:S1283" si="39">CONCATENATE(P1220," ",Q1220,", ",R1220)</f>
        <v>QUISPE ACERO, ADRIAN SATURNINO</v>
      </c>
      <c r="T1220" t="s">
        <v>53</v>
      </c>
      <c r="U1220" t="s">
        <v>49</v>
      </c>
      <c r="V1220" t="s">
        <v>50</v>
      </c>
      <c r="W1220" t="s">
        <v>7088</v>
      </c>
      <c r="X1220" s="40">
        <v>21617</v>
      </c>
      <c r="Y1220" t="s">
        <v>7089</v>
      </c>
      <c r="Z1220"/>
      <c r="AA1220"/>
      <c r="AB1220" t="s">
        <v>39</v>
      </c>
      <c r="AC1220" t="s">
        <v>40</v>
      </c>
      <c r="AD1220" t="s">
        <v>41</v>
      </c>
      <c r="AE1220"/>
    </row>
    <row r="1221" spans="1:31" ht="15">
      <c r="A1221" s="1" t="str">
        <f t="shared" si="38"/>
        <v>1160213011E5</v>
      </c>
      <c r="B1221" t="s">
        <v>356</v>
      </c>
      <c r="C1221" t="s">
        <v>29</v>
      </c>
      <c r="D1221" t="s">
        <v>30</v>
      </c>
      <c r="E1221" t="s">
        <v>381</v>
      </c>
      <c r="F1221" t="s">
        <v>1717</v>
      </c>
      <c r="G1221" t="s">
        <v>7071</v>
      </c>
      <c r="H1221" t="s">
        <v>1774</v>
      </c>
      <c r="I1221" t="s">
        <v>7072</v>
      </c>
      <c r="J1221" t="s">
        <v>7090</v>
      </c>
      <c r="K1221" t="s">
        <v>32</v>
      </c>
      <c r="L1221" t="s">
        <v>32</v>
      </c>
      <c r="M1221" t="s">
        <v>43</v>
      </c>
      <c r="N1221" t="s">
        <v>44</v>
      </c>
      <c r="O1221" t="s">
        <v>54</v>
      </c>
      <c r="P1221" t="s">
        <v>76</v>
      </c>
      <c r="Q1221" t="s">
        <v>174</v>
      </c>
      <c r="R1221" t="s">
        <v>7091</v>
      </c>
      <c r="S1221" s="1" t="str">
        <f t="shared" si="39"/>
        <v>QUISPE APAZA, NICANOR JUAN</v>
      </c>
      <c r="T1221" t="s">
        <v>53</v>
      </c>
      <c r="U1221" t="s">
        <v>49</v>
      </c>
      <c r="V1221" t="s">
        <v>50</v>
      </c>
      <c r="W1221" t="s">
        <v>7092</v>
      </c>
      <c r="X1221" s="40">
        <v>21925</v>
      </c>
      <c r="Y1221" t="s">
        <v>7093</v>
      </c>
      <c r="Z1221"/>
      <c r="AA1221"/>
      <c r="AB1221" t="s">
        <v>39</v>
      </c>
      <c r="AC1221" t="s">
        <v>40</v>
      </c>
      <c r="AD1221" t="s">
        <v>41</v>
      </c>
      <c r="AE1221"/>
    </row>
    <row r="1222" spans="1:31" ht="15">
      <c r="A1222" s="1" t="str">
        <f t="shared" si="38"/>
        <v>1160213011E6</v>
      </c>
      <c r="B1222" t="s">
        <v>356</v>
      </c>
      <c r="C1222" t="s">
        <v>29</v>
      </c>
      <c r="D1222" t="s">
        <v>30</v>
      </c>
      <c r="E1222" t="s">
        <v>381</v>
      </c>
      <c r="F1222" t="s">
        <v>1717</v>
      </c>
      <c r="G1222" t="s">
        <v>7071</v>
      </c>
      <c r="H1222" t="s">
        <v>1774</v>
      </c>
      <c r="I1222" t="s">
        <v>7072</v>
      </c>
      <c r="J1222" t="s">
        <v>7094</v>
      </c>
      <c r="K1222" t="s">
        <v>32</v>
      </c>
      <c r="L1222" t="s">
        <v>32</v>
      </c>
      <c r="M1222" t="s">
        <v>43</v>
      </c>
      <c r="N1222" t="s">
        <v>212</v>
      </c>
      <c r="O1222" t="s">
        <v>7095</v>
      </c>
      <c r="P1222" t="s">
        <v>42</v>
      </c>
      <c r="Q1222" t="s">
        <v>42</v>
      </c>
      <c r="R1222" t="s">
        <v>42</v>
      </c>
      <c r="S1222" s="1" t="str">
        <f t="shared" si="39"/>
        <v xml:space="preserve"> , </v>
      </c>
      <c r="T1222" t="s">
        <v>65</v>
      </c>
      <c r="U1222" t="s">
        <v>49</v>
      </c>
      <c r="V1222" t="s">
        <v>50</v>
      </c>
      <c r="W1222" t="s">
        <v>42</v>
      </c>
      <c r="X1222" t="s">
        <v>213</v>
      </c>
      <c r="Y1222" t="s">
        <v>42</v>
      </c>
      <c r="Z1222" s="40">
        <v>42795</v>
      </c>
      <c r="AA1222" s="40">
        <v>43100</v>
      </c>
      <c r="AB1222" t="s">
        <v>39</v>
      </c>
      <c r="AC1222" t="s">
        <v>67</v>
      </c>
      <c r="AD1222" t="s">
        <v>41</v>
      </c>
      <c r="AE1222"/>
    </row>
    <row r="1223" spans="1:31" ht="15">
      <c r="A1223" s="1" t="str">
        <f t="shared" si="38"/>
        <v>1160213011E7</v>
      </c>
      <c r="B1223" t="s">
        <v>356</v>
      </c>
      <c r="C1223" t="s">
        <v>29</v>
      </c>
      <c r="D1223" t="s">
        <v>30</v>
      </c>
      <c r="E1223" t="s">
        <v>381</v>
      </c>
      <c r="F1223" t="s">
        <v>1717</v>
      </c>
      <c r="G1223" t="s">
        <v>7071</v>
      </c>
      <c r="H1223" t="s">
        <v>1774</v>
      </c>
      <c r="I1223" t="s">
        <v>7072</v>
      </c>
      <c r="J1223" t="s">
        <v>7096</v>
      </c>
      <c r="K1223" t="s">
        <v>32</v>
      </c>
      <c r="L1223" t="s">
        <v>32</v>
      </c>
      <c r="M1223" t="s">
        <v>43</v>
      </c>
      <c r="N1223" t="s">
        <v>62</v>
      </c>
      <c r="O1223" t="s">
        <v>7097</v>
      </c>
      <c r="P1223" t="s">
        <v>880</v>
      </c>
      <c r="Q1223" t="s">
        <v>975</v>
      </c>
      <c r="R1223" t="s">
        <v>7098</v>
      </c>
      <c r="S1223" s="1" t="str">
        <f t="shared" si="39"/>
        <v>MURILLO GRANDE, MARIA VICTORIA</v>
      </c>
      <c r="T1223" t="s">
        <v>65</v>
      </c>
      <c r="U1223" t="s">
        <v>49</v>
      </c>
      <c r="V1223" t="s">
        <v>50</v>
      </c>
      <c r="W1223" t="s">
        <v>7099</v>
      </c>
      <c r="X1223" s="40">
        <v>31868</v>
      </c>
      <c r="Y1223" t="s">
        <v>7100</v>
      </c>
      <c r="Z1223" s="40">
        <v>43207</v>
      </c>
      <c r="AA1223" s="40">
        <v>43465</v>
      </c>
      <c r="AB1223" t="s">
        <v>270</v>
      </c>
      <c r="AC1223" t="s">
        <v>67</v>
      </c>
      <c r="AD1223" t="s">
        <v>41</v>
      </c>
      <c r="AE1223"/>
    </row>
    <row r="1224" spans="1:31" ht="15">
      <c r="A1224" s="1" t="str">
        <f t="shared" si="38"/>
        <v>1160213011E7</v>
      </c>
      <c r="B1224" t="s">
        <v>356</v>
      </c>
      <c r="C1224" t="s">
        <v>29</v>
      </c>
      <c r="D1224" t="s">
        <v>30</v>
      </c>
      <c r="E1224" t="s">
        <v>381</v>
      </c>
      <c r="F1224" t="s">
        <v>1717</v>
      </c>
      <c r="G1224" t="s">
        <v>7071</v>
      </c>
      <c r="H1224" t="s">
        <v>1774</v>
      </c>
      <c r="I1224" t="s">
        <v>7072</v>
      </c>
      <c r="J1224" t="s">
        <v>7096</v>
      </c>
      <c r="K1224" t="s">
        <v>32</v>
      </c>
      <c r="L1224" t="s">
        <v>32</v>
      </c>
      <c r="M1224" t="s">
        <v>43</v>
      </c>
      <c r="N1224" t="s">
        <v>44</v>
      </c>
      <c r="O1224" t="s">
        <v>54</v>
      </c>
      <c r="P1224" t="s">
        <v>409</v>
      </c>
      <c r="Q1224" t="s">
        <v>76</v>
      </c>
      <c r="R1224" t="s">
        <v>7075</v>
      </c>
      <c r="S1224" s="1" t="str">
        <f t="shared" si="39"/>
        <v>SANTOS QUISPE, MARIO OCTAVIO</v>
      </c>
      <c r="T1224" t="s">
        <v>48</v>
      </c>
      <c r="U1224" t="s">
        <v>49</v>
      </c>
      <c r="V1224" t="s">
        <v>705</v>
      </c>
      <c r="W1224" t="s">
        <v>7076</v>
      </c>
      <c r="X1224" s="40">
        <v>24328</v>
      </c>
      <c r="Y1224" t="s">
        <v>7077</v>
      </c>
      <c r="Z1224" s="40">
        <v>43207</v>
      </c>
      <c r="AA1224" s="40">
        <v>43465</v>
      </c>
      <c r="AB1224" t="s">
        <v>39</v>
      </c>
      <c r="AC1224" t="s">
        <v>40</v>
      </c>
      <c r="AD1224" t="s">
        <v>41</v>
      </c>
      <c r="AE1224"/>
    </row>
    <row r="1225" spans="1:31" ht="15">
      <c r="A1225" s="1" t="str">
        <f t="shared" si="38"/>
        <v>1168113711E4</v>
      </c>
      <c r="B1225" t="s">
        <v>356</v>
      </c>
      <c r="C1225" t="s">
        <v>29</v>
      </c>
      <c r="D1225" t="s">
        <v>30</v>
      </c>
      <c r="E1225" t="s">
        <v>381</v>
      </c>
      <c r="F1225" t="s">
        <v>1717</v>
      </c>
      <c r="G1225" t="s">
        <v>7071</v>
      </c>
      <c r="H1225" t="s">
        <v>1774</v>
      </c>
      <c r="I1225" t="s">
        <v>7072</v>
      </c>
      <c r="J1225" t="s">
        <v>7101</v>
      </c>
      <c r="K1225" t="s">
        <v>32</v>
      </c>
      <c r="L1225" t="s">
        <v>32</v>
      </c>
      <c r="M1225" t="s">
        <v>1139</v>
      </c>
      <c r="N1225" t="s">
        <v>44</v>
      </c>
      <c r="O1225" t="s">
        <v>7102</v>
      </c>
      <c r="P1225" t="s">
        <v>109</v>
      </c>
      <c r="Q1225" t="s">
        <v>298</v>
      </c>
      <c r="R1225" t="s">
        <v>7103</v>
      </c>
      <c r="S1225" s="1" t="str">
        <f t="shared" si="39"/>
        <v>PAREDES ZEGARRA, DANTE ARISTIDES</v>
      </c>
      <c r="T1225" t="s">
        <v>53</v>
      </c>
      <c r="U1225" t="s">
        <v>49</v>
      </c>
      <c r="V1225" t="s">
        <v>50</v>
      </c>
      <c r="W1225" t="s">
        <v>7104</v>
      </c>
      <c r="X1225" s="40">
        <v>23620</v>
      </c>
      <c r="Y1225" t="s">
        <v>7105</v>
      </c>
      <c r="Z1225" s="40">
        <v>42430</v>
      </c>
      <c r="AA1225"/>
      <c r="AB1225" t="s">
        <v>39</v>
      </c>
      <c r="AC1225" t="s">
        <v>40</v>
      </c>
      <c r="AD1225" t="s">
        <v>41</v>
      </c>
      <c r="AE1225"/>
    </row>
    <row r="1226" spans="1:31" ht="15">
      <c r="A1226" s="1" t="str">
        <f t="shared" si="38"/>
        <v>1160213011E8</v>
      </c>
      <c r="B1226" t="s">
        <v>356</v>
      </c>
      <c r="C1226" t="s">
        <v>29</v>
      </c>
      <c r="D1226" t="s">
        <v>30</v>
      </c>
      <c r="E1226" t="s">
        <v>381</v>
      </c>
      <c r="F1226" t="s">
        <v>1717</v>
      </c>
      <c r="G1226" t="s">
        <v>7071</v>
      </c>
      <c r="H1226" t="s">
        <v>1774</v>
      </c>
      <c r="I1226" t="s">
        <v>7072</v>
      </c>
      <c r="J1226" t="s">
        <v>7106</v>
      </c>
      <c r="K1226" t="s">
        <v>87</v>
      </c>
      <c r="L1226" t="s">
        <v>88</v>
      </c>
      <c r="M1226" t="s">
        <v>89</v>
      </c>
      <c r="N1226" t="s">
        <v>44</v>
      </c>
      <c r="O1226" t="s">
        <v>7107</v>
      </c>
      <c r="P1226" t="s">
        <v>556</v>
      </c>
      <c r="Q1226" t="s">
        <v>502</v>
      </c>
      <c r="R1226" t="s">
        <v>7108</v>
      </c>
      <c r="S1226" s="1" t="str">
        <f t="shared" si="39"/>
        <v>LLUTARI PANCCA, ANTOLIN GREGORIO</v>
      </c>
      <c r="T1226" t="s">
        <v>98</v>
      </c>
      <c r="U1226" t="s">
        <v>38</v>
      </c>
      <c r="V1226" t="s">
        <v>50</v>
      </c>
      <c r="W1226" t="s">
        <v>7109</v>
      </c>
      <c r="X1226" s="40">
        <v>26909</v>
      </c>
      <c r="Y1226" t="s">
        <v>7110</v>
      </c>
      <c r="Z1226"/>
      <c r="AA1226"/>
      <c r="AB1226" t="s">
        <v>39</v>
      </c>
      <c r="AC1226" t="s">
        <v>92</v>
      </c>
      <c r="AD1226" t="s">
        <v>41</v>
      </c>
      <c r="AE1226"/>
    </row>
    <row r="1227" spans="1:31" ht="15">
      <c r="A1227" s="1" t="str">
        <f t="shared" si="38"/>
        <v>1100213011E2</v>
      </c>
      <c r="B1227" t="s">
        <v>356</v>
      </c>
      <c r="C1227" t="s">
        <v>303</v>
      </c>
      <c r="D1227" t="s">
        <v>30</v>
      </c>
      <c r="E1227" t="s">
        <v>381</v>
      </c>
      <c r="F1227" t="s">
        <v>1715</v>
      </c>
      <c r="G1227" t="s">
        <v>7111</v>
      </c>
      <c r="H1227" t="s">
        <v>1774</v>
      </c>
      <c r="I1227" t="s">
        <v>7112</v>
      </c>
      <c r="J1227" t="s">
        <v>7113</v>
      </c>
      <c r="K1227" t="s">
        <v>32</v>
      </c>
      <c r="L1227" t="s">
        <v>32</v>
      </c>
      <c r="M1227" t="s">
        <v>43</v>
      </c>
      <c r="N1227" t="s">
        <v>44</v>
      </c>
      <c r="O1227" t="s">
        <v>7114</v>
      </c>
      <c r="P1227" t="s">
        <v>102</v>
      </c>
      <c r="Q1227" t="s">
        <v>7115</v>
      </c>
      <c r="R1227" t="s">
        <v>7116</v>
      </c>
      <c r="S1227" s="1" t="str">
        <f t="shared" si="39"/>
        <v>MAMANI CANAHUIRE, ELISEO</v>
      </c>
      <c r="T1227" t="s">
        <v>53</v>
      </c>
      <c r="U1227" t="s">
        <v>49</v>
      </c>
      <c r="V1227" t="s">
        <v>50</v>
      </c>
      <c r="W1227" t="s">
        <v>7117</v>
      </c>
      <c r="X1227" s="40">
        <v>27874</v>
      </c>
      <c r="Y1227" t="s">
        <v>7118</v>
      </c>
      <c r="Z1227"/>
      <c r="AA1227"/>
      <c r="AB1227" t="s">
        <v>39</v>
      </c>
      <c r="AC1227" t="s">
        <v>40</v>
      </c>
      <c r="AD1227" t="s">
        <v>41</v>
      </c>
      <c r="AE1227"/>
    </row>
    <row r="1228" spans="1:31" ht="15">
      <c r="A1228" s="1" t="str">
        <f t="shared" si="38"/>
        <v>1100213011E3</v>
      </c>
      <c r="B1228" t="s">
        <v>356</v>
      </c>
      <c r="C1228" t="s">
        <v>303</v>
      </c>
      <c r="D1228" t="s">
        <v>30</v>
      </c>
      <c r="E1228" t="s">
        <v>381</v>
      </c>
      <c r="F1228" t="s">
        <v>1715</v>
      </c>
      <c r="G1228" t="s">
        <v>7111</v>
      </c>
      <c r="H1228" t="s">
        <v>1774</v>
      </c>
      <c r="I1228" t="s">
        <v>7112</v>
      </c>
      <c r="J1228" t="s">
        <v>7119</v>
      </c>
      <c r="K1228" t="s">
        <v>32</v>
      </c>
      <c r="L1228" t="s">
        <v>32</v>
      </c>
      <c r="M1228" t="s">
        <v>43</v>
      </c>
      <c r="N1228" t="s">
        <v>44</v>
      </c>
      <c r="O1228" t="s">
        <v>54</v>
      </c>
      <c r="P1228" t="s">
        <v>76</v>
      </c>
      <c r="Q1228" t="s">
        <v>76</v>
      </c>
      <c r="R1228" t="s">
        <v>7120</v>
      </c>
      <c r="S1228" s="1" t="str">
        <f t="shared" si="39"/>
        <v>QUISPE QUISPE, ALBINO DAVID</v>
      </c>
      <c r="T1228" t="s">
        <v>48</v>
      </c>
      <c r="U1228" t="s">
        <v>49</v>
      </c>
      <c r="V1228" t="s">
        <v>50</v>
      </c>
      <c r="W1228" t="s">
        <v>7121</v>
      </c>
      <c r="X1228" s="40">
        <v>23437</v>
      </c>
      <c r="Y1228" t="s">
        <v>7122</v>
      </c>
      <c r="Z1228" s="40">
        <v>42373</v>
      </c>
      <c r="AA1228" s="40">
        <v>42735</v>
      </c>
      <c r="AB1228" t="s">
        <v>39</v>
      </c>
      <c r="AC1228" t="s">
        <v>40</v>
      </c>
      <c r="AD1228" t="s">
        <v>41</v>
      </c>
      <c r="AE1228"/>
    </row>
    <row r="1229" spans="1:31" ht="15">
      <c r="A1229" s="1" t="str">
        <f t="shared" si="38"/>
        <v>1100213011E4</v>
      </c>
      <c r="B1229" t="s">
        <v>356</v>
      </c>
      <c r="C1229" t="s">
        <v>303</v>
      </c>
      <c r="D1229" t="s">
        <v>30</v>
      </c>
      <c r="E1229" t="s">
        <v>381</v>
      </c>
      <c r="F1229" t="s">
        <v>1715</v>
      </c>
      <c r="G1229" t="s">
        <v>7111</v>
      </c>
      <c r="H1229" t="s">
        <v>1774</v>
      </c>
      <c r="I1229" t="s">
        <v>7112</v>
      </c>
      <c r="J1229" t="s">
        <v>7123</v>
      </c>
      <c r="K1229" t="s">
        <v>32</v>
      </c>
      <c r="L1229" t="s">
        <v>32</v>
      </c>
      <c r="M1229" t="s">
        <v>259</v>
      </c>
      <c r="N1229" t="s">
        <v>44</v>
      </c>
      <c r="O1229" t="s">
        <v>7124</v>
      </c>
      <c r="P1229" t="s">
        <v>102</v>
      </c>
      <c r="Q1229" t="s">
        <v>77</v>
      </c>
      <c r="R1229" t="s">
        <v>831</v>
      </c>
      <c r="S1229" s="1" t="str">
        <f t="shared" si="39"/>
        <v>MAMANI CONDORI, ANTONIA</v>
      </c>
      <c r="T1229" t="s">
        <v>65</v>
      </c>
      <c r="U1229" t="s">
        <v>49</v>
      </c>
      <c r="V1229" t="s">
        <v>50</v>
      </c>
      <c r="W1229" t="s">
        <v>7125</v>
      </c>
      <c r="X1229" s="40">
        <v>25622</v>
      </c>
      <c r="Y1229" t="s">
        <v>7126</v>
      </c>
      <c r="Z1229" s="40">
        <v>43101</v>
      </c>
      <c r="AA1229" s="40">
        <v>43465</v>
      </c>
      <c r="AB1229" t="s">
        <v>39</v>
      </c>
      <c r="AC1229" t="s">
        <v>40</v>
      </c>
      <c r="AD1229" t="s">
        <v>41</v>
      </c>
      <c r="AE1229"/>
    </row>
    <row r="1230" spans="1:31" ht="15">
      <c r="A1230" s="1" t="str">
        <f t="shared" si="38"/>
        <v>1117114712E8</v>
      </c>
      <c r="B1230" t="s">
        <v>356</v>
      </c>
      <c r="C1230" t="s">
        <v>303</v>
      </c>
      <c r="D1230" t="s">
        <v>30</v>
      </c>
      <c r="E1230" t="s">
        <v>381</v>
      </c>
      <c r="F1230" t="s">
        <v>1715</v>
      </c>
      <c r="G1230" t="s">
        <v>7111</v>
      </c>
      <c r="H1230" t="s">
        <v>1774</v>
      </c>
      <c r="I1230" t="s">
        <v>7112</v>
      </c>
      <c r="J1230" t="s">
        <v>7127</v>
      </c>
      <c r="K1230" t="s">
        <v>32</v>
      </c>
      <c r="L1230" t="s">
        <v>32</v>
      </c>
      <c r="M1230" t="s">
        <v>43</v>
      </c>
      <c r="N1230" t="s">
        <v>44</v>
      </c>
      <c r="O1230" t="s">
        <v>7128</v>
      </c>
      <c r="P1230" t="s">
        <v>77</v>
      </c>
      <c r="Q1230" t="s">
        <v>7129</v>
      </c>
      <c r="R1230" t="s">
        <v>595</v>
      </c>
      <c r="S1230" s="1" t="str">
        <f t="shared" si="39"/>
        <v>CONDORI MACHACCA, JUAN</v>
      </c>
      <c r="T1230" t="s">
        <v>65</v>
      </c>
      <c r="U1230" t="s">
        <v>49</v>
      </c>
      <c r="V1230" t="s">
        <v>50</v>
      </c>
      <c r="W1230" t="s">
        <v>7130</v>
      </c>
      <c r="X1230" s="40">
        <v>22277</v>
      </c>
      <c r="Y1230" t="s">
        <v>7131</v>
      </c>
      <c r="Z1230" s="40">
        <v>43160</v>
      </c>
      <c r="AA1230"/>
      <c r="AB1230" t="s">
        <v>39</v>
      </c>
      <c r="AC1230" t="s">
        <v>40</v>
      </c>
      <c r="AD1230" t="s">
        <v>41</v>
      </c>
      <c r="AE1230"/>
    </row>
    <row r="1231" spans="1:31" ht="15">
      <c r="A1231" s="1" t="str">
        <f t="shared" si="38"/>
        <v>1161313011E6</v>
      </c>
      <c r="B1231" t="s">
        <v>356</v>
      </c>
      <c r="C1231" t="s">
        <v>303</v>
      </c>
      <c r="D1231" t="s">
        <v>30</v>
      </c>
      <c r="E1231" t="s">
        <v>381</v>
      </c>
      <c r="F1231" t="s">
        <v>1705</v>
      </c>
      <c r="G1231" t="s">
        <v>7132</v>
      </c>
      <c r="H1231" t="s">
        <v>1774</v>
      </c>
      <c r="I1231" t="s">
        <v>7133</v>
      </c>
      <c r="J1231" t="s">
        <v>7134</v>
      </c>
      <c r="K1231" t="s">
        <v>32</v>
      </c>
      <c r="L1231" t="s">
        <v>33</v>
      </c>
      <c r="M1231" t="s">
        <v>34</v>
      </c>
      <c r="N1231" t="s">
        <v>593</v>
      </c>
      <c r="O1231" t="s">
        <v>7135</v>
      </c>
      <c r="P1231" t="s">
        <v>59</v>
      </c>
      <c r="Q1231" t="s">
        <v>118</v>
      </c>
      <c r="R1231" t="s">
        <v>7136</v>
      </c>
      <c r="S1231" s="1" t="str">
        <f t="shared" si="39"/>
        <v>VILCA FLORES, CALIXTO EUSEBIO</v>
      </c>
      <c r="T1231" t="s">
        <v>48</v>
      </c>
      <c r="U1231" t="s">
        <v>38</v>
      </c>
      <c r="V1231" t="s">
        <v>50</v>
      </c>
      <c r="W1231" t="s">
        <v>7137</v>
      </c>
      <c r="X1231" s="40">
        <v>25064</v>
      </c>
      <c r="Y1231" t="s">
        <v>7138</v>
      </c>
      <c r="Z1231" s="40">
        <v>43101</v>
      </c>
      <c r="AA1231" s="40">
        <v>43465</v>
      </c>
      <c r="AB1231" t="s">
        <v>39</v>
      </c>
      <c r="AC1231" t="s">
        <v>40</v>
      </c>
      <c r="AD1231" t="s">
        <v>41</v>
      </c>
      <c r="AE1231"/>
    </row>
    <row r="1232" spans="1:31" ht="15">
      <c r="A1232" s="1" t="str">
        <f t="shared" si="38"/>
        <v>1161313011E3</v>
      </c>
      <c r="B1232" t="s">
        <v>356</v>
      </c>
      <c r="C1232" t="s">
        <v>303</v>
      </c>
      <c r="D1232" t="s">
        <v>30</v>
      </c>
      <c r="E1232" t="s">
        <v>381</v>
      </c>
      <c r="F1232" t="s">
        <v>1705</v>
      </c>
      <c r="G1232" t="s">
        <v>7132</v>
      </c>
      <c r="H1232" t="s">
        <v>1774</v>
      </c>
      <c r="I1232" t="s">
        <v>7133</v>
      </c>
      <c r="J1232" t="s">
        <v>7139</v>
      </c>
      <c r="K1232" t="s">
        <v>32</v>
      </c>
      <c r="L1232" t="s">
        <v>32</v>
      </c>
      <c r="M1232" t="s">
        <v>43</v>
      </c>
      <c r="N1232" t="s">
        <v>44</v>
      </c>
      <c r="O1232" t="s">
        <v>54</v>
      </c>
      <c r="P1232" t="s">
        <v>122</v>
      </c>
      <c r="Q1232" t="s">
        <v>59</v>
      </c>
      <c r="R1232" t="s">
        <v>891</v>
      </c>
      <c r="S1232" s="1" t="str">
        <f t="shared" si="39"/>
        <v>MACHACA VILCA, GREGORIO</v>
      </c>
      <c r="T1232" t="s">
        <v>53</v>
      </c>
      <c r="U1232" t="s">
        <v>49</v>
      </c>
      <c r="V1232" t="s">
        <v>50</v>
      </c>
      <c r="W1232" t="s">
        <v>7140</v>
      </c>
      <c r="X1232" s="40">
        <v>21620</v>
      </c>
      <c r="Y1232" t="s">
        <v>7141</v>
      </c>
      <c r="Z1232"/>
      <c r="AA1232"/>
      <c r="AB1232" t="s">
        <v>39</v>
      </c>
      <c r="AC1232" t="s">
        <v>40</v>
      </c>
      <c r="AD1232" t="s">
        <v>41</v>
      </c>
      <c r="AE1232"/>
    </row>
    <row r="1233" spans="1:31" ht="15">
      <c r="A1233" s="1" t="str">
        <f t="shared" si="38"/>
        <v>1161313011E4</v>
      </c>
      <c r="B1233" t="s">
        <v>356</v>
      </c>
      <c r="C1233" t="s">
        <v>303</v>
      </c>
      <c r="D1233" t="s">
        <v>30</v>
      </c>
      <c r="E1233" t="s">
        <v>381</v>
      </c>
      <c r="F1233" t="s">
        <v>1705</v>
      </c>
      <c r="G1233" t="s">
        <v>7132</v>
      </c>
      <c r="H1233" t="s">
        <v>1774</v>
      </c>
      <c r="I1233" t="s">
        <v>7133</v>
      </c>
      <c r="J1233" t="s">
        <v>7142</v>
      </c>
      <c r="K1233" t="s">
        <v>32</v>
      </c>
      <c r="L1233" t="s">
        <v>32</v>
      </c>
      <c r="M1233" t="s">
        <v>43</v>
      </c>
      <c r="N1233" t="s">
        <v>44</v>
      </c>
      <c r="O1233" t="s">
        <v>7143</v>
      </c>
      <c r="P1233" t="s">
        <v>7144</v>
      </c>
      <c r="Q1233" t="s">
        <v>573</v>
      </c>
      <c r="R1233" t="s">
        <v>1795</v>
      </c>
      <c r="S1233" s="1" t="str">
        <f t="shared" si="39"/>
        <v>MERCADO OVIEDO, SATURNINA</v>
      </c>
      <c r="T1233" t="s">
        <v>53</v>
      </c>
      <c r="U1233" t="s">
        <v>49</v>
      </c>
      <c r="V1233" t="s">
        <v>50</v>
      </c>
      <c r="W1233" t="s">
        <v>7145</v>
      </c>
      <c r="X1233" s="40">
        <v>24144</v>
      </c>
      <c r="Y1233" t="s">
        <v>7146</v>
      </c>
      <c r="Z1233"/>
      <c r="AA1233"/>
      <c r="AB1233" t="s">
        <v>39</v>
      </c>
      <c r="AC1233" t="s">
        <v>40</v>
      </c>
      <c r="AD1233" t="s">
        <v>41</v>
      </c>
      <c r="AE1233"/>
    </row>
    <row r="1234" spans="1:31" ht="15">
      <c r="A1234" s="1" t="str">
        <f t="shared" si="38"/>
        <v>1161313011E5</v>
      </c>
      <c r="B1234" t="s">
        <v>356</v>
      </c>
      <c r="C1234" t="s">
        <v>303</v>
      </c>
      <c r="D1234" t="s">
        <v>30</v>
      </c>
      <c r="E1234" t="s">
        <v>381</v>
      </c>
      <c r="F1234" t="s">
        <v>1705</v>
      </c>
      <c r="G1234" t="s">
        <v>7132</v>
      </c>
      <c r="H1234" t="s">
        <v>1774</v>
      </c>
      <c r="I1234" t="s">
        <v>7133</v>
      </c>
      <c r="J1234" t="s">
        <v>7147</v>
      </c>
      <c r="K1234" t="s">
        <v>32</v>
      </c>
      <c r="L1234" t="s">
        <v>32</v>
      </c>
      <c r="M1234" t="s">
        <v>43</v>
      </c>
      <c r="N1234" t="s">
        <v>62</v>
      </c>
      <c r="O1234" t="s">
        <v>7148</v>
      </c>
      <c r="P1234" t="s">
        <v>908</v>
      </c>
      <c r="Q1234" t="s">
        <v>164</v>
      </c>
      <c r="R1234" t="s">
        <v>7019</v>
      </c>
      <c r="S1234" s="1" t="str">
        <f t="shared" si="39"/>
        <v>CORA CAHUANA, AURELIA</v>
      </c>
      <c r="T1234" t="s">
        <v>65</v>
      </c>
      <c r="U1234" t="s">
        <v>49</v>
      </c>
      <c r="V1234" t="s">
        <v>50</v>
      </c>
      <c r="W1234" t="s">
        <v>7149</v>
      </c>
      <c r="X1234" s="40">
        <v>27662</v>
      </c>
      <c r="Y1234" t="s">
        <v>7150</v>
      </c>
      <c r="Z1234" s="40">
        <v>43171</v>
      </c>
      <c r="AA1234" s="40">
        <v>43465</v>
      </c>
      <c r="AB1234" t="s">
        <v>270</v>
      </c>
      <c r="AC1234" t="s">
        <v>67</v>
      </c>
      <c r="AD1234" t="s">
        <v>41</v>
      </c>
      <c r="AE1234"/>
    </row>
    <row r="1235" spans="1:31" ht="15">
      <c r="A1235" s="1" t="str">
        <f t="shared" si="38"/>
        <v>1161313011E5</v>
      </c>
      <c r="B1235" t="s">
        <v>356</v>
      </c>
      <c r="C1235" t="s">
        <v>303</v>
      </c>
      <c r="D1235" t="s">
        <v>30</v>
      </c>
      <c r="E1235" t="s">
        <v>381</v>
      </c>
      <c r="F1235" t="s">
        <v>1705</v>
      </c>
      <c r="G1235" t="s">
        <v>7132</v>
      </c>
      <c r="H1235" t="s">
        <v>1774</v>
      </c>
      <c r="I1235" t="s">
        <v>7133</v>
      </c>
      <c r="J1235" t="s">
        <v>7147</v>
      </c>
      <c r="K1235" t="s">
        <v>32</v>
      </c>
      <c r="L1235" t="s">
        <v>32</v>
      </c>
      <c r="M1235" t="s">
        <v>43</v>
      </c>
      <c r="N1235" t="s">
        <v>44</v>
      </c>
      <c r="O1235" t="s">
        <v>54</v>
      </c>
      <c r="P1235" t="s">
        <v>59</v>
      </c>
      <c r="Q1235" t="s">
        <v>118</v>
      </c>
      <c r="R1235" t="s">
        <v>7136</v>
      </c>
      <c r="S1235" s="1" t="str">
        <f t="shared" si="39"/>
        <v>VILCA FLORES, CALIXTO EUSEBIO</v>
      </c>
      <c r="T1235" t="s">
        <v>48</v>
      </c>
      <c r="U1235" t="s">
        <v>49</v>
      </c>
      <c r="V1235" t="s">
        <v>705</v>
      </c>
      <c r="W1235" t="s">
        <v>7137</v>
      </c>
      <c r="X1235" s="40">
        <v>25064</v>
      </c>
      <c r="Y1235" t="s">
        <v>7138</v>
      </c>
      <c r="Z1235" s="40">
        <v>43101</v>
      </c>
      <c r="AA1235" s="40">
        <v>43465</v>
      </c>
      <c r="AB1235" t="s">
        <v>39</v>
      </c>
      <c r="AC1235" t="s">
        <v>40</v>
      </c>
      <c r="AD1235" t="s">
        <v>41</v>
      </c>
      <c r="AE1235"/>
    </row>
    <row r="1236" spans="1:31" ht="15">
      <c r="A1236" s="1" t="str">
        <f t="shared" si="38"/>
        <v>1161313011E7</v>
      </c>
      <c r="B1236" t="s">
        <v>356</v>
      </c>
      <c r="C1236" t="s">
        <v>303</v>
      </c>
      <c r="D1236" t="s">
        <v>30</v>
      </c>
      <c r="E1236" t="s">
        <v>381</v>
      </c>
      <c r="F1236" t="s">
        <v>1705</v>
      </c>
      <c r="G1236" t="s">
        <v>7132</v>
      </c>
      <c r="H1236" t="s">
        <v>1774</v>
      </c>
      <c r="I1236" t="s">
        <v>7133</v>
      </c>
      <c r="J1236" t="s">
        <v>7151</v>
      </c>
      <c r="K1236" t="s">
        <v>32</v>
      </c>
      <c r="L1236" t="s">
        <v>32</v>
      </c>
      <c r="M1236" t="s">
        <v>43</v>
      </c>
      <c r="N1236" t="s">
        <v>44</v>
      </c>
      <c r="O1236" t="s">
        <v>3671</v>
      </c>
      <c r="P1236" t="s">
        <v>175</v>
      </c>
      <c r="Q1236" t="s">
        <v>76</v>
      </c>
      <c r="R1236" t="s">
        <v>7152</v>
      </c>
      <c r="S1236" s="1" t="str">
        <f t="shared" si="39"/>
        <v>VALDEZ QUISPE, CIPRIAN JULIO</v>
      </c>
      <c r="T1236" t="s">
        <v>48</v>
      </c>
      <c r="U1236" t="s">
        <v>49</v>
      </c>
      <c r="V1236" t="s">
        <v>50</v>
      </c>
      <c r="W1236" t="s">
        <v>7153</v>
      </c>
      <c r="X1236" s="40">
        <v>21568</v>
      </c>
      <c r="Y1236" t="s">
        <v>7154</v>
      </c>
      <c r="Z1236"/>
      <c r="AA1236"/>
      <c r="AB1236" t="s">
        <v>39</v>
      </c>
      <c r="AC1236" t="s">
        <v>40</v>
      </c>
      <c r="AD1236" t="s">
        <v>41</v>
      </c>
      <c r="AE1236"/>
    </row>
    <row r="1237" spans="1:31" ht="15">
      <c r="A1237" s="1" t="str">
        <f t="shared" si="38"/>
        <v>1161313011E2</v>
      </c>
      <c r="B1237" t="s">
        <v>356</v>
      </c>
      <c r="C1237" t="s">
        <v>303</v>
      </c>
      <c r="D1237" t="s">
        <v>30</v>
      </c>
      <c r="E1237" t="s">
        <v>381</v>
      </c>
      <c r="F1237" t="s">
        <v>1705</v>
      </c>
      <c r="G1237" t="s">
        <v>7132</v>
      </c>
      <c r="H1237" t="s">
        <v>1774</v>
      </c>
      <c r="I1237" t="s">
        <v>7133</v>
      </c>
      <c r="J1237" t="s">
        <v>7155</v>
      </c>
      <c r="K1237" t="s">
        <v>87</v>
      </c>
      <c r="L1237" t="s">
        <v>88</v>
      </c>
      <c r="M1237" t="s">
        <v>89</v>
      </c>
      <c r="N1237" t="s">
        <v>44</v>
      </c>
      <c r="O1237" t="s">
        <v>7156</v>
      </c>
      <c r="P1237" t="s">
        <v>281</v>
      </c>
      <c r="Q1237" t="s">
        <v>154</v>
      </c>
      <c r="R1237" t="s">
        <v>7157</v>
      </c>
      <c r="S1237" s="1" t="str">
        <f t="shared" si="39"/>
        <v>HINOJOSA MORALES, LUZMILA MARIA</v>
      </c>
      <c r="T1237" t="s">
        <v>91</v>
      </c>
      <c r="U1237" t="s">
        <v>38</v>
      </c>
      <c r="V1237" t="s">
        <v>50</v>
      </c>
      <c r="W1237" t="s">
        <v>7158</v>
      </c>
      <c r="X1237" s="40">
        <v>21419</v>
      </c>
      <c r="Y1237" t="s">
        <v>7159</v>
      </c>
      <c r="Z1237"/>
      <c r="AA1237"/>
      <c r="AB1237" t="s">
        <v>39</v>
      </c>
      <c r="AC1237" t="s">
        <v>92</v>
      </c>
      <c r="AD1237" t="s">
        <v>41</v>
      </c>
      <c r="AE1237"/>
    </row>
    <row r="1238" spans="1:31" ht="15">
      <c r="A1238" s="1" t="str">
        <f t="shared" si="38"/>
        <v>1157113122E7</v>
      </c>
      <c r="B1238" t="s">
        <v>364</v>
      </c>
      <c r="C1238" t="s">
        <v>29</v>
      </c>
      <c r="D1238" t="s">
        <v>30</v>
      </c>
      <c r="E1238" t="s">
        <v>329</v>
      </c>
      <c r="F1238" t="s">
        <v>1273</v>
      </c>
      <c r="G1238" t="s">
        <v>7160</v>
      </c>
      <c r="H1238" t="s">
        <v>1774</v>
      </c>
      <c r="I1238" t="s">
        <v>7161</v>
      </c>
      <c r="J1238" t="s">
        <v>7162</v>
      </c>
      <c r="K1238" t="s">
        <v>32</v>
      </c>
      <c r="L1238" t="s">
        <v>33</v>
      </c>
      <c r="M1238" t="s">
        <v>34</v>
      </c>
      <c r="N1238" t="s">
        <v>35</v>
      </c>
      <c r="O1238" t="s">
        <v>7163</v>
      </c>
      <c r="P1238" t="s">
        <v>174</v>
      </c>
      <c r="Q1238" t="s">
        <v>134</v>
      </c>
      <c r="R1238" t="s">
        <v>7164</v>
      </c>
      <c r="S1238" s="1" t="str">
        <f t="shared" si="39"/>
        <v>APAZA LLANQUE, TORIBIO TEOFILO</v>
      </c>
      <c r="T1238" t="s">
        <v>60</v>
      </c>
      <c r="U1238" t="s">
        <v>38</v>
      </c>
      <c r="V1238" t="s">
        <v>100</v>
      </c>
      <c r="W1238" t="s">
        <v>7165</v>
      </c>
      <c r="X1238" s="40">
        <v>22398</v>
      </c>
      <c r="Y1238" t="s">
        <v>7166</v>
      </c>
      <c r="Z1238" s="40">
        <v>42064</v>
      </c>
      <c r="AA1238" s="40">
        <v>43159</v>
      </c>
      <c r="AB1238" t="s">
        <v>39</v>
      </c>
      <c r="AC1238" t="s">
        <v>40</v>
      </c>
      <c r="AD1238" t="s">
        <v>41</v>
      </c>
      <c r="AE1238"/>
    </row>
    <row r="1239" spans="1:31" ht="15">
      <c r="A1239" s="1" t="str">
        <f t="shared" si="38"/>
        <v>1132213412E2</v>
      </c>
      <c r="B1239" t="s">
        <v>364</v>
      </c>
      <c r="C1239" t="s">
        <v>29</v>
      </c>
      <c r="D1239" t="s">
        <v>30</v>
      </c>
      <c r="E1239" t="s">
        <v>329</v>
      </c>
      <c r="F1239" t="s">
        <v>1273</v>
      </c>
      <c r="G1239" t="s">
        <v>7160</v>
      </c>
      <c r="H1239" t="s">
        <v>1774</v>
      </c>
      <c r="I1239" t="s">
        <v>7161</v>
      </c>
      <c r="J1239" t="s">
        <v>7167</v>
      </c>
      <c r="K1239" t="s">
        <v>32</v>
      </c>
      <c r="L1239" t="s">
        <v>32</v>
      </c>
      <c r="M1239" t="s">
        <v>43</v>
      </c>
      <c r="N1239" t="s">
        <v>44</v>
      </c>
      <c r="O1239" t="s">
        <v>7168</v>
      </c>
      <c r="P1239" t="s">
        <v>63</v>
      </c>
      <c r="Q1239" t="s">
        <v>56</v>
      </c>
      <c r="R1239" t="s">
        <v>803</v>
      </c>
      <c r="S1239" s="1" t="str">
        <f t="shared" si="39"/>
        <v>MEDINA ARPASI, MAXIMO</v>
      </c>
      <c r="T1239" t="s">
        <v>53</v>
      </c>
      <c r="U1239" t="s">
        <v>49</v>
      </c>
      <c r="V1239" t="s">
        <v>50</v>
      </c>
      <c r="W1239" t="s">
        <v>7169</v>
      </c>
      <c r="X1239" s="40">
        <v>23513</v>
      </c>
      <c r="Y1239" t="s">
        <v>7170</v>
      </c>
      <c r="Z1239"/>
      <c r="AA1239"/>
      <c r="AB1239" t="s">
        <v>39</v>
      </c>
      <c r="AC1239" t="s">
        <v>40</v>
      </c>
      <c r="AD1239" t="s">
        <v>41</v>
      </c>
      <c r="AE1239"/>
    </row>
    <row r="1240" spans="1:31" ht="15">
      <c r="A1240" s="1" t="str">
        <f t="shared" si="38"/>
        <v>1133813612E3</v>
      </c>
      <c r="B1240" t="s">
        <v>364</v>
      </c>
      <c r="C1240" t="s">
        <v>29</v>
      </c>
      <c r="D1240" t="s">
        <v>30</v>
      </c>
      <c r="E1240" t="s">
        <v>329</v>
      </c>
      <c r="F1240" t="s">
        <v>1273</v>
      </c>
      <c r="G1240" t="s">
        <v>7160</v>
      </c>
      <c r="H1240" t="s">
        <v>1774</v>
      </c>
      <c r="I1240" t="s">
        <v>7161</v>
      </c>
      <c r="J1240" t="s">
        <v>7171</v>
      </c>
      <c r="K1240" t="s">
        <v>32</v>
      </c>
      <c r="L1240" t="s">
        <v>32</v>
      </c>
      <c r="M1240" t="s">
        <v>1837</v>
      </c>
      <c r="N1240" t="s">
        <v>44</v>
      </c>
      <c r="O1240" t="s">
        <v>7172</v>
      </c>
      <c r="P1240" t="s">
        <v>556</v>
      </c>
      <c r="Q1240" t="s">
        <v>294</v>
      </c>
      <c r="R1240" t="s">
        <v>7173</v>
      </c>
      <c r="S1240" s="1" t="str">
        <f t="shared" si="39"/>
        <v>LLUTARI COAQUIRA, JUANA ELIZABETH</v>
      </c>
      <c r="T1240" t="s">
        <v>65</v>
      </c>
      <c r="U1240" t="s">
        <v>49</v>
      </c>
      <c r="V1240" t="s">
        <v>50</v>
      </c>
      <c r="W1240" t="s">
        <v>7174</v>
      </c>
      <c r="X1240" s="40">
        <v>27886</v>
      </c>
      <c r="Y1240" t="s">
        <v>7175</v>
      </c>
      <c r="Z1240"/>
      <c r="AA1240"/>
      <c r="AB1240" t="s">
        <v>39</v>
      </c>
      <c r="AC1240" t="s">
        <v>40</v>
      </c>
      <c r="AD1240" t="s">
        <v>41</v>
      </c>
      <c r="AE1240"/>
    </row>
    <row r="1241" spans="1:31" ht="15">
      <c r="A1241" s="1" t="str">
        <f t="shared" si="38"/>
        <v>1157113112E0</v>
      </c>
      <c r="B1241" t="s">
        <v>364</v>
      </c>
      <c r="C1241" t="s">
        <v>29</v>
      </c>
      <c r="D1241" t="s">
        <v>30</v>
      </c>
      <c r="E1241" t="s">
        <v>329</v>
      </c>
      <c r="F1241" t="s">
        <v>1273</v>
      </c>
      <c r="G1241" t="s">
        <v>7160</v>
      </c>
      <c r="H1241" t="s">
        <v>1774</v>
      </c>
      <c r="I1241" t="s">
        <v>7161</v>
      </c>
      <c r="J1241" t="s">
        <v>7176</v>
      </c>
      <c r="K1241" t="s">
        <v>32</v>
      </c>
      <c r="L1241" t="s">
        <v>32</v>
      </c>
      <c r="M1241" t="s">
        <v>43</v>
      </c>
      <c r="N1241" t="s">
        <v>44</v>
      </c>
      <c r="O1241" t="s">
        <v>7177</v>
      </c>
      <c r="P1241" t="s">
        <v>256</v>
      </c>
      <c r="Q1241" t="s">
        <v>123</v>
      </c>
      <c r="R1241" t="s">
        <v>7178</v>
      </c>
      <c r="S1241" s="1" t="str">
        <f t="shared" si="39"/>
        <v>ALVAREZ VELASQUEZ, MAGANI GUIBEL</v>
      </c>
      <c r="T1241" t="s">
        <v>48</v>
      </c>
      <c r="U1241" t="s">
        <v>49</v>
      </c>
      <c r="V1241" t="s">
        <v>50</v>
      </c>
      <c r="W1241" t="s">
        <v>7179</v>
      </c>
      <c r="X1241" s="40">
        <v>24683</v>
      </c>
      <c r="Y1241" t="s">
        <v>7180</v>
      </c>
      <c r="Z1241"/>
      <c r="AA1241"/>
      <c r="AB1241" t="s">
        <v>39</v>
      </c>
      <c r="AC1241" t="s">
        <v>40</v>
      </c>
      <c r="AD1241" t="s">
        <v>41</v>
      </c>
      <c r="AE1241"/>
    </row>
    <row r="1242" spans="1:31" ht="15">
      <c r="A1242" s="1" t="str">
        <f t="shared" si="38"/>
        <v>1157113112E2</v>
      </c>
      <c r="B1242" t="s">
        <v>364</v>
      </c>
      <c r="C1242" t="s">
        <v>29</v>
      </c>
      <c r="D1242" t="s">
        <v>30</v>
      </c>
      <c r="E1242" t="s">
        <v>329</v>
      </c>
      <c r="F1242" t="s">
        <v>1273</v>
      </c>
      <c r="G1242" t="s">
        <v>7160</v>
      </c>
      <c r="H1242" t="s">
        <v>1774</v>
      </c>
      <c r="I1242" t="s">
        <v>7161</v>
      </c>
      <c r="J1242" t="s">
        <v>7181</v>
      </c>
      <c r="K1242" t="s">
        <v>32</v>
      </c>
      <c r="L1242" t="s">
        <v>32</v>
      </c>
      <c r="M1242" t="s">
        <v>43</v>
      </c>
      <c r="N1242" t="s">
        <v>44</v>
      </c>
      <c r="O1242" t="s">
        <v>54</v>
      </c>
      <c r="P1242" t="s">
        <v>174</v>
      </c>
      <c r="Q1242" t="s">
        <v>59</v>
      </c>
      <c r="R1242" t="s">
        <v>7182</v>
      </c>
      <c r="S1242" s="1" t="str">
        <f t="shared" si="39"/>
        <v>APAZA VILCA, ARTEMIO</v>
      </c>
      <c r="T1242" t="s">
        <v>48</v>
      </c>
      <c r="U1242" t="s">
        <v>49</v>
      </c>
      <c r="V1242" t="s">
        <v>50</v>
      </c>
      <c r="W1242" t="s">
        <v>7183</v>
      </c>
      <c r="X1242" s="40">
        <v>20612</v>
      </c>
      <c r="Y1242" t="s">
        <v>7184</v>
      </c>
      <c r="Z1242"/>
      <c r="AA1242"/>
      <c r="AB1242" t="s">
        <v>39</v>
      </c>
      <c r="AC1242" t="s">
        <v>40</v>
      </c>
      <c r="AD1242" t="s">
        <v>41</v>
      </c>
      <c r="AE1242"/>
    </row>
    <row r="1243" spans="1:31" ht="15">
      <c r="A1243" s="1" t="str">
        <f t="shared" si="38"/>
        <v>1157113112E4</v>
      </c>
      <c r="B1243" t="s">
        <v>364</v>
      </c>
      <c r="C1243" t="s">
        <v>29</v>
      </c>
      <c r="D1243" t="s">
        <v>30</v>
      </c>
      <c r="E1243" t="s">
        <v>329</v>
      </c>
      <c r="F1243" t="s">
        <v>1273</v>
      </c>
      <c r="G1243" t="s">
        <v>7160</v>
      </c>
      <c r="H1243" t="s">
        <v>1774</v>
      </c>
      <c r="I1243" t="s">
        <v>7161</v>
      </c>
      <c r="J1243" t="s">
        <v>7185</v>
      </c>
      <c r="K1243" t="s">
        <v>32</v>
      </c>
      <c r="L1243" t="s">
        <v>32</v>
      </c>
      <c r="M1243" t="s">
        <v>43</v>
      </c>
      <c r="N1243" t="s">
        <v>44</v>
      </c>
      <c r="O1243" t="s">
        <v>54</v>
      </c>
      <c r="P1243" t="s">
        <v>874</v>
      </c>
      <c r="Q1243" t="s">
        <v>102</v>
      </c>
      <c r="R1243" t="s">
        <v>759</v>
      </c>
      <c r="S1243" s="1" t="str">
        <f t="shared" si="39"/>
        <v>CALCINA MAMANI, FRANCISCO</v>
      </c>
      <c r="T1243" t="s">
        <v>48</v>
      </c>
      <c r="U1243" t="s">
        <v>49</v>
      </c>
      <c r="V1243" t="s">
        <v>50</v>
      </c>
      <c r="W1243" t="s">
        <v>7186</v>
      </c>
      <c r="X1243" s="40">
        <v>21705</v>
      </c>
      <c r="Y1243" t="s">
        <v>7187</v>
      </c>
      <c r="Z1243"/>
      <c r="AA1243"/>
      <c r="AB1243" t="s">
        <v>39</v>
      </c>
      <c r="AC1243" t="s">
        <v>40</v>
      </c>
      <c r="AD1243" t="s">
        <v>41</v>
      </c>
      <c r="AE1243"/>
    </row>
    <row r="1244" spans="1:31" ht="15">
      <c r="A1244" s="1" t="str">
        <f t="shared" si="38"/>
        <v>1157113112E5</v>
      </c>
      <c r="B1244" t="s">
        <v>364</v>
      </c>
      <c r="C1244" t="s">
        <v>29</v>
      </c>
      <c r="D1244" t="s">
        <v>30</v>
      </c>
      <c r="E1244" t="s">
        <v>329</v>
      </c>
      <c r="F1244" t="s">
        <v>1273</v>
      </c>
      <c r="G1244" t="s">
        <v>7160</v>
      </c>
      <c r="H1244" t="s">
        <v>1774</v>
      </c>
      <c r="I1244" t="s">
        <v>7161</v>
      </c>
      <c r="J1244" t="s">
        <v>7188</v>
      </c>
      <c r="K1244" t="s">
        <v>32</v>
      </c>
      <c r="L1244" t="s">
        <v>32</v>
      </c>
      <c r="M1244" t="s">
        <v>43</v>
      </c>
      <c r="N1244" t="s">
        <v>44</v>
      </c>
      <c r="O1244" t="s">
        <v>7189</v>
      </c>
      <c r="P1244" t="s">
        <v>7190</v>
      </c>
      <c r="Q1244" t="s">
        <v>266</v>
      </c>
      <c r="R1244" t="s">
        <v>7191</v>
      </c>
      <c r="S1244" s="1" t="str">
        <f t="shared" si="39"/>
        <v>ASILLO AGUILAR, FORTUNATA PAULA</v>
      </c>
      <c r="T1244" t="s">
        <v>65</v>
      </c>
      <c r="U1244" t="s">
        <v>49</v>
      </c>
      <c r="V1244" t="s">
        <v>50</v>
      </c>
      <c r="W1244" t="s">
        <v>7192</v>
      </c>
      <c r="X1244" s="40">
        <v>23895</v>
      </c>
      <c r="Y1244" t="s">
        <v>7193</v>
      </c>
      <c r="Z1244"/>
      <c r="AA1244"/>
      <c r="AB1244" t="s">
        <v>39</v>
      </c>
      <c r="AC1244" t="s">
        <v>40</v>
      </c>
      <c r="AD1244" t="s">
        <v>41</v>
      </c>
      <c r="AE1244"/>
    </row>
    <row r="1245" spans="1:31" ht="15">
      <c r="A1245" s="1" t="str">
        <f t="shared" si="38"/>
        <v>1157113112E6</v>
      </c>
      <c r="B1245" t="s">
        <v>364</v>
      </c>
      <c r="C1245" t="s">
        <v>29</v>
      </c>
      <c r="D1245" t="s">
        <v>30</v>
      </c>
      <c r="E1245" t="s">
        <v>329</v>
      </c>
      <c r="F1245" t="s">
        <v>1273</v>
      </c>
      <c r="G1245" t="s">
        <v>7160</v>
      </c>
      <c r="H1245" t="s">
        <v>1774</v>
      </c>
      <c r="I1245" t="s">
        <v>7161</v>
      </c>
      <c r="J1245" t="s">
        <v>7194</v>
      </c>
      <c r="K1245" t="s">
        <v>32</v>
      </c>
      <c r="L1245" t="s">
        <v>32</v>
      </c>
      <c r="M1245" t="s">
        <v>43</v>
      </c>
      <c r="N1245" t="s">
        <v>62</v>
      </c>
      <c r="O1245" t="s">
        <v>7195</v>
      </c>
      <c r="P1245" t="s">
        <v>7196</v>
      </c>
      <c r="Q1245" t="s">
        <v>133</v>
      </c>
      <c r="R1245" t="s">
        <v>7197</v>
      </c>
      <c r="S1245" s="1" t="str">
        <f t="shared" si="39"/>
        <v>BENAVENTE DUEÑAS, NORMA LUCY</v>
      </c>
      <c r="T1245" t="s">
        <v>65</v>
      </c>
      <c r="U1245" t="s">
        <v>49</v>
      </c>
      <c r="V1245" t="s">
        <v>50</v>
      </c>
      <c r="W1245" t="s">
        <v>7198</v>
      </c>
      <c r="X1245" s="40">
        <v>28288</v>
      </c>
      <c r="Y1245" t="s">
        <v>7199</v>
      </c>
      <c r="Z1245" s="40">
        <v>43350</v>
      </c>
      <c r="AA1245" s="40">
        <v>43380</v>
      </c>
      <c r="AB1245" t="s">
        <v>270</v>
      </c>
      <c r="AC1245" t="s">
        <v>67</v>
      </c>
      <c r="AD1245" t="s">
        <v>41</v>
      </c>
      <c r="AE1245"/>
    </row>
    <row r="1246" spans="1:31" ht="15">
      <c r="A1246" s="1" t="str">
        <f t="shared" si="38"/>
        <v>1157113112E6</v>
      </c>
      <c r="B1246" t="s">
        <v>364</v>
      </c>
      <c r="C1246" t="s">
        <v>29</v>
      </c>
      <c r="D1246" t="s">
        <v>30</v>
      </c>
      <c r="E1246" t="s">
        <v>329</v>
      </c>
      <c r="F1246" t="s">
        <v>1273</v>
      </c>
      <c r="G1246" t="s">
        <v>7160</v>
      </c>
      <c r="H1246" t="s">
        <v>1774</v>
      </c>
      <c r="I1246" t="s">
        <v>7161</v>
      </c>
      <c r="J1246" t="s">
        <v>7194</v>
      </c>
      <c r="K1246" t="s">
        <v>32</v>
      </c>
      <c r="L1246" t="s">
        <v>32</v>
      </c>
      <c r="M1246" t="s">
        <v>43</v>
      </c>
      <c r="N1246" t="s">
        <v>44</v>
      </c>
      <c r="O1246" t="s">
        <v>7200</v>
      </c>
      <c r="P1246" t="s">
        <v>558</v>
      </c>
      <c r="Q1246" t="s">
        <v>640</v>
      </c>
      <c r="R1246" t="s">
        <v>7201</v>
      </c>
      <c r="S1246" s="1" t="str">
        <f t="shared" si="39"/>
        <v>LAQUISE HUMPIRE, ASCENCION</v>
      </c>
      <c r="T1246" t="s">
        <v>48</v>
      </c>
      <c r="U1246" t="s">
        <v>49</v>
      </c>
      <c r="V1246" t="s">
        <v>271</v>
      </c>
      <c r="W1246" t="s">
        <v>7202</v>
      </c>
      <c r="X1246" s="40">
        <v>20585</v>
      </c>
      <c r="Y1246" t="s">
        <v>7203</v>
      </c>
      <c r="Z1246" s="40">
        <v>43350</v>
      </c>
      <c r="AA1246" s="40">
        <v>43380</v>
      </c>
      <c r="AB1246" t="s">
        <v>39</v>
      </c>
      <c r="AC1246" t="s">
        <v>40</v>
      </c>
      <c r="AD1246" t="s">
        <v>41</v>
      </c>
      <c r="AE1246"/>
    </row>
    <row r="1247" spans="1:31" ht="15">
      <c r="A1247" s="1" t="str">
        <f t="shared" si="38"/>
        <v>1157113112E7</v>
      </c>
      <c r="B1247" t="s">
        <v>364</v>
      </c>
      <c r="C1247" t="s">
        <v>29</v>
      </c>
      <c r="D1247" t="s">
        <v>30</v>
      </c>
      <c r="E1247" t="s">
        <v>329</v>
      </c>
      <c r="F1247" t="s">
        <v>1273</v>
      </c>
      <c r="G1247" t="s">
        <v>7160</v>
      </c>
      <c r="H1247" t="s">
        <v>1774</v>
      </c>
      <c r="I1247" t="s">
        <v>7161</v>
      </c>
      <c r="J1247" t="s">
        <v>7204</v>
      </c>
      <c r="K1247" t="s">
        <v>32</v>
      </c>
      <c r="L1247" t="s">
        <v>32</v>
      </c>
      <c r="M1247" t="s">
        <v>43</v>
      </c>
      <c r="N1247" t="s">
        <v>44</v>
      </c>
      <c r="O1247" t="s">
        <v>7205</v>
      </c>
      <c r="P1247" t="s">
        <v>144</v>
      </c>
      <c r="Q1247" t="s">
        <v>643</v>
      </c>
      <c r="R1247" t="s">
        <v>7206</v>
      </c>
      <c r="S1247" s="1" t="str">
        <f t="shared" si="39"/>
        <v>PEREZ PEÑALOZA, CLEMENTE</v>
      </c>
      <c r="T1247" t="s">
        <v>53</v>
      </c>
      <c r="U1247" t="s">
        <v>49</v>
      </c>
      <c r="V1247" t="s">
        <v>50</v>
      </c>
      <c r="W1247" t="s">
        <v>7207</v>
      </c>
      <c r="X1247" s="40">
        <v>24747</v>
      </c>
      <c r="Y1247" t="s">
        <v>7208</v>
      </c>
      <c r="Z1247"/>
      <c r="AA1247"/>
      <c r="AB1247" t="s">
        <v>39</v>
      </c>
      <c r="AC1247" t="s">
        <v>40</v>
      </c>
      <c r="AD1247" t="s">
        <v>41</v>
      </c>
      <c r="AE1247"/>
    </row>
    <row r="1248" spans="1:31" ht="15">
      <c r="A1248" s="1" t="str">
        <f t="shared" si="38"/>
        <v>1157113112E9</v>
      </c>
      <c r="B1248" t="s">
        <v>364</v>
      </c>
      <c r="C1248" t="s">
        <v>29</v>
      </c>
      <c r="D1248" t="s">
        <v>30</v>
      </c>
      <c r="E1248" t="s">
        <v>329</v>
      </c>
      <c r="F1248" t="s">
        <v>1273</v>
      </c>
      <c r="G1248" t="s">
        <v>7160</v>
      </c>
      <c r="H1248" t="s">
        <v>1774</v>
      </c>
      <c r="I1248" t="s">
        <v>7161</v>
      </c>
      <c r="J1248" t="s">
        <v>7209</v>
      </c>
      <c r="K1248" t="s">
        <v>32</v>
      </c>
      <c r="L1248" t="s">
        <v>32</v>
      </c>
      <c r="M1248" t="s">
        <v>43</v>
      </c>
      <c r="N1248" t="s">
        <v>44</v>
      </c>
      <c r="O1248" t="s">
        <v>7210</v>
      </c>
      <c r="P1248" t="s">
        <v>280</v>
      </c>
      <c r="Q1248" t="s">
        <v>197</v>
      </c>
      <c r="R1248" t="s">
        <v>7211</v>
      </c>
      <c r="S1248" s="1" t="str">
        <f t="shared" si="39"/>
        <v>BORDA CASTILLO, PABLO JESUS</v>
      </c>
      <c r="T1248" t="s">
        <v>60</v>
      </c>
      <c r="U1248" t="s">
        <v>49</v>
      </c>
      <c r="V1248" t="s">
        <v>50</v>
      </c>
      <c r="W1248" t="s">
        <v>7212</v>
      </c>
      <c r="X1248" s="40">
        <v>24122</v>
      </c>
      <c r="Y1248" t="s">
        <v>7213</v>
      </c>
      <c r="Z1248" s="40">
        <v>42430</v>
      </c>
      <c r="AA1248"/>
      <c r="AB1248" t="s">
        <v>39</v>
      </c>
      <c r="AC1248" t="s">
        <v>40</v>
      </c>
      <c r="AD1248" t="s">
        <v>41</v>
      </c>
      <c r="AE1248"/>
    </row>
    <row r="1249" spans="1:31" ht="15">
      <c r="A1249" s="1" t="str">
        <f t="shared" si="38"/>
        <v>1157113122E1</v>
      </c>
      <c r="B1249" t="s">
        <v>364</v>
      </c>
      <c r="C1249" t="s">
        <v>29</v>
      </c>
      <c r="D1249" t="s">
        <v>30</v>
      </c>
      <c r="E1249" t="s">
        <v>329</v>
      </c>
      <c r="F1249" t="s">
        <v>1273</v>
      </c>
      <c r="G1249" t="s">
        <v>7160</v>
      </c>
      <c r="H1249" t="s">
        <v>1774</v>
      </c>
      <c r="I1249" t="s">
        <v>7161</v>
      </c>
      <c r="J1249" t="s">
        <v>7214</v>
      </c>
      <c r="K1249" t="s">
        <v>32</v>
      </c>
      <c r="L1249" t="s">
        <v>32</v>
      </c>
      <c r="M1249" t="s">
        <v>43</v>
      </c>
      <c r="N1249" t="s">
        <v>44</v>
      </c>
      <c r="O1249" t="s">
        <v>7215</v>
      </c>
      <c r="P1249" t="s">
        <v>7216</v>
      </c>
      <c r="Q1249" t="s">
        <v>698</v>
      </c>
      <c r="R1249" t="s">
        <v>7217</v>
      </c>
      <c r="S1249" s="1" t="str">
        <f t="shared" si="39"/>
        <v>ITUSACA CCARI, FELICIA</v>
      </c>
      <c r="T1249" t="s">
        <v>53</v>
      </c>
      <c r="U1249" t="s">
        <v>49</v>
      </c>
      <c r="V1249" t="s">
        <v>50</v>
      </c>
      <c r="W1249" t="s">
        <v>7218</v>
      </c>
      <c r="X1249" s="40">
        <v>23888</v>
      </c>
      <c r="Y1249" t="s">
        <v>7219</v>
      </c>
      <c r="Z1249"/>
      <c r="AA1249"/>
      <c r="AB1249" t="s">
        <v>39</v>
      </c>
      <c r="AC1249" t="s">
        <v>40</v>
      </c>
      <c r="AD1249" t="s">
        <v>41</v>
      </c>
      <c r="AE1249"/>
    </row>
    <row r="1250" spans="1:31" ht="15">
      <c r="A1250" s="1" t="str">
        <f t="shared" si="38"/>
        <v>1157113122E2</v>
      </c>
      <c r="B1250" t="s">
        <v>364</v>
      </c>
      <c r="C1250" t="s">
        <v>29</v>
      </c>
      <c r="D1250" t="s">
        <v>30</v>
      </c>
      <c r="E1250" t="s">
        <v>329</v>
      </c>
      <c r="F1250" t="s">
        <v>1273</v>
      </c>
      <c r="G1250" t="s">
        <v>7160</v>
      </c>
      <c r="H1250" t="s">
        <v>1774</v>
      </c>
      <c r="I1250" t="s">
        <v>7161</v>
      </c>
      <c r="J1250" t="s">
        <v>7220</v>
      </c>
      <c r="K1250" t="s">
        <v>32</v>
      </c>
      <c r="L1250" t="s">
        <v>32</v>
      </c>
      <c r="M1250" t="s">
        <v>43</v>
      </c>
      <c r="N1250" t="s">
        <v>44</v>
      </c>
      <c r="O1250" t="s">
        <v>54</v>
      </c>
      <c r="P1250" t="s">
        <v>78</v>
      </c>
      <c r="Q1250" t="s">
        <v>129</v>
      </c>
      <c r="R1250" t="s">
        <v>7221</v>
      </c>
      <c r="S1250" s="1" t="str">
        <f t="shared" si="39"/>
        <v>PINEDA GONZALES, ADA ROSEMARY</v>
      </c>
      <c r="T1250" t="s">
        <v>60</v>
      </c>
      <c r="U1250" t="s">
        <v>49</v>
      </c>
      <c r="V1250" t="s">
        <v>50</v>
      </c>
      <c r="W1250" t="s">
        <v>7222</v>
      </c>
      <c r="X1250" s="40">
        <v>26868</v>
      </c>
      <c r="Y1250" t="s">
        <v>7223</v>
      </c>
      <c r="Z1250"/>
      <c r="AA1250"/>
      <c r="AB1250" t="s">
        <v>39</v>
      </c>
      <c r="AC1250" t="s">
        <v>40</v>
      </c>
      <c r="AD1250" t="s">
        <v>41</v>
      </c>
      <c r="AE1250"/>
    </row>
    <row r="1251" spans="1:31" ht="15">
      <c r="A1251" s="1" t="str">
        <f t="shared" si="38"/>
        <v>1157113122E3</v>
      </c>
      <c r="B1251" t="s">
        <v>364</v>
      </c>
      <c r="C1251" t="s">
        <v>29</v>
      </c>
      <c r="D1251" t="s">
        <v>30</v>
      </c>
      <c r="E1251" t="s">
        <v>329</v>
      </c>
      <c r="F1251" t="s">
        <v>1273</v>
      </c>
      <c r="G1251" t="s">
        <v>7160</v>
      </c>
      <c r="H1251" t="s">
        <v>1774</v>
      </c>
      <c r="I1251" t="s">
        <v>7161</v>
      </c>
      <c r="J1251" t="s">
        <v>7224</v>
      </c>
      <c r="K1251" t="s">
        <v>32</v>
      </c>
      <c r="L1251" t="s">
        <v>32</v>
      </c>
      <c r="M1251" t="s">
        <v>43</v>
      </c>
      <c r="N1251" t="s">
        <v>62</v>
      </c>
      <c r="O1251" t="s">
        <v>7225</v>
      </c>
      <c r="P1251" t="s">
        <v>141</v>
      </c>
      <c r="Q1251" t="s">
        <v>441</v>
      </c>
      <c r="R1251" t="s">
        <v>7226</v>
      </c>
      <c r="S1251" s="1" t="str">
        <f t="shared" si="39"/>
        <v>RAMOS MARCA, DENNIS JESSICA</v>
      </c>
      <c r="T1251" t="s">
        <v>65</v>
      </c>
      <c r="U1251" t="s">
        <v>49</v>
      </c>
      <c r="V1251" t="s">
        <v>100</v>
      </c>
      <c r="W1251" t="s">
        <v>7227</v>
      </c>
      <c r="X1251" s="40">
        <v>34235</v>
      </c>
      <c r="Y1251" t="s">
        <v>7228</v>
      </c>
      <c r="Z1251" s="40">
        <v>43160</v>
      </c>
      <c r="AA1251" s="40">
        <v>43465</v>
      </c>
      <c r="AB1251" t="s">
        <v>39</v>
      </c>
      <c r="AC1251" t="s">
        <v>67</v>
      </c>
      <c r="AD1251" t="s">
        <v>41</v>
      </c>
      <c r="AE1251"/>
    </row>
    <row r="1252" spans="1:31" ht="15">
      <c r="A1252" s="1" t="str">
        <f t="shared" si="38"/>
        <v>1157113122E5</v>
      </c>
      <c r="B1252" t="s">
        <v>364</v>
      </c>
      <c r="C1252" t="s">
        <v>29</v>
      </c>
      <c r="D1252" t="s">
        <v>30</v>
      </c>
      <c r="E1252" t="s">
        <v>329</v>
      </c>
      <c r="F1252" t="s">
        <v>1273</v>
      </c>
      <c r="G1252" t="s">
        <v>7160</v>
      </c>
      <c r="H1252" t="s">
        <v>1774</v>
      </c>
      <c r="I1252" t="s">
        <v>7161</v>
      </c>
      <c r="J1252" t="s">
        <v>7229</v>
      </c>
      <c r="K1252" t="s">
        <v>32</v>
      </c>
      <c r="L1252" t="s">
        <v>32</v>
      </c>
      <c r="M1252" t="s">
        <v>43</v>
      </c>
      <c r="N1252" t="s">
        <v>44</v>
      </c>
      <c r="O1252" t="s">
        <v>7230</v>
      </c>
      <c r="P1252" t="s">
        <v>7231</v>
      </c>
      <c r="Q1252" t="s">
        <v>207</v>
      </c>
      <c r="R1252" t="s">
        <v>7232</v>
      </c>
      <c r="S1252" s="1" t="str">
        <f t="shared" si="39"/>
        <v>PACHACUTI TICONA, CONCEPCION RENE</v>
      </c>
      <c r="T1252" t="s">
        <v>65</v>
      </c>
      <c r="U1252" t="s">
        <v>49</v>
      </c>
      <c r="V1252" t="s">
        <v>50</v>
      </c>
      <c r="W1252" t="s">
        <v>7233</v>
      </c>
      <c r="X1252" s="40">
        <v>25180</v>
      </c>
      <c r="Y1252" t="s">
        <v>7234</v>
      </c>
      <c r="Z1252"/>
      <c r="AA1252"/>
      <c r="AB1252" t="s">
        <v>39</v>
      </c>
      <c r="AC1252" t="s">
        <v>40</v>
      </c>
      <c r="AD1252" t="s">
        <v>41</v>
      </c>
      <c r="AE1252"/>
    </row>
    <row r="1253" spans="1:31" ht="15">
      <c r="A1253" s="1" t="str">
        <f t="shared" si="38"/>
        <v>1157113122E6</v>
      </c>
      <c r="B1253" t="s">
        <v>364</v>
      </c>
      <c r="C1253" t="s">
        <v>29</v>
      </c>
      <c r="D1253" t="s">
        <v>30</v>
      </c>
      <c r="E1253" t="s">
        <v>329</v>
      </c>
      <c r="F1253" t="s">
        <v>1273</v>
      </c>
      <c r="G1253" t="s">
        <v>7160</v>
      </c>
      <c r="H1253" t="s">
        <v>1774</v>
      </c>
      <c r="I1253" t="s">
        <v>7161</v>
      </c>
      <c r="J1253" t="s">
        <v>7235</v>
      </c>
      <c r="K1253" t="s">
        <v>32</v>
      </c>
      <c r="L1253" t="s">
        <v>32</v>
      </c>
      <c r="M1253" t="s">
        <v>1139</v>
      </c>
      <c r="N1253" t="s">
        <v>44</v>
      </c>
      <c r="O1253" t="s">
        <v>3792</v>
      </c>
      <c r="P1253" t="s">
        <v>485</v>
      </c>
      <c r="Q1253" t="s">
        <v>467</v>
      </c>
      <c r="R1253" t="s">
        <v>7236</v>
      </c>
      <c r="S1253" s="1" t="str">
        <f t="shared" si="39"/>
        <v>VIZCARRA ZAPATA, SAUL ARTURO</v>
      </c>
      <c r="T1253" t="s">
        <v>53</v>
      </c>
      <c r="U1253" t="s">
        <v>49</v>
      </c>
      <c r="V1253" t="s">
        <v>50</v>
      </c>
      <c r="W1253" t="s">
        <v>7237</v>
      </c>
      <c r="X1253" s="40">
        <v>20522</v>
      </c>
      <c r="Y1253" t="s">
        <v>7238</v>
      </c>
      <c r="Z1253"/>
      <c r="AA1253"/>
      <c r="AB1253" t="s">
        <v>39</v>
      </c>
      <c r="AC1253" t="s">
        <v>40</v>
      </c>
      <c r="AD1253" t="s">
        <v>41</v>
      </c>
      <c r="AE1253"/>
    </row>
    <row r="1254" spans="1:31" ht="15">
      <c r="A1254" s="1" t="str">
        <f t="shared" si="38"/>
        <v>21EV01805199</v>
      </c>
      <c r="B1254" t="s">
        <v>364</v>
      </c>
      <c r="C1254" t="s">
        <v>29</v>
      </c>
      <c r="D1254" t="s">
        <v>30</v>
      </c>
      <c r="E1254" t="s">
        <v>329</v>
      </c>
      <c r="F1254" t="s">
        <v>1273</v>
      </c>
      <c r="G1254" t="s">
        <v>7160</v>
      </c>
      <c r="H1254" t="s">
        <v>1774</v>
      </c>
      <c r="I1254" t="s">
        <v>7161</v>
      </c>
      <c r="J1254" t="s">
        <v>7239</v>
      </c>
      <c r="K1254" t="s">
        <v>32</v>
      </c>
      <c r="L1254" t="s">
        <v>32</v>
      </c>
      <c r="M1254" t="s">
        <v>1139</v>
      </c>
      <c r="N1254" t="s">
        <v>62</v>
      </c>
      <c r="O1254" t="s">
        <v>1990</v>
      </c>
      <c r="P1254" t="s">
        <v>291</v>
      </c>
      <c r="Q1254" t="s">
        <v>102</v>
      </c>
      <c r="R1254" t="s">
        <v>778</v>
      </c>
      <c r="S1254" s="1" t="str">
        <f t="shared" si="39"/>
        <v>MENDOZA MAMANI, MARCO ANTONIO</v>
      </c>
      <c r="T1254" t="s">
        <v>65</v>
      </c>
      <c r="U1254" t="s">
        <v>282</v>
      </c>
      <c r="V1254" t="s">
        <v>50</v>
      </c>
      <c r="W1254" t="s">
        <v>3698</v>
      </c>
      <c r="X1254" s="40">
        <v>28625</v>
      </c>
      <c r="Y1254" t="s">
        <v>3699</v>
      </c>
      <c r="Z1254" s="40">
        <v>43160</v>
      </c>
      <c r="AA1254" s="40">
        <v>43465</v>
      </c>
      <c r="AB1254" t="s">
        <v>113</v>
      </c>
      <c r="AC1254" t="s">
        <v>67</v>
      </c>
      <c r="AD1254" t="s">
        <v>41</v>
      </c>
      <c r="AE1254"/>
    </row>
    <row r="1255" spans="1:31" ht="15">
      <c r="A1255" s="1" t="str">
        <f t="shared" si="38"/>
        <v>1157113112E3</v>
      </c>
      <c r="B1255" t="s">
        <v>364</v>
      </c>
      <c r="C1255" t="s">
        <v>29</v>
      </c>
      <c r="D1255" t="s">
        <v>30</v>
      </c>
      <c r="E1255" t="s">
        <v>329</v>
      </c>
      <c r="F1255" t="s">
        <v>1273</v>
      </c>
      <c r="G1255" t="s">
        <v>7160</v>
      </c>
      <c r="H1255" t="s">
        <v>1774</v>
      </c>
      <c r="I1255" t="s">
        <v>7161</v>
      </c>
      <c r="J1255" t="s">
        <v>7240</v>
      </c>
      <c r="K1255" t="s">
        <v>87</v>
      </c>
      <c r="L1255" t="s">
        <v>88</v>
      </c>
      <c r="M1255" t="s">
        <v>89</v>
      </c>
      <c r="N1255" t="s">
        <v>44</v>
      </c>
      <c r="O1255" t="s">
        <v>7241</v>
      </c>
      <c r="P1255" t="s">
        <v>121</v>
      </c>
      <c r="Q1255" t="s">
        <v>161</v>
      </c>
      <c r="R1255" t="s">
        <v>7242</v>
      </c>
      <c r="S1255" s="1" t="str">
        <f t="shared" si="39"/>
        <v>PAMPAMALLCO TITO, LOLA LUISA</v>
      </c>
      <c r="T1255" t="s">
        <v>98</v>
      </c>
      <c r="U1255" t="s">
        <v>38</v>
      </c>
      <c r="V1255" t="s">
        <v>50</v>
      </c>
      <c r="W1255" t="s">
        <v>7243</v>
      </c>
      <c r="X1255" s="40">
        <v>23657</v>
      </c>
      <c r="Y1255" t="s">
        <v>7244</v>
      </c>
      <c r="Z1255" s="40">
        <v>41618</v>
      </c>
      <c r="AA1255"/>
      <c r="AB1255" t="s">
        <v>39</v>
      </c>
      <c r="AC1255" t="s">
        <v>92</v>
      </c>
      <c r="AD1255" t="s">
        <v>41</v>
      </c>
      <c r="AE1255"/>
    </row>
    <row r="1256" spans="1:31" ht="15">
      <c r="A1256" s="1" t="str">
        <f t="shared" si="38"/>
        <v>1177113112E2</v>
      </c>
      <c r="B1256" t="s">
        <v>364</v>
      </c>
      <c r="C1256" t="s">
        <v>303</v>
      </c>
      <c r="D1256" t="s">
        <v>30</v>
      </c>
      <c r="E1256" t="s">
        <v>329</v>
      </c>
      <c r="F1256" t="s">
        <v>1276</v>
      </c>
      <c r="G1256" t="s">
        <v>7245</v>
      </c>
      <c r="H1256" t="s">
        <v>1774</v>
      </c>
      <c r="I1256" t="s">
        <v>7246</v>
      </c>
      <c r="J1256" t="s">
        <v>7247</v>
      </c>
      <c r="K1256" t="s">
        <v>32</v>
      </c>
      <c r="L1256" t="s">
        <v>32</v>
      </c>
      <c r="M1256" t="s">
        <v>43</v>
      </c>
      <c r="N1256" t="s">
        <v>44</v>
      </c>
      <c r="O1256" t="s">
        <v>7248</v>
      </c>
      <c r="P1256" t="s">
        <v>6614</v>
      </c>
      <c r="Q1256" t="s">
        <v>892</v>
      </c>
      <c r="R1256" t="s">
        <v>7249</v>
      </c>
      <c r="S1256" s="1" t="str">
        <f t="shared" si="39"/>
        <v>SACACA GAMARRA, EDGAR TOMAS</v>
      </c>
      <c r="T1256" t="s">
        <v>53</v>
      </c>
      <c r="U1256" t="s">
        <v>49</v>
      </c>
      <c r="V1256" t="s">
        <v>50</v>
      </c>
      <c r="W1256" t="s">
        <v>7250</v>
      </c>
      <c r="X1256" s="40">
        <v>24461</v>
      </c>
      <c r="Y1256" t="s">
        <v>7251</v>
      </c>
      <c r="Z1256"/>
      <c r="AA1256"/>
      <c r="AB1256" t="s">
        <v>39</v>
      </c>
      <c r="AC1256" t="s">
        <v>40</v>
      </c>
      <c r="AD1256" t="s">
        <v>41</v>
      </c>
      <c r="AE1256"/>
    </row>
    <row r="1257" spans="1:31" ht="15">
      <c r="A1257" s="1" t="str">
        <f t="shared" si="38"/>
        <v>1177113112E3</v>
      </c>
      <c r="B1257" t="s">
        <v>364</v>
      </c>
      <c r="C1257" t="s">
        <v>303</v>
      </c>
      <c r="D1257" t="s">
        <v>30</v>
      </c>
      <c r="E1257" t="s">
        <v>329</v>
      </c>
      <c r="F1257" t="s">
        <v>1276</v>
      </c>
      <c r="G1257" t="s">
        <v>7245</v>
      </c>
      <c r="H1257" t="s">
        <v>1774</v>
      </c>
      <c r="I1257" t="s">
        <v>7246</v>
      </c>
      <c r="J1257" t="s">
        <v>7252</v>
      </c>
      <c r="K1257" t="s">
        <v>32</v>
      </c>
      <c r="L1257" t="s">
        <v>32</v>
      </c>
      <c r="M1257" t="s">
        <v>43</v>
      </c>
      <c r="N1257" t="s">
        <v>44</v>
      </c>
      <c r="O1257" t="s">
        <v>54</v>
      </c>
      <c r="P1257" t="s">
        <v>1127</v>
      </c>
      <c r="Q1257" t="s">
        <v>197</v>
      </c>
      <c r="R1257" t="s">
        <v>7253</v>
      </c>
      <c r="S1257" s="1" t="str">
        <f t="shared" si="39"/>
        <v>CHECA CASTILLO, JULIA ZORAYDA</v>
      </c>
      <c r="T1257" t="s">
        <v>48</v>
      </c>
      <c r="U1257" t="s">
        <v>49</v>
      </c>
      <c r="V1257" t="s">
        <v>50</v>
      </c>
      <c r="W1257" t="s">
        <v>7254</v>
      </c>
      <c r="X1257" s="40">
        <v>24481</v>
      </c>
      <c r="Y1257" t="s">
        <v>7255</v>
      </c>
      <c r="Z1257"/>
      <c r="AA1257"/>
      <c r="AB1257" t="s">
        <v>39</v>
      </c>
      <c r="AC1257" t="s">
        <v>40</v>
      </c>
      <c r="AD1257" t="s">
        <v>41</v>
      </c>
      <c r="AE1257"/>
    </row>
    <row r="1258" spans="1:31" ht="15">
      <c r="A1258" s="1" t="str">
        <f t="shared" si="38"/>
        <v>1177113112E5</v>
      </c>
      <c r="B1258" t="s">
        <v>364</v>
      </c>
      <c r="C1258" t="s">
        <v>303</v>
      </c>
      <c r="D1258" t="s">
        <v>30</v>
      </c>
      <c r="E1258" t="s">
        <v>329</v>
      </c>
      <c r="F1258" t="s">
        <v>1276</v>
      </c>
      <c r="G1258" t="s">
        <v>7245</v>
      </c>
      <c r="H1258" t="s">
        <v>1774</v>
      </c>
      <c r="I1258" t="s">
        <v>7246</v>
      </c>
      <c r="J1258" t="s">
        <v>7256</v>
      </c>
      <c r="K1258" t="s">
        <v>32</v>
      </c>
      <c r="L1258" t="s">
        <v>32</v>
      </c>
      <c r="M1258" t="s">
        <v>259</v>
      </c>
      <c r="N1258" t="s">
        <v>44</v>
      </c>
      <c r="O1258" t="s">
        <v>54</v>
      </c>
      <c r="P1258" t="s">
        <v>229</v>
      </c>
      <c r="Q1258" t="s">
        <v>257</v>
      </c>
      <c r="R1258" t="s">
        <v>776</v>
      </c>
      <c r="S1258" s="1" t="str">
        <f t="shared" si="39"/>
        <v>SALAS NINA, JUAN CARLOS</v>
      </c>
      <c r="T1258" t="s">
        <v>53</v>
      </c>
      <c r="U1258" t="s">
        <v>49</v>
      </c>
      <c r="V1258" t="s">
        <v>50</v>
      </c>
      <c r="W1258" t="s">
        <v>7257</v>
      </c>
      <c r="X1258" s="40">
        <v>25595</v>
      </c>
      <c r="Y1258" t="s">
        <v>7258</v>
      </c>
      <c r="Z1258" s="40">
        <v>43101</v>
      </c>
      <c r="AA1258" s="40">
        <v>43465</v>
      </c>
      <c r="AB1258" t="s">
        <v>39</v>
      </c>
      <c r="AC1258" t="s">
        <v>40</v>
      </c>
      <c r="AD1258" t="s">
        <v>41</v>
      </c>
      <c r="AE1258"/>
    </row>
    <row r="1259" spans="1:31" ht="15">
      <c r="A1259" s="1" t="str">
        <f t="shared" si="38"/>
        <v>1177113112E6</v>
      </c>
      <c r="B1259" t="s">
        <v>364</v>
      </c>
      <c r="C1259" t="s">
        <v>303</v>
      </c>
      <c r="D1259" t="s">
        <v>30</v>
      </c>
      <c r="E1259" t="s">
        <v>329</v>
      </c>
      <c r="F1259" t="s">
        <v>1276</v>
      </c>
      <c r="G1259" t="s">
        <v>7245</v>
      </c>
      <c r="H1259" t="s">
        <v>1774</v>
      </c>
      <c r="I1259" t="s">
        <v>7246</v>
      </c>
      <c r="J1259" t="s">
        <v>7259</v>
      </c>
      <c r="K1259" t="s">
        <v>32</v>
      </c>
      <c r="L1259" t="s">
        <v>32</v>
      </c>
      <c r="M1259" t="s">
        <v>43</v>
      </c>
      <c r="N1259" t="s">
        <v>44</v>
      </c>
      <c r="O1259" t="s">
        <v>7260</v>
      </c>
      <c r="P1259" t="s">
        <v>76</v>
      </c>
      <c r="Q1259" t="s">
        <v>207</v>
      </c>
      <c r="R1259" t="s">
        <v>483</v>
      </c>
      <c r="S1259" s="1" t="str">
        <f t="shared" si="39"/>
        <v>QUISPE TICONA, PATRICIA</v>
      </c>
      <c r="T1259" t="s">
        <v>48</v>
      </c>
      <c r="U1259" t="s">
        <v>49</v>
      </c>
      <c r="V1259" t="s">
        <v>50</v>
      </c>
      <c r="W1259" t="s">
        <v>7261</v>
      </c>
      <c r="X1259" s="40">
        <v>25737</v>
      </c>
      <c r="Y1259" t="s">
        <v>7262</v>
      </c>
      <c r="Z1259" s="40">
        <v>42009</v>
      </c>
      <c r="AA1259" s="40">
        <v>42369</v>
      </c>
      <c r="AB1259" t="s">
        <v>39</v>
      </c>
      <c r="AC1259" t="s">
        <v>40</v>
      </c>
      <c r="AD1259" t="s">
        <v>41</v>
      </c>
      <c r="AE1259"/>
    </row>
    <row r="1260" spans="1:31" ht="15">
      <c r="A1260" s="1" t="str">
        <f t="shared" si="38"/>
        <v>1177113112E4</v>
      </c>
      <c r="B1260" t="s">
        <v>364</v>
      </c>
      <c r="C1260" t="s">
        <v>303</v>
      </c>
      <c r="D1260" t="s">
        <v>30</v>
      </c>
      <c r="E1260" t="s">
        <v>329</v>
      </c>
      <c r="F1260" t="s">
        <v>1276</v>
      </c>
      <c r="G1260" t="s">
        <v>7245</v>
      </c>
      <c r="H1260" t="s">
        <v>1774</v>
      </c>
      <c r="I1260" t="s">
        <v>7246</v>
      </c>
      <c r="J1260" t="s">
        <v>7263</v>
      </c>
      <c r="K1260" t="s">
        <v>87</v>
      </c>
      <c r="L1260" t="s">
        <v>88</v>
      </c>
      <c r="M1260" t="s">
        <v>89</v>
      </c>
      <c r="N1260" t="s">
        <v>44</v>
      </c>
      <c r="O1260" t="s">
        <v>54</v>
      </c>
      <c r="P1260" t="s">
        <v>448</v>
      </c>
      <c r="Q1260" t="s">
        <v>424</v>
      </c>
      <c r="R1260" t="s">
        <v>7264</v>
      </c>
      <c r="S1260" s="1" t="str">
        <f t="shared" si="39"/>
        <v>ESCALANTE CONTRERAS, SALOMON GERARDO</v>
      </c>
      <c r="T1260" t="s">
        <v>91</v>
      </c>
      <c r="U1260" t="s">
        <v>38</v>
      </c>
      <c r="V1260" t="s">
        <v>50</v>
      </c>
      <c r="W1260" t="s">
        <v>7265</v>
      </c>
      <c r="X1260" s="40">
        <v>22805</v>
      </c>
      <c r="Y1260" t="s">
        <v>7266</v>
      </c>
      <c r="Z1260"/>
      <c r="AA1260"/>
      <c r="AB1260" t="s">
        <v>39</v>
      </c>
      <c r="AC1260" t="s">
        <v>92</v>
      </c>
      <c r="AD1260" t="s">
        <v>41</v>
      </c>
      <c r="AE1260"/>
    </row>
    <row r="1261" spans="1:31" ht="15">
      <c r="A1261" s="1" t="str">
        <f t="shared" si="38"/>
        <v>1197113112E5</v>
      </c>
      <c r="B1261" t="s">
        <v>364</v>
      </c>
      <c r="C1261" t="s">
        <v>29</v>
      </c>
      <c r="D1261" t="s">
        <v>30</v>
      </c>
      <c r="E1261" t="s">
        <v>329</v>
      </c>
      <c r="F1261" t="s">
        <v>1285</v>
      </c>
      <c r="G1261" t="s">
        <v>7267</v>
      </c>
      <c r="H1261" t="s">
        <v>1774</v>
      </c>
      <c r="I1261" t="s">
        <v>7268</v>
      </c>
      <c r="J1261" t="s">
        <v>7269</v>
      </c>
      <c r="K1261" t="s">
        <v>32</v>
      </c>
      <c r="L1261" t="s">
        <v>33</v>
      </c>
      <c r="M1261" t="s">
        <v>34</v>
      </c>
      <c r="N1261" t="s">
        <v>35</v>
      </c>
      <c r="O1261" t="s">
        <v>7270</v>
      </c>
      <c r="P1261" t="s">
        <v>874</v>
      </c>
      <c r="Q1261" t="s">
        <v>161</v>
      </c>
      <c r="R1261" t="s">
        <v>7271</v>
      </c>
      <c r="S1261" s="1" t="str">
        <f t="shared" si="39"/>
        <v>CALCINA TITO, LUIS MARINO</v>
      </c>
      <c r="T1261" t="s">
        <v>37</v>
      </c>
      <c r="U1261" t="s">
        <v>38</v>
      </c>
      <c r="V1261" t="s">
        <v>100</v>
      </c>
      <c r="W1261" t="s">
        <v>7272</v>
      </c>
      <c r="X1261" s="40">
        <v>28624</v>
      </c>
      <c r="Y1261" t="s">
        <v>7273</v>
      </c>
      <c r="Z1261" s="40">
        <v>42064</v>
      </c>
      <c r="AA1261" s="40">
        <v>43159</v>
      </c>
      <c r="AB1261" t="s">
        <v>39</v>
      </c>
      <c r="AC1261" t="s">
        <v>40</v>
      </c>
      <c r="AD1261" t="s">
        <v>41</v>
      </c>
      <c r="AE1261"/>
    </row>
    <row r="1262" spans="1:31" ht="15">
      <c r="A1262" s="1" t="str">
        <f t="shared" si="38"/>
        <v>1116613312E9</v>
      </c>
      <c r="B1262" t="s">
        <v>364</v>
      </c>
      <c r="C1262" t="s">
        <v>29</v>
      </c>
      <c r="D1262" t="s">
        <v>30</v>
      </c>
      <c r="E1262" t="s">
        <v>329</v>
      </c>
      <c r="F1262" t="s">
        <v>1285</v>
      </c>
      <c r="G1262" t="s">
        <v>7267</v>
      </c>
      <c r="H1262" t="s">
        <v>1774</v>
      </c>
      <c r="I1262" t="s">
        <v>7268</v>
      </c>
      <c r="J1262" t="s">
        <v>7274</v>
      </c>
      <c r="K1262" t="s">
        <v>32</v>
      </c>
      <c r="L1262" t="s">
        <v>32</v>
      </c>
      <c r="M1262" t="s">
        <v>43</v>
      </c>
      <c r="N1262" t="s">
        <v>44</v>
      </c>
      <c r="O1262" t="s">
        <v>7275</v>
      </c>
      <c r="P1262" t="s">
        <v>918</v>
      </c>
      <c r="Q1262" t="s">
        <v>306</v>
      </c>
      <c r="R1262" t="s">
        <v>919</v>
      </c>
      <c r="S1262" s="1" t="str">
        <f t="shared" si="39"/>
        <v>PARISACA GUTIERREZ, JORGE GERARDO</v>
      </c>
      <c r="T1262" t="s">
        <v>65</v>
      </c>
      <c r="U1262" t="s">
        <v>49</v>
      </c>
      <c r="V1262" t="s">
        <v>50</v>
      </c>
      <c r="W1262" t="s">
        <v>7276</v>
      </c>
      <c r="X1262" s="40">
        <v>25681</v>
      </c>
      <c r="Y1262" t="s">
        <v>7277</v>
      </c>
      <c r="Z1262"/>
      <c r="AA1262"/>
      <c r="AB1262" t="s">
        <v>39</v>
      </c>
      <c r="AC1262" t="s">
        <v>40</v>
      </c>
      <c r="AD1262" t="s">
        <v>41</v>
      </c>
      <c r="AE1262"/>
    </row>
    <row r="1263" spans="1:31" ht="15">
      <c r="A1263" s="1" t="str">
        <f t="shared" si="38"/>
        <v>1175813412E4</v>
      </c>
      <c r="B1263" t="s">
        <v>364</v>
      </c>
      <c r="C1263" t="s">
        <v>29</v>
      </c>
      <c r="D1263" t="s">
        <v>30</v>
      </c>
      <c r="E1263" t="s">
        <v>329</v>
      </c>
      <c r="F1263" t="s">
        <v>1285</v>
      </c>
      <c r="G1263" t="s">
        <v>7267</v>
      </c>
      <c r="H1263" t="s">
        <v>1774</v>
      </c>
      <c r="I1263" t="s">
        <v>7268</v>
      </c>
      <c r="J1263" t="s">
        <v>7278</v>
      </c>
      <c r="K1263" t="s">
        <v>32</v>
      </c>
      <c r="L1263" t="s">
        <v>32</v>
      </c>
      <c r="M1263" t="s">
        <v>1139</v>
      </c>
      <c r="N1263" t="s">
        <v>212</v>
      </c>
      <c r="O1263" t="s">
        <v>1131</v>
      </c>
      <c r="P1263" t="s">
        <v>42</v>
      </c>
      <c r="Q1263" t="s">
        <v>42</v>
      </c>
      <c r="R1263" t="s">
        <v>42</v>
      </c>
      <c r="S1263" s="1" t="str">
        <f t="shared" si="39"/>
        <v xml:space="preserve"> , </v>
      </c>
      <c r="T1263" t="s">
        <v>65</v>
      </c>
      <c r="U1263" t="s">
        <v>49</v>
      </c>
      <c r="V1263" t="s">
        <v>50</v>
      </c>
      <c r="W1263" t="s">
        <v>42</v>
      </c>
      <c r="X1263" t="s">
        <v>213</v>
      </c>
      <c r="Y1263" t="s">
        <v>42</v>
      </c>
      <c r="Z1263"/>
      <c r="AA1263"/>
      <c r="AB1263" t="s">
        <v>39</v>
      </c>
      <c r="AC1263" t="s">
        <v>67</v>
      </c>
      <c r="AD1263" t="s">
        <v>41</v>
      </c>
      <c r="AE1263"/>
    </row>
    <row r="1264" spans="1:31" ht="15">
      <c r="A1264" s="1" t="str">
        <f t="shared" si="38"/>
        <v>1197113112E0</v>
      </c>
      <c r="B1264" t="s">
        <v>364</v>
      </c>
      <c r="C1264" t="s">
        <v>29</v>
      </c>
      <c r="D1264" t="s">
        <v>30</v>
      </c>
      <c r="E1264" t="s">
        <v>329</v>
      </c>
      <c r="F1264" t="s">
        <v>1285</v>
      </c>
      <c r="G1264" t="s">
        <v>7267</v>
      </c>
      <c r="H1264" t="s">
        <v>1774</v>
      </c>
      <c r="I1264" t="s">
        <v>7268</v>
      </c>
      <c r="J1264" t="s">
        <v>7279</v>
      </c>
      <c r="K1264" t="s">
        <v>32</v>
      </c>
      <c r="L1264" t="s">
        <v>32</v>
      </c>
      <c r="M1264" t="s">
        <v>43</v>
      </c>
      <c r="N1264" t="s">
        <v>62</v>
      </c>
      <c r="O1264" t="s">
        <v>7280</v>
      </c>
      <c r="P1264" t="s">
        <v>7281</v>
      </c>
      <c r="Q1264" t="s">
        <v>492</v>
      </c>
      <c r="R1264" t="s">
        <v>7282</v>
      </c>
      <c r="S1264" s="1" t="str">
        <f t="shared" si="39"/>
        <v>CUELLAR GUILLEN, MAX NILO</v>
      </c>
      <c r="T1264" t="s">
        <v>65</v>
      </c>
      <c r="U1264" t="s">
        <v>49</v>
      </c>
      <c r="V1264" t="s">
        <v>149</v>
      </c>
      <c r="W1264" t="s">
        <v>7283</v>
      </c>
      <c r="X1264" s="40">
        <v>28389</v>
      </c>
      <c r="Y1264" t="s">
        <v>7284</v>
      </c>
      <c r="Z1264" s="40">
        <v>43160</v>
      </c>
      <c r="AA1264" s="40">
        <v>43465</v>
      </c>
      <c r="AB1264" t="s">
        <v>39</v>
      </c>
      <c r="AC1264" t="s">
        <v>67</v>
      </c>
      <c r="AD1264" t="s">
        <v>41</v>
      </c>
      <c r="AE1264"/>
    </row>
    <row r="1265" spans="1:31" ht="15">
      <c r="A1265" s="1" t="str">
        <f t="shared" si="38"/>
        <v>1197113112E2</v>
      </c>
      <c r="B1265" t="s">
        <v>364</v>
      </c>
      <c r="C1265" t="s">
        <v>29</v>
      </c>
      <c r="D1265" t="s">
        <v>30</v>
      </c>
      <c r="E1265" t="s">
        <v>329</v>
      </c>
      <c r="F1265" t="s">
        <v>1285</v>
      </c>
      <c r="G1265" t="s">
        <v>7267</v>
      </c>
      <c r="H1265" t="s">
        <v>1774</v>
      </c>
      <c r="I1265" t="s">
        <v>7268</v>
      </c>
      <c r="J1265" t="s">
        <v>7285</v>
      </c>
      <c r="K1265" t="s">
        <v>32</v>
      </c>
      <c r="L1265" t="s">
        <v>32</v>
      </c>
      <c r="M1265" t="s">
        <v>43</v>
      </c>
      <c r="N1265" t="s">
        <v>44</v>
      </c>
      <c r="O1265" t="s">
        <v>54</v>
      </c>
      <c r="P1265" t="s">
        <v>378</v>
      </c>
      <c r="Q1265" t="s">
        <v>76</v>
      </c>
      <c r="R1265" t="s">
        <v>7286</v>
      </c>
      <c r="S1265" s="1" t="str">
        <f t="shared" si="39"/>
        <v>ACERO QUISPE, MANUEL ORESTE</v>
      </c>
      <c r="T1265" t="s">
        <v>53</v>
      </c>
      <c r="U1265" t="s">
        <v>49</v>
      </c>
      <c r="V1265" t="s">
        <v>50</v>
      </c>
      <c r="W1265" t="s">
        <v>7287</v>
      </c>
      <c r="X1265" s="40">
        <v>25563</v>
      </c>
      <c r="Y1265" t="s">
        <v>7288</v>
      </c>
      <c r="Z1265"/>
      <c r="AA1265"/>
      <c r="AB1265" t="s">
        <v>39</v>
      </c>
      <c r="AC1265" t="s">
        <v>40</v>
      </c>
      <c r="AD1265" t="s">
        <v>41</v>
      </c>
      <c r="AE1265"/>
    </row>
    <row r="1266" spans="1:31" ht="15">
      <c r="A1266" s="1" t="str">
        <f t="shared" si="38"/>
        <v>1197113112E3</v>
      </c>
      <c r="B1266" t="s">
        <v>364</v>
      </c>
      <c r="C1266" t="s">
        <v>29</v>
      </c>
      <c r="D1266" t="s">
        <v>30</v>
      </c>
      <c r="E1266" t="s">
        <v>329</v>
      </c>
      <c r="F1266" t="s">
        <v>1285</v>
      </c>
      <c r="G1266" t="s">
        <v>7267</v>
      </c>
      <c r="H1266" t="s">
        <v>1774</v>
      </c>
      <c r="I1266" t="s">
        <v>7268</v>
      </c>
      <c r="J1266" t="s">
        <v>7289</v>
      </c>
      <c r="K1266" t="s">
        <v>32</v>
      </c>
      <c r="L1266" t="s">
        <v>32</v>
      </c>
      <c r="M1266" t="s">
        <v>43</v>
      </c>
      <c r="N1266" t="s">
        <v>44</v>
      </c>
      <c r="O1266" t="s">
        <v>7290</v>
      </c>
      <c r="P1266" t="s">
        <v>46</v>
      </c>
      <c r="Q1266" t="s">
        <v>7291</v>
      </c>
      <c r="R1266" t="s">
        <v>7292</v>
      </c>
      <c r="S1266" s="1" t="str">
        <f t="shared" si="39"/>
        <v>CHOQUEHUANCA JAILA, SOTERO</v>
      </c>
      <c r="T1266" t="s">
        <v>65</v>
      </c>
      <c r="U1266" t="s">
        <v>49</v>
      </c>
      <c r="V1266" t="s">
        <v>50</v>
      </c>
      <c r="W1266" t="s">
        <v>7293</v>
      </c>
      <c r="X1266" s="40">
        <v>24584</v>
      </c>
      <c r="Y1266" t="s">
        <v>7294</v>
      </c>
      <c r="Z1266"/>
      <c r="AA1266"/>
      <c r="AB1266" t="s">
        <v>39</v>
      </c>
      <c r="AC1266" t="s">
        <v>40</v>
      </c>
      <c r="AD1266" t="s">
        <v>41</v>
      </c>
      <c r="AE1266"/>
    </row>
    <row r="1267" spans="1:31" ht="15">
      <c r="A1267" s="1" t="str">
        <f t="shared" si="38"/>
        <v>1197113112E4</v>
      </c>
      <c r="B1267" t="s">
        <v>364</v>
      </c>
      <c r="C1267" t="s">
        <v>29</v>
      </c>
      <c r="D1267" t="s">
        <v>30</v>
      </c>
      <c r="E1267" t="s">
        <v>329</v>
      </c>
      <c r="F1267" t="s">
        <v>1285</v>
      </c>
      <c r="G1267" t="s">
        <v>7267</v>
      </c>
      <c r="H1267" t="s">
        <v>1774</v>
      </c>
      <c r="I1267" t="s">
        <v>7268</v>
      </c>
      <c r="J1267" t="s">
        <v>7295</v>
      </c>
      <c r="K1267" t="s">
        <v>32</v>
      </c>
      <c r="L1267" t="s">
        <v>32</v>
      </c>
      <c r="M1267" t="s">
        <v>43</v>
      </c>
      <c r="N1267" t="s">
        <v>44</v>
      </c>
      <c r="O1267" t="s">
        <v>7296</v>
      </c>
      <c r="P1267" t="s">
        <v>230</v>
      </c>
      <c r="Q1267" t="s">
        <v>144</v>
      </c>
      <c r="R1267" t="s">
        <v>894</v>
      </c>
      <c r="S1267" s="1" t="str">
        <f t="shared" si="39"/>
        <v>MAYTA PEREZ, ANIBAL</v>
      </c>
      <c r="T1267" t="s">
        <v>53</v>
      </c>
      <c r="U1267" t="s">
        <v>49</v>
      </c>
      <c r="V1267" t="s">
        <v>50</v>
      </c>
      <c r="W1267" t="s">
        <v>7297</v>
      </c>
      <c r="X1267" s="40">
        <v>29801</v>
      </c>
      <c r="Y1267" t="s">
        <v>7298</v>
      </c>
      <c r="Z1267"/>
      <c r="AA1267"/>
      <c r="AB1267" t="s">
        <v>39</v>
      </c>
      <c r="AC1267" t="s">
        <v>40</v>
      </c>
      <c r="AD1267" t="s">
        <v>41</v>
      </c>
      <c r="AE1267"/>
    </row>
    <row r="1268" spans="1:31" ht="15">
      <c r="A1268" s="1" t="str">
        <f t="shared" si="38"/>
        <v>1197113112E6</v>
      </c>
      <c r="B1268" t="s">
        <v>364</v>
      </c>
      <c r="C1268" t="s">
        <v>29</v>
      </c>
      <c r="D1268" t="s">
        <v>30</v>
      </c>
      <c r="E1268" t="s">
        <v>329</v>
      </c>
      <c r="F1268" t="s">
        <v>1285</v>
      </c>
      <c r="G1268" t="s">
        <v>7267</v>
      </c>
      <c r="H1268" t="s">
        <v>1774</v>
      </c>
      <c r="I1268" t="s">
        <v>7268</v>
      </c>
      <c r="J1268" t="s">
        <v>7299</v>
      </c>
      <c r="K1268" t="s">
        <v>32</v>
      </c>
      <c r="L1268" t="s">
        <v>32</v>
      </c>
      <c r="M1268" t="s">
        <v>43</v>
      </c>
      <c r="N1268" t="s">
        <v>44</v>
      </c>
      <c r="O1268" t="s">
        <v>54</v>
      </c>
      <c r="P1268" t="s">
        <v>125</v>
      </c>
      <c r="Q1268" t="s">
        <v>2549</v>
      </c>
      <c r="R1268" t="s">
        <v>7300</v>
      </c>
      <c r="S1268" s="1" t="str">
        <f t="shared" si="39"/>
        <v>PALOMINO PEDRAZA, JOSUE JOEL</v>
      </c>
      <c r="T1268" t="s">
        <v>60</v>
      </c>
      <c r="U1268" t="s">
        <v>49</v>
      </c>
      <c r="V1268" t="s">
        <v>50</v>
      </c>
      <c r="W1268" t="s">
        <v>7301</v>
      </c>
      <c r="X1268" s="40">
        <v>25474</v>
      </c>
      <c r="Y1268" t="s">
        <v>7302</v>
      </c>
      <c r="Z1268"/>
      <c r="AA1268"/>
      <c r="AB1268" t="s">
        <v>39</v>
      </c>
      <c r="AC1268" t="s">
        <v>40</v>
      </c>
      <c r="AD1268" t="s">
        <v>41</v>
      </c>
      <c r="AE1268"/>
    </row>
    <row r="1269" spans="1:31" ht="15">
      <c r="A1269" s="1" t="str">
        <f t="shared" si="38"/>
        <v>1197113112E7</v>
      </c>
      <c r="B1269" t="s">
        <v>364</v>
      </c>
      <c r="C1269" t="s">
        <v>29</v>
      </c>
      <c r="D1269" t="s">
        <v>30</v>
      </c>
      <c r="E1269" t="s">
        <v>329</v>
      </c>
      <c r="F1269" t="s">
        <v>1285</v>
      </c>
      <c r="G1269" t="s">
        <v>7267</v>
      </c>
      <c r="H1269" t="s">
        <v>1774</v>
      </c>
      <c r="I1269" t="s">
        <v>7268</v>
      </c>
      <c r="J1269" t="s">
        <v>7303</v>
      </c>
      <c r="K1269" t="s">
        <v>32</v>
      </c>
      <c r="L1269" t="s">
        <v>32</v>
      </c>
      <c r="M1269" t="s">
        <v>43</v>
      </c>
      <c r="N1269" t="s">
        <v>44</v>
      </c>
      <c r="O1269" t="s">
        <v>7304</v>
      </c>
      <c r="P1269" t="s">
        <v>336</v>
      </c>
      <c r="Q1269" t="s">
        <v>78</v>
      </c>
      <c r="R1269" t="s">
        <v>578</v>
      </c>
      <c r="S1269" s="1" t="str">
        <f t="shared" si="39"/>
        <v>ALEJO PINEDA, JOSE LUIS</v>
      </c>
      <c r="T1269" t="s">
        <v>60</v>
      </c>
      <c r="U1269" t="s">
        <v>49</v>
      </c>
      <c r="V1269" t="s">
        <v>50</v>
      </c>
      <c r="W1269" t="s">
        <v>7305</v>
      </c>
      <c r="X1269" s="40">
        <v>25932</v>
      </c>
      <c r="Y1269" t="s">
        <v>7306</v>
      </c>
      <c r="Z1269" s="40">
        <v>42795</v>
      </c>
      <c r="AA1269"/>
      <c r="AB1269" t="s">
        <v>39</v>
      </c>
      <c r="AC1269" t="s">
        <v>40</v>
      </c>
      <c r="AD1269" t="s">
        <v>41</v>
      </c>
      <c r="AE1269"/>
    </row>
    <row r="1270" spans="1:31" ht="15">
      <c r="A1270" s="1" t="str">
        <f t="shared" si="38"/>
        <v>1197113112E8</v>
      </c>
      <c r="B1270" t="s">
        <v>364</v>
      </c>
      <c r="C1270" t="s">
        <v>29</v>
      </c>
      <c r="D1270" t="s">
        <v>30</v>
      </c>
      <c r="E1270" t="s">
        <v>329</v>
      </c>
      <c r="F1270" t="s">
        <v>1285</v>
      </c>
      <c r="G1270" t="s">
        <v>7267</v>
      </c>
      <c r="H1270" t="s">
        <v>1774</v>
      </c>
      <c r="I1270" t="s">
        <v>7268</v>
      </c>
      <c r="J1270" t="s">
        <v>7307</v>
      </c>
      <c r="K1270" t="s">
        <v>32</v>
      </c>
      <c r="L1270" t="s">
        <v>32</v>
      </c>
      <c r="M1270" t="s">
        <v>43</v>
      </c>
      <c r="N1270" t="s">
        <v>44</v>
      </c>
      <c r="O1270" t="s">
        <v>54</v>
      </c>
      <c r="P1270" t="s">
        <v>109</v>
      </c>
      <c r="Q1270" t="s">
        <v>55</v>
      </c>
      <c r="R1270" t="s">
        <v>630</v>
      </c>
      <c r="S1270" s="1" t="str">
        <f t="shared" si="39"/>
        <v>PAREDES ALIAGA, FELIPE</v>
      </c>
      <c r="T1270" t="s">
        <v>53</v>
      </c>
      <c r="U1270" t="s">
        <v>49</v>
      </c>
      <c r="V1270" t="s">
        <v>50</v>
      </c>
      <c r="W1270" t="s">
        <v>7308</v>
      </c>
      <c r="X1270" s="40">
        <v>24939</v>
      </c>
      <c r="Y1270" t="s">
        <v>7309</v>
      </c>
      <c r="Z1270"/>
      <c r="AA1270"/>
      <c r="AB1270" t="s">
        <v>39</v>
      </c>
      <c r="AC1270" t="s">
        <v>40</v>
      </c>
      <c r="AD1270" t="s">
        <v>41</v>
      </c>
      <c r="AE1270"/>
    </row>
    <row r="1271" spans="1:31" ht="15">
      <c r="A1271" s="1" t="str">
        <f t="shared" si="38"/>
        <v>1197113112E9</v>
      </c>
      <c r="B1271" t="s">
        <v>364</v>
      </c>
      <c r="C1271" t="s">
        <v>29</v>
      </c>
      <c r="D1271" t="s">
        <v>30</v>
      </c>
      <c r="E1271" t="s">
        <v>329</v>
      </c>
      <c r="F1271" t="s">
        <v>1285</v>
      </c>
      <c r="G1271" t="s">
        <v>7267</v>
      </c>
      <c r="H1271" t="s">
        <v>1774</v>
      </c>
      <c r="I1271" t="s">
        <v>7268</v>
      </c>
      <c r="J1271" t="s">
        <v>7310</v>
      </c>
      <c r="K1271" t="s">
        <v>32</v>
      </c>
      <c r="L1271" t="s">
        <v>32</v>
      </c>
      <c r="M1271" t="s">
        <v>43</v>
      </c>
      <c r="N1271" t="s">
        <v>62</v>
      </c>
      <c r="O1271" t="s">
        <v>7311</v>
      </c>
      <c r="P1271" t="s">
        <v>76</v>
      </c>
      <c r="Q1271" t="s">
        <v>7312</v>
      </c>
      <c r="R1271" t="s">
        <v>7313</v>
      </c>
      <c r="S1271" s="1" t="str">
        <f t="shared" si="39"/>
        <v>QUISPE ZABALAGA, PATRICIA PAOLA</v>
      </c>
      <c r="T1271" t="s">
        <v>65</v>
      </c>
      <c r="U1271" t="s">
        <v>49</v>
      </c>
      <c r="V1271" t="s">
        <v>100</v>
      </c>
      <c r="W1271" t="s">
        <v>7314</v>
      </c>
      <c r="X1271" s="40">
        <v>31599</v>
      </c>
      <c r="Y1271" t="s">
        <v>7315</v>
      </c>
      <c r="Z1271" s="40">
        <v>43171</v>
      </c>
      <c r="AA1271" s="40">
        <v>43465</v>
      </c>
      <c r="AB1271" t="s">
        <v>39</v>
      </c>
      <c r="AC1271" t="s">
        <v>67</v>
      </c>
      <c r="AD1271" t="s">
        <v>41</v>
      </c>
      <c r="AE1271"/>
    </row>
    <row r="1272" spans="1:31" ht="15">
      <c r="A1272" s="1" t="str">
        <f t="shared" si="38"/>
        <v>1197113122E3</v>
      </c>
      <c r="B1272" t="s">
        <v>364</v>
      </c>
      <c r="C1272" t="s">
        <v>29</v>
      </c>
      <c r="D1272" t="s">
        <v>30</v>
      </c>
      <c r="E1272" t="s">
        <v>329</v>
      </c>
      <c r="F1272" t="s">
        <v>1285</v>
      </c>
      <c r="G1272" t="s">
        <v>7267</v>
      </c>
      <c r="H1272" t="s">
        <v>1774</v>
      </c>
      <c r="I1272" t="s">
        <v>7268</v>
      </c>
      <c r="J1272" t="s">
        <v>7316</v>
      </c>
      <c r="K1272" t="s">
        <v>32</v>
      </c>
      <c r="L1272" t="s">
        <v>32</v>
      </c>
      <c r="M1272" t="s">
        <v>43</v>
      </c>
      <c r="N1272" t="s">
        <v>44</v>
      </c>
      <c r="O1272" t="s">
        <v>54</v>
      </c>
      <c r="P1272" t="s">
        <v>2928</v>
      </c>
      <c r="Q1272" t="s">
        <v>7317</v>
      </c>
      <c r="R1272" t="s">
        <v>461</v>
      </c>
      <c r="S1272" s="1" t="str">
        <f t="shared" si="39"/>
        <v>VEGA MONTOYA, JORGE</v>
      </c>
      <c r="T1272" t="s">
        <v>65</v>
      </c>
      <c r="U1272" t="s">
        <v>49</v>
      </c>
      <c r="V1272" t="s">
        <v>50</v>
      </c>
      <c r="W1272" t="s">
        <v>7318</v>
      </c>
      <c r="X1272" s="40">
        <v>25643</v>
      </c>
      <c r="Y1272" t="s">
        <v>7319</v>
      </c>
      <c r="Z1272"/>
      <c r="AA1272"/>
      <c r="AB1272" t="s">
        <v>39</v>
      </c>
      <c r="AC1272" t="s">
        <v>40</v>
      </c>
      <c r="AD1272" t="s">
        <v>41</v>
      </c>
      <c r="AE1272"/>
    </row>
    <row r="1273" spans="1:31" ht="15">
      <c r="A1273" s="1" t="str">
        <f t="shared" si="38"/>
        <v>21EV01810182</v>
      </c>
      <c r="B1273" t="s">
        <v>364</v>
      </c>
      <c r="C1273" t="s">
        <v>29</v>
      </c>
      <c r="D1273" t="s">
        <v>30</v>
      </c>
      <c r="E1273" t="s">
        <v>329</v>
      </c>
      <c r="F1273" t="s">
        <v>1285</v>
      </c>
      <c r="G1273" t="s">
        <v>7267</v>
      </c>
      <c r="H1273" t="s">
        <v>1774</v>
      </c>
      <c r="I1273" t="s">
        <v>7268</v>
      </c>
      <c r="J1273" t="s">
        <v>7320</v>
      </c>
      <c r="K1273" t="s">
        <v>32</v>
      </c>
      <c r="L1273" t="s">
        <v>32</v>
      </c>
      <c r="M1273" t="s">
        <v>1139</v>
      </c>
      <c r="N1273" t="s">
        <v>62</v>
      </c>
      <c r="O1273" t="s">
        <v>2591</v>
      </c>
      <c r="P1273" t="s">
        <v>147</v>
      </c>
      <c r="Q1273" t="s">
        <v>231</v>
      </c>
      <c r="R1273" t="s">
        <v>772</v>
      </c>
      <c r="S1273" s="1" t="str">
        <f t="shared" si="39"/>
        <v>CHURA SANCHEZ, JAIME</v>
      </c>
      <c r="T1273" t="s">
        <v>65</v>
      </c>
      <c r="U1273" t="s">
        <v>1138</v>
      </c>
      <c r="V1273" t="s">
        <v>50</v>
      </c>
      <c r="W1273" t="s">
        <v>7321</v>
      </c>
      <c r="X1273" s="40">
        <v>27359</v>
      </c>
      <c r="Y1273" t="s">
        <v>7322</v>
      </c>
      <c r="Z1273" s="40">
        <v>43332</v>
      </c>
      <c r="AA1273" s="40">
        <v>43465</v>
      </c>
      <c r="AB1273" t="s">
        <v>113</v>
      </c>
      <c r="AC1273" t="s">
        <v>67</v>
      </c>
      <c r="AD1273" t="s">
        <v>41</v>
      </c>
      <c r="AE1273"/>
    </row>
    <row r="1274" spans="1:31" ht="15">
      <c r="A1274" s="1" t="str">
        <f t="shared" si="38"/>
        <v>1197113122E1</v>
      </c>
      <c r="B1274" t="s">
        <v>364</v>
      </c>
      <c r="C1274" t="s">
        <v>29</v>
      </c>
      <c r="D1274" t="s">
        <v>30</v>
      </c>
      <c r="E1274" t="s">
        <v>329</v>
      </c>
      <c r="F1274" t="s">
        <v>1285</v>
      </c>
      <c r="G1274" t="s">
        <v>7267</v>
      </c>
      <c r="H1274" t="s">
        <v>1774</v>
      </c>
      <c r="I1274" t="s">
        <v>7268</v>
      </c>
      <c r="J1274" t="s">
        <v>7323</v>
      </c>
      <c r="K1274" t="s">
        <v>87</v>
      </c>
      <c r="L1274" t="s">
        <v>88</v>
      </c>
      <c r="M1274" t="s">
        <v>89</v>
      </c>
      <c r="N1274" t="s">
        <v>44</v>
      </c>
      <c r="O1274" t="s">
        <v>54</v>
      </c>
      <c r="P1274" t="s">
        <v>7324</v>
      </c>
      <c r="Q1274" t="s">
        <v>306</v>
      </c>
      <c r="R1274" t="s">
        <v>7325</v>
      </c>
      <c r="S1274" s="1" t="str">
        <f t="shared" si="39"/>
        <v>TIQUE GUTIERREZ, JUAN GREGORIO</v>
      </c>
      <c r="T1274" t="s">
        <v>91</v>
      </c>
      <c r="U1274" t="s">
        <v>38</v>
      </c>
      <c r="V1274" t="s">
        <v>50</v>
      </c>
      <c r="W1274" t="s">
        <v>7326</v>
      </c>
      <c r="X1274" s="40">
        <v>23540</v>
      </c>
      <c r="Y1274" t="s">
        <v>7327</v>
      </c>
      <c r="Z1274"/>
      <c r="AA1274"/>
      <c r="AB1274" t="s">
        <v>39</v>
      </c>
      <c r="AC1274" t="s">
        <v>92</v>
      </c>
      <c r="AD1274" t="s">
        <v>41</v>
      </c>
      <c r="AE1274"/>
    </row>
    <row r="1275" spans="1:31" ht="15">
      <c r="A1275" s="1" t="str">
        <f t="shared" si="38"/>
        <v>1118113112E2</v>
      </c>
      <c r="B1275" t="s">
        <v>366</v>
      </c>
      <c r="C1275" t="s">
        <v>303</v>
      </c>
      <c r="D1275" t="s">
        <v>30</v>
      </c>
      <c r="E1275" t="s">
        <v>329</v>
      </c>
      <c r="F1275" t="s">
        <v>1653</v>
      </c>
      <c r="G1275" t="s">
        <v>7328</v>
      </c>
      <c r="H1275" t="s">
        <v>1774</v>
      </c>
      <c r="I1275" t="s">
        <v>7329</v>
      </c>
      <c r="J1275" t="s">
        <v>7330</v>
      </c>
      <c r="K1275" t="s">
        <v>32</v>
      </c>
      <c r="L1275" t="s">
        <v>32</v>
      </c>
      <c r="M1275" t="s">
        <v>43</v>
      </c>
      <c r="N1275" t="s">
        <v>44</v>
      </c>
      <c r="O1275" t="s">
        <v>54</v>
      </c>
      <c r="P1275" t="s">
        <v>197</v>
      </c>
      <c r="Q1275" t="s">
        <v>109</v>
      </c>
      <c r="R1275" t="s">
        <v>524</v>
      </c>
      <c r="S1275" s="1" t="str">
        <f t="shared" si="39"/>
        <v>CASTILLO PAREDES, ALICIA</v>
      </c>
      <c r="T1275" t="s">
        <v>53</v>
      </c>
      <c r="U1275" t="s">
        <v>49</v>
      </c>
      <c r="V1275" t="s">
        <v>50</v>
      </c>
      <c r="W1275" t="s">
        <v>7331</v>
      </c>
      <c r="X1275" s="40">
        <v>22376</v>
      </c>
      <c r="Y1275" t="s">
        <v>7332</v>
      </c>
      <c r="Z1275"/>
      <c r="AA1275"/>
      <c r="AB1275" t="s">
        <v>39</v>
      </c>
      <c r="AC1275" t="s">
        <v>40</v>
      </c>
      <c r="AD1275" t="s">
        <v>41</v>
      </c>
      <c r="AE1275"/>
    </row>
    <row r="1276" spans="1:31" ht="15">
      <c r="A1276" s="1" t="str">
        <f t="shared" si="38"/>
        <v>1118113112E3</v>
      </c>
      <c r="B1276" t="s">
        <v>366</v>
      </c>
      <c r="C1276" t="s">
        <v>303</v>
      </c>
      <c r="D1276" t="s">
        <v>30</v>
      </c>
      <c r="E1276" t="s">
        <v>329</v>
      </c>
      <c r="F1276" t="s">
        <v>1653</v>
      </c>
      <c r="G1276" t="s">
        <v>7328</v>
      </c>
      <c r="H1276" t="s">
        <v>1774</v>
      </c>
      <c r="I1276" t="s">
        <v>7329</v>
      </c>
      <c r="J1276" t="s">
        <v>7333</v>
      </c>
      <c r="K1276" t="s">
        <v>32</v>
      </c>
      <c r="L1276" t="s">
        <v>32</v>
      </c>
      <c r="M1276" t="s">
        <v>259</v>
      </c>
      <c r="N1276" t="s">
        <v>44</v>
      </c>
      <c r="O1276" t="s">
        <v>7334</v>
      </c>
      <c r="P1276" t="s">
        <v>118</v>
      </c>
      <c r="Q1276" t="s">
        <v>463</v>
      </c>
      <c r="R1276" t="s">
        <v>7335</v>
      </c>
      <c r="S1276" s="1" t="str">
        <f t="shared" si="39"/>
        <v>FLORES TALAVERA, OLIVIA SONIA</v>
      </c>
      <c r="T1276" t="s">
        <v>60</v>
      </c>
      <c r="U1276" t="s">
        <v>49</v>
      </c>
      <c r="V1276" t="s">
        <v>50</v>
      </c>
      <c r="W1276" t="s">
        <v>7336</v>
      </c>
      <c r="X1276" s="40">
        <v>26576</v>
      </c>
      <c r="Y1276" t="s">
        <v>7337</v>
      </c>
      <c r="Z1276" s="40">
        <v>43101</v>
      </c>
      <c r="AA1276" s="40">
        <v>43465</v>
      </c>
      <c r="AB1276" t="s">
        <v>39</v>
      </c>
      <c r="AC1276" t="s">
        <v>40</v>
      </c>
      <c r="AD1276" t="s">
        <v>41</v>
      </c>
      <c r="AE1276"/>
    </row>
    <row r="1277" spans="1:31" ht="15">
      <c r="A1277" s="1" t="str">
        <f t="shared" si="38"/>
        <v>1118113112E4</v>
      </c>
      <c r="B1277" t="s">
        <v>366</v>
      </c>
      <c r="C1277" t="s">
        <v>303</v>
      </c>
      <c r="D1277" t="s">
        <v>30</v>
      </c>
      <c r="E1277" t="s">
        <v>329</v>
      </c>
      <c r="F1277" t="s">
        <v>1653</v>
      </c>
      <c r="G1277" t="s">
        <v>7328</v>
      </c>
      <c r="H1277" t="s">
        <v>1774</v>
      </c>
      <c r="I1277" t="s">
        <v>7329</v>
      </c>
      <c r="J1277" t="s">
        <v>7338</v>
      </c>
      <c r="K1277" t="s">
        <v>32</v>
      </c>
      <c r="L1277" t="s">
        <v>32</v>
      </c>
      <c r="M1277" t="s">
        <v>43</v>
      </c>
      <c r="N1277" t="s">
        <v>44</v>
      </c>
      <c r="O1277" t="s">
        <v>54</v>
      </c>
      <c r="P1277" t="s">
        <v>102</v>
      </c>
      <c r="Q1277" t="s">
        <v>431</v>
      </c>
      <c r="R1277" t="s">
        <v>7339</v>
      </c>
      <c r="S1277" s="1" t="str">
        <f t="shared" si="39"/>
        <v>MAMANI CALSIN, CIRILO</v>
      </c>
      <c r="T1277" t="s">
        <v>53</v>
      </c>
      <c r="U1277" t="s">
        <v>49</v>
      </c>
      <c r="V1277" t="s">
        <v>50</v>
      </c>
      <c r="W1277" t="s">
        <v>7340</v>
      </c>
      <c r="X1277" s="40">
        <v>22369</v>
      </c>
      <c r="Y1277" t="s">
        <v>7341</v>
      </c>
      <c r="Z1277" s="40">
        <v>41640</v>
      </c>
      <c r="AA1277" s="40">
        <v>42004</v>
      </c>
      <c r="AB1277" t="s">
        <v>39</v>
      </c>
      <c r="AC1277" t="s">
        <v>40</v>
      </c>
      <c r="AD1277" t="s">
        <v>41</v>
      </c>
      <c r="AE1277"/>
    </row>
    <row r="1278" spans="1:31" ht="15">
      <c r="A1278" s="1" t="str">
        <f t="shared" si="38"/>
        <v>1118113112E6</v>
      </c>
      <c r="B1278" t="s">
        <v>366</v>
      </c>
      <c r="C1278" t="s">
        <v>303</v>
      </c>
      <c r="D1278" t="s">
        <v>30</v>
      </c>
      <c r="E1278" t="s">
        <v>329</v>
      </c>
      <c r="F1278" t="s">
        <v>1653</v>
      </c>
      <c r="G1278" t="s">
        <v>7328</v>
      </c>
      <c r="H1278" t="s">
        <v>1774</v>
      </c>
      <c r="I1278" t="s">
        <v>7329</v>
      </c>
      <c r="J1278" t="s">
        <v>7342</v>
      </c>
      <c r="K1278" t="s">
        <v>32</v>
      </c>
      <c r="L1278" t="s">
        <v>32</v>
      </c>
      <c r="M1278" t="s">
        <v>43</v>
      </c>
      <c r="N1278" t="s">
        <v>44</v>
      </c>
      <c r="O1278" t="s">
        <v>7343</v>
      </c>
      <c r="P1278" t="s">
        <v>172</v>
      </c>
      <c r="Q1278" t="s">
        <v>895</v>
      </c>
      <c r="R1278" t="s">
        <v>764</v>
      </c>
      <c r="S1278" s="1" t="str">
        <f t="shared" si="39"/>
        <v>DELGADO BENAVIDES, ANGEL</v>
      </c>
      <c r="T1278" t="s">
        <v>48</v>
      </c>
      <c r="U1278" t="s">
        <v>49</v>
      </c>
      <c r="V1278" t="s">
        <v>50</v>
      </c>
      <c r="W1278" t="s">
        <v>7344</v>
      </c>
      <c r="X1278" s="40">
        <v>20240</v>
      </c>
      <c r="Y1278" t="s">
        <v>7345</v>
      </c>
      <c r="Z1278" s="40">
        <v>42064</v>
      </c>
      <c r="AA1278"/>
      <c r="AB1278" t="s">
        <v>39</v>
      </c>
      <c r="AC1278" t="s">
        <v>40</v>
      </c>
      <c r="AD1278" t="s">
        <v>41</v>
      </c>
      <c r="AE1278"/>
    </row>
    <row r="1279" spans="1:31" ht="15">
      <c r="A1279" s="1" t="str">
        <f t="shared" si="38"/>
        <v>1118113112E7</v>
      </c>
      <c r="B1279" t="s">
        <v>366</v>
      </c>
      <c r="C1279" t="s">
        <v>303</v>
      </c>
      <c r="D1279" t="s">
        <v>30</v>
      </c>
      <c r="E1279" t="s">
        <v>329</v>
      </c>
      <c r="F1279" t="s">
        <v>1653</v>
      </c>
      <c r="G1279" t="s">
        <v>7328</v>
      </c>
      <c r="H1279" t="s">
        <v>1774</v>
      </c>
      <c r="I1279" t="s">
        <v>7329</v>
      </c>
      <c r="J1279" t="s">
        <v>7346</v>
      </c>
      <c r="K1279" t="s">
        <v>32</v>
      </c>
      <c r="L1279" t="s">
        <v>32</v>
      </c>
      <c r="M1279" t="s">
        <v>43</v>
      </c>
      <c r="N1279" t="s">
        <v>44</v>
      </c>
      <c r="O1279" t="s">
        <v>54</v>
      </c>
      <c r="P1279" t="s">
        <v>59</v>
      </c>
      <c r="Q1279" t="s">
        <v>467</v>
      </c>
      <c r="R1279" t="s">
        <v>7347</v>
      </c>
      <c r="S1279" s="1" t="str">
        <f t="shared" si="39"/>
        <v>VILCA ZAPATA, CLORINDA PRUDENCIA</v>
      </c>
      <c r="T1279" t="s">
        <v>48</v>
      </c>
      <c r="U1279" t="s">
        <v>49</v>
      </c>
      <c r="V1279" t="s">
        <v>50</v>
      </c>
      <c r="W1279" t="s">
        <v>7348</v>
      </c>
      <c r="X1279" s="40">
        <v>19477</v>
      </c>
      <c r="Y1279" t="s">
        <v>7349</v>
      </c>
      <c r="Z1279"/>
      <c r="AA1279"/>
      <c r="AB1279" t="s">
        <v>39</v>
      </c>
      <c r="AC1279" t="s">
        <v>40</v>
      </c>
      <c r="AD1279" t="s">
        <v>41</v>
      </c>
      <c r="AE1279"/>
    </row>
    <row r="1280" spans="1:31" ht="15">
      <c r="A1280" s="1" t="str">
        <f t="shared" si="38"/>
        <v>1118113112E5</v>
      </c>
      <c r="B1280" t="s">
        <v>366</v>
      </c>
      <c r="C1280" t="s">
        <v>303</v>
      </c>
      <c r="D1280" t="s">
        <v>30</v>
      </c>
      <c r="E1280" t="s">
        <v>329</v>
      </c>
      <c r="F1280" t="s">
        <v>1653</v>
      </c>
      <c r="G1280" t="s">
        <v>7328</v>
      </c>
      <c r="H1280" t="s">
        <v>1774</v>
      </c>
      <c r="I1280" t="s">
        <v>7329</v>
      </c>
      <c r="J1280" t="s">
        <v>7350</v>
      </c>
      <c r="K1280" t="s">
        <v>87</v>
      </c>
      <c r="L1280" t="s">
        <v>88</v>
      </c>
      <c r="M1280" t="s">
        <v>89</v>
      </c>
      <c r="N1280" t="s">
        <v>44</v>
      </c>
      <c r="O1280" t="s">
        <v>7351</v>
      </c>
      <c r="P1280" t="s">
        <v>69</v>
      </c>
      <c r="Q1280" t="s">
        <v>521</v>
      </c>
      <c r="R1280" t="s">
        <v>7352</v>
      </c>
      <c r="S1280" s="1" t="str">
        <f t="shared" si="39"/>
        <v>CHOQUE YUPANQUI, MARIVEL</v>
      </c>
      <c r="T1280" t="s">
        <v>98</v>
      </c>
      <c r="U1280" t="s">
        <v>38</v>
      </c>
      <c r="V1280" t="s">
        <v>50</v>
      </c>
      <c r="W1280" t="s">
        <v>7353</v>
      </c>
      <c r="X1280" s="40">
        <v>26700</v>
      </c>
      <c r="Y1280" t="s">
        <v>7354</v>
      </c>
      <c r="Z1280" s="40">
        <v>43101</v>
      </c>
      <c r="AA1280"/>
      <c r="AB1280" t="s">
        <v>39</v>
      </c>
      <c r="AC1280" t="s">
        <v>92</v>
      </c>
      <c r="AD1280" t="s">
        <v>41</v>
      </c>
      <c r="AE1280"/>
    </row>
    <row r="1281" spans="1:31" ht="15">
      <c r="A1281" s="1" t="str">
        <f t="shared" si="38"/>
        <v>1119113112E3</v>
      </c>
      <c r="B1281" t="s">
        <v>366</v>
      </c>
      <c r="C1281" t="s">
        <v>29</v>
      </c>
      <c r="D1281" t="s">
        <v>30</v>
      </c>
      <c r="E1281" t="s">
        <v>330</v>
      </c>
      <c r="F1281" t="s">
        <v>1647</v>
      </c>
      <c r="G1281" t="s">
        <v>7355</v>
      </c>
      <c r="H1281" t="s">
        <v>1774</v>
      </c>
      <c r="I1281" t="s">
        <v>7356</v>
      </c>
      <c r="J1281" t="s">
        <v>7357</v>
      </c>
      <c r="K1281" t="s">
        <v>32</v>
      </c>
      <c r="L1281" t="s">
        <v>33</v>
      </c>
      <c r="M1281" t="s">
        <v>34</v>
      </c>
      <c r="N1281" t="s">
        <v>593</v>
      </c>
      <c r="O1281" t="s">
        <v>7358</v>
      </c>
      <c r="P1281" t="s">
        <v>304</v>
      </c>
      <c r="Q1281" t="s">
        <v>59</v>
      </c>
      <c r="R1281" t="s">
        <v>595</v>
      </c>
      <c r="S1281" s="1" t="str">
        <f t="shared" si="39"/>
        <v>MIRANDA VILCA, JUAN</v>
      </c>
      <c r="T1281" t="s">
        <v>48</v>
      </c>
      <c r="U1281" t="s">
        <v>38</v>
      </c>
      <c r="V1281" t="s">
        <v>50</v>
      </c>
      <c r="W1281" t="s">
        <v>7359</v>
      </c>
      <c r="X1281" s="40">
        <v>22772</v>
      </c>
      <c r="Y1281" t="s">
        <v>7360</v>
      </c>
      <c r="Z1281" s="40">
        <v>43377</v>
      </c>
      <c r="AA1281" s="40">
        <v>43465</v>
      </c>
      <c r="AB1281" t="s">
        <v>39</v>
      </c>
      <c r="AC1281" t="s">
        <v>40</v>
      </c>
      <c r="AD1281" t="s">
        <v>41</v>
      </c>
      <c r="AE1281"/>
    </row>
    <row r="1282" spans="1:31" ht="15">
      <c r="A1282" s="1" t="str">
        <f t="shared" si="38"/>
        <v>1119113112E0</v>
      </c>
      <c r="B1282" t="s">
        <v>366</v>
      </c>
      <c r="C1282" t="s">
        <v>29</v>
      </c>
      <c r="D1282" t="s">
        <v>30</v>
      </c>
      <c r="E1282" t="s">
        <v>330</v>
      </c>
      <c r="F1282" t="s">
        <v>1647</v>
      </c>
      <c r="G1282" t="s">
        <v>7355</v>
      </c>
      <c r="H1282" t="s">
        <v>1774</v>
      </c>
      <c r="I1282" t="s">
        <v>7356</v>
      </c>
      <c r="J1282" t="s">
        <v>7361</v>
      </c>
      <c r="K1282" t="s">
        <v>32</v>
      </c>
      <c r="L1282" t="s">
        <v>32</v>
      </c>
      <c r="M1282" t="s">
        <v>43</v>
      </c>
      <c r="N1282" t="s">
        <v>44</v>
      </c>
      <c r="O1282" t="s">
        <v>7362</v>
      </c>
      <c r="P1282" t="s">
        <v>7363</v>
      </c>
      <c r="Q1282" t="s">
        <v>118</v>
      </c>
      <c r="R1282" t="s">
        <v>7364</v>
      </c>
      <c r="S1282" s="1" t="str">
        <f t="shared" si="39"/>
        <v>AEDO FLORES, BENIGNA GREGORIA</v>
      </c>
      <c r="T1282" t="s">
        <v>65</v>
      </c>
      <c r="U1282" t="s">
        <v>49</v>
      </c>
      <c r="V1282" t="s">
        <v>50</v>
      </c>
      <c r="W1282" t="s">
        <v>7365</v>
      </c>
      <c r="X1282" s="40">
        <v>24516</v>
      </c>
      <c r="Y1282" t="s">
        <v>7366</v>
      </c>
      <c r="Z1282" s="40">
        <v>43160</v>
      </c>
      <c r="AA1282" s="40">
        <v>43465</v>
      </c>
      <c r="AB1282" t="s">
        <v>39</v>
      </c>
      <c r="AC1282" t="s">
        <v>40</v>
      </c>
      <c r="AD1282" t="s">
        <v>41</v>
      </c>
      <c r="AE1282"/>
    </row>
    <row r="1283" spans="1:31" ht="15">
      <c r="A1283" s="1" t="str">
        <f t="shared" ref="A1283:A1346" si="40">J1283</f>
        <v>1119113112E2</v>
      </c>
      <c r="B1283" t="s">
        <v>366</v>
      </c>
      <c r="C1283" t="s">
        <v>29</v>
      </c>
      <c r="D1283" t="s">
        <v>30</v>
      </c>
      <c r="E1283" t="s">
        <v>330</v>
      </c>
      <c r="F1283" t="s">
        <v>1647</v>
      </c>
      <c r="G1283" t="s">
        <v>7355</v>
      </c>
      <c r="H1283" t="s">
        <v>1774</v>
      </c>
      <c r="I1283" t="s">
        <v>7356</v>
      </c>
      <c r="J1283" t="s">
        <v>7367</v>
      </c>
      <c r="K1283" t="s">
        <v>32</v>
      </c>
      <c r="L1283" t="s">
        <v>32</v>
      </c>
      <c r="M1283" t="s">
        <v>1139</v>
      </c>
      <c r="N1283" t="s">
        <v>44</v>
      </c>
      <c r="O1283" t="s">
        <v>7368</v>
      </c>
      <c r="P1283" t="s">
        <v>315</v>
      </c>
      <c r="Q1283" t="s">
        <v>306</v>
      </c>
      <c r="R1283" t="s">
        <v>7369</v>
      </c>
      <c r="S1283" s="1" t="str">
        <f t="shared" si="39"/>
        <v>FERNANDEZ GUTIERREZ, HUMBERTO</v>
      </c>
      <c r="T1283" t="s">
        <v>60</v>
      </c>
      <c r="U1283" t="s">
        <v>49</v>
      </c>
      <c r="V1283" t="s">
        <v>50</v>
      </c>
      <c r="W1283" t="s">
        <v>7370</v>
      </c>
      <c r="X1283" s="40">
        <v>26548</v>
      </c>
      <c r="Y1283" t="s">
        <v>7371</v>
      </c>
      <c r="Z1283" s="40">
        <v>42430</v>
      </c>
      <c r="AA1283"/>
      <c r="AB1283" t="s">
        <v>39</v>
      </c>
      <c r="AC1283" t="s">
        <v>40</v>
      </c>
      <c r="AD1283" t="s">
        <v>41</v>
      </c>
      <c r="AE1283"/>
    </row>
    <row r="1284" spans="1:31" ht="15">
      <c r="A1284" s="1" t="str">
        <f t="shared" si="40"/>
        <v>1119113112E4</v>
      </c>
      <c r="B1284" t="s">
        <v>366</v>
      </c>
      <c r="C1284" t="s">
        <v>29</v>
      </c>
      <c r="D1284" t="s">
        <v>30</v>
      </c>
      <c r="E1284" t="s">
        <v>330</v>
      </c>
      <c r="F1284" t="s">
        <v>1647</v>
      </c>
      <c r="G1284" t="s">
        <v>7355</v>
      </c>
      <c r="H1284" t="s">
        <v>1774</v>
      </c>
      <c r="I1284" t="s">
        <v>7356</v>
      </c>
      <c r="J1284" t="s">
        <v>7372</v>
      </c>
      <c r="K1284" t="s">
        <v>32</v>
      </c>
      <c r="L1284" t="s">
        <v>32</v>
      </c>
      <c r="M1284" t="s">
        <v>43</v>
      </c>
      <c r="N1284" t="s">
        <v>44</v>
      </c>
      <c r="O1284" t="s">
        <v>54</v>
      </c>
      <c r="P1284" t="s">
        <v>246</v>
      </c>
      <c r="Q1284" t="s">
        <v>207</v>
      </c>
      <c r="R1284" t="s">
        <v>886</v>
      </c>
      <c r="S1284" s="1" t="str">
        <f t="shared" ref="S1284:S1347" si="41">CONCATENATE(P1284," ",Q1284,", ",R1284)</f>
        <v>CUTIPA TICONA, FILOMENA</v>
      </c>
      <c r="T1284" t="s">
        <v>48</v>
      </c>
      <c r="U1284" t="s">
        <v>49</v>
      </c>
      <c r="V1284" t="s">
        <v>50</v>
      </c>
      <c r="W1284" t="s">
        <v>7373</v>
      </c>
      <c r="X1284" s="40">
        <v>24440</v>
      </c>
      <c r="Y1284" t="s">
        <v>7374</v>
      </c>
      <c r="Z1284"/>
      <c r="AA1284"/>
      <c r="AB1284" t="s">
        <v>39</v>
      </c>
      <c r="AC1284" t="s">
        <v>40</v>
      </c>
      <c r="AD1284" t="s">
        <v>41</v>
      </c>
      <c r="AE1284"/>
    </row>
    <row r="1285" spans="1:31" ht="15">
      <c r="A1285" s="1" t="str">
        <f t="shared" si="40"/>
        <v>1119113112E5</v>
      </c>
      <c r="B1285" t="s">
        <v>366</v>
      </c>
      <c r="C1285" t="s">
        <v>29</v>
      </c>
      <c r="D1285" t="s">
        <v>30</v>
      </c>
      <c r="E1285" t="s">
        <v>330</v>
      </c>
      <c r="F1285" t="s">
        <v>1647</v>
      </c>
      <c r="G1285" t="s">
        <v>7355</v>
      </c>
      <c r="H1285" t="s">
        <v>1774</v>
      </c>
      <c r="I1285" t="s">
        <v>7356</v>
      </c>
      <c r="J1285" t="s">
        <v>7375</v>
      </c>
      <c r="K1285" t="s">
        <v>32</v>
      </c>
      <c r="L1285" t="s">
        <v>32</v>
      </c>
      <c r="M1285" t="s">
        <v>43</v>
      </c>
      <c r="N1285" t="s">
        <v>44</v>
      </c>
      <c r="O1285" t="s">
        <v>54</v>
      </c>
      <c r="P1285" t="s">
        <v>118</v>
      </c>
      <c r="Q1285" t="s">
        <v>465</v>
      </c>
      <c r="R1285" t="s">
        <v>7376</v>
      </c>
      <c r="S1285" s="1" t="str">
        <f t="shared" si="41"/>
        <v>FLORES COLCA, FERNANDO EMILIO</v>
      </c>
      <c r="T1285" t="s">
        <v>53</v>
      </c>
      <c r="U1285" t="s">
        <v>49</v>
      </c>
      <c r="V1285" t="s">
        <v>50</v>
      </c>
      <c r="W1285" t="s">
        <v>7377</v>
      </c>
      <c r="X1285" s="40">
        <v>20605</v>
      </c>
      <c r="Y1285" t="s">
        <v>7378</v>
      </c>
      <c r="Z1285"/>
      <c r="AA1285"/>
      <c r="AB1285" t="s">
        <v>39</v>
      </c>
      <c r="AC1285" t="s">
        <v>40</v>
      </c>
      <c r="AD1285" t="s">
        <v>41</v>
      </c>
      <c r="AE1285"/>
    </row>
    <row r="1286" spans="1:31" ht="15">
      <c r="A1286" s="1" t="str">
        <f t="shared" si="40"/>
        <v>1119113112E7</v>
      </c>
      <c r="B1286" t="s">
        <v>366</v>
      </c>
      <c r="C1286" t="s">
        <v>29</v>
      </c>
      <c r="D1286" t="s">
        <v>30</v>
      </c>
      <c r="E1286" t="s">
        <v>330</v>
      </c>
      <c r="F1286" t="s">
        <v>1647</v>
      </c>
      <c r="G1286" t="s">
        <v>7355</v>
      </c>
      <c r="H1286" t="s">
        <v>1774</v>
      </c>
      <c r="I1286" t="s">
        <v>7356</v>
      </c>
      <c r="J1286" t="s">
        <v>7379</v>
      </c>
      <c r="K1286" t="s">
        <v>32</v>
      </c>
      <c r="L1286" t="s">
        <v>32</v>
      </c>
      <c r="M1286" t="s">
        <v>43</v>
      </c>
      <c r="N1286" t="s">
        <v>44</v>
      </c>
      <c r="O1286" t="s">
        <v>7380</v>
      </c>
      <c r="P1286" t="s">
        <v>221</v>
      </c>
      <c r="Q1286" t="s">
        <v>374</v>
      </c>
      <c r="R1286" t="s">
        <v>896</v>
      </c>
      <c r="S1286" s="1" t="str">
        <f t="shared" si="41"/>
        <v>NUÑEZ AROAPAZA, DANITZA</v>
      </c>
      <c r="T1286" t="s">
        <v>60</v>
      </c>
      <c r="U1286" t="s">
        <v>49</v>
      </c>
      <c r="V1286" t="s">
        <v>50</v>
      </c>
      <c r="W1286" t="s">
        <v>7381</v>
      </c>
      <c r="X1286" s="40">
        <v>26490</v>
      </c>
      <c r="Y1286" t="s">
        <v>7382</v>
      </c>
      <c r="Z1286"/>
      <c r="AA1286"/>
      <c r="AB1286" t="s">
        <v>39</v>
      </c>
      <c r="AC1286" t="s">
        <v>40</v>
      </c>
      <c r="AD1286" t="s">
        <v>41</v>
      </c>
      <c r="AE1286"/>
    </row>
    <row r="1287" spans="1:31" ht="15">
      <c r="A1287" s="1" t="str">
        <f t="shared" si="40"/>
        <v>1119113112E8</v>
      </c>
      <c r="B1287" t="s">
        <v>366</v>
      </c>
      <c r="C1287" t="s">
        <v>29</v>
      </c>
      <c r="D1287" t="s">
        <v>30</v>
      </c>
      <c r="E1287" t="s">
        <v>330</v>
      </c>
      <c r="F1287" t="s">
        <v>1647</v>
      </c>
      <c r="G1287" t="s">
        <v>7355</v>
      </c>
      <c r="H1287" t="s">
        <v>1774</v>
      </c>
      <c r="I1287" t="s">
        <v>7356</v>
      </c>
      <c r="J1287" t="s">
        <v>7383</v>
      </c>
      <c r="K1287" t="s">
        <v>32</v>
      </c>
      <c r="L1287" t="s">
        <v>32</v>
      </c>
      <c r="M1287" t="s">
        <v>43</v>
      </c>
      <c r="N1287" t="s">
        <v>44</v>
      </c>
      <c r="O1287" t="s">
        <v>54</v>
      </c>
      <c r="P1287" t="s">
        <v>551</v>
      </c>
      <c r="Q1287" t="s">
        <v>155</v>
      </c>
      <c r="R1287" t="s">
        <v>7384</v>
      </c>
      <c r="S1287" s="1" t="str">
        <f t="shared" si="41"/>
        <v>ALCOS PACHECO, GLADYS ZORAIDA</v>
      </c>
      <c r="T1287" t="s">
        <v>60</v>
      </c>
      <c r="U1287" t="s">
        <v>49</v>
      </c>
      <c r="V1287" t="s">
        <v>50</v>
      </c>
      <c r="W1287" t="s">
        <v>7385</v>
      </c>
      <c r="X1287" s="40">
        <v>26094</v>
      </c>
      <c r="Y1287" t="s">
        <v>7386</v>
      </c>
      <c r="Z1287"/>
      <c r="AA1287"/>
      <c r="AB1287" t="s">
        <v>39</v>
      </c>
      <c r="AC1287" t="s">
        <v>40</v>
      </c>
      <c r="AD1287" t="s">
        <v>41</v>
      </c>
      <c r="AE1287"/>
    </row>
    <row r="1288" spans="1:31" ht="15">
      <c r="A1288" s="1" t="str">
        <f t="shared" si="40"/>
        <v>1119113112E9</v>
      </c>
      <c r="B1288" t="s">
        <v>366</v>
      </c>
      <c r="C1288" t="s">
        <v>29</v>
      </c>
      <c r="D1288" t="s">
        <v>30</v>
      </c>
      <c r="E1288" t="s">
        <v>330</v>
      </c>
      <c r="F1288" t="s">
        <v>1647</v>
      </c>
      <c r="G1288" t="s">
        <v>7355</v>
      </c>
      <c r="H1288" t="s">
        <v>1774</v>
      </c>
      <c r="I1288" t="s">
        <v>7356</v>
      </c>
      <c r="J1288" t="s">
        <v>7387</v>
      </c>
      <c r="K1288" t="s">
        <v>32</v>
      </c>
      <c r="L1288" t="s">
        <v>32</v>
      </c>
      <c r="M1288" t="s">
        <v>43</v>
      </c>
      <c r="N1288" t="s">
        <v>44</v>
      </c>
      <c r="O1288" t="s">
        <v>7388</v>
      </c>
      <c r="P1288" t="s">
        <v>141</v>
      </c>
      <c r="Q1288" t="s">
        <v>7389</v>
      </c>
      <c r="R1288" t="s">
        <v>553</v>
      </c>
      <c r="S1288" s="1" t="str">
        <f t="shared" si="41"/>
        <v>RAMOS CASAS, ROGER</v>
      </c>
      <c r="T1288" t="s">
        <v>60</v>
      </c>
      <c r="U1288" t="s">
        <v>49</v>
      </c>
      <c r="V1288" t="s">
        <v>50</v>
      </c>
      <c r="W1288" t="s">
        <v>7390</v>
      </c>
      <c r="X1288" s="40">
        <v>25902</v>
      </c>
      <c r="Y1288" t="s">
        <v>7391</v>
      </c>
      <c r="Z1288" s="40">
        <v>43196</v>
      </c>
      <c r="AA1288" s="40">
        <v>43465</v>
      </c>
      <c r="AB1288" t="s">
        <v>39</v>
      </c>
      <c r="AC1288" t="s">
        <v>40</v>
      </c>
      <c r="AD1288" t="s">
        <v>41</v>
      </c>
      <c r="AE1288"/>
    </row>
    <row r="1289" spans="1:31" ht="15">
      <c r="A1289" s="1" t="str">
        <f t="shared" si="40"/>
        <v>1119113122E1</v>
      </c>
      <c r="B1289" t="s">
        <v>366</v>
      </c>
      <c r="C1289" t="s">
        <v>29</v>
      </c>
      <c r="D1289" t="s">
        <v>30</v>
      </c>
      <c r="E1289" t="s">
        <v>330</v>
      </c>
      <c r="F1289" t="s">
        <v>1647</v>
      </c>
      <c r="G1289" t="s">
        <v>7355</v>
      </c>
      <c r="H1289" t="s">
        <v>1774</v>
      </c>
      <c r="I1289" t="s">
        <v>7356</v>
      </c>
      <c r="J1289" t="s">
        <v>7392</v>
      </c>
      <c r="K1289" t="s">
        <v>32</v>
      </c>
      <c r="L1289" t="s">
        <v>32</v>
      </c>
      <c r="M1289" t="s">
        <v>43</v>
      </c>
      <c r="N1289" t="s">
        <v>212</v>
      </c>
      <c r="O1289" t="s">
        <v>7393</v>
      </c>
      <c r="P1289" t="s">
        <v>42</v>
      </c>
      <c r="Q1289" t="s">
        <v>42</v>
      </c>
      <c r="R1289" t="s">
        <v>42</v>
      </c>
      <c r="S1289" s="1" t="str">
        <f t="shared" si="41"/>
        <v xml:space="preserve"> , </v>
      </c>
      <c r="T1289" t="s">
        <v>65</v>
      </c>
      <c r="U1289" t="s">
        <v>49</v>
      </c>
      <c r="V1289" t="s">
        <v>50</v>
      </c>
      <c r="W1289" t="s">
        <v>42</v>
      </c>
      <c r="X1289" t="s">
        <v>213</v>
      </c>
      <c r="Y1289" t="s">
        <v>42</v>
      </c>
      <c r="Z1289" s="40">
        <v>43316</v>
      </c>
      <c r="AA1289" s="40">
        <v>43346</v>
      </c>
      <c r="AB1289" t="s">
        <v>270</v>
      </c>
      <c r="AC1289" t="s">
        <v>67</v>
      </c>
      <c r="AD1289" t="s">
        <v>41</v>
      </c>
      <c r="AE1289"/>
    </row>
    <row r="1290" spans="1:31" ht="15">
      <c r="A1290" s="1" t="str">
        <f t="shared" si="40"/>
        <v>1119113122E1</v>
      </c>
      <c r="B1290" t="s">
        <v>366</v>
      </c>
      <c r="C1290" t="s">
        <v>29</v>
      </c>
      <c r="D1290" t="s">
        <v>30</v>
      </c>
      <c r="E1290" t="s">
        <v>330</v>
      </c>
      <c r="F1290" t="s">
        <v>1647</v>
      </c>
      <c r="G1290" t="s">
        <v>7355</v>
      </c>
      <c r="H1290" t="s">
        <v>1774</v>
      </c>
      <c r="I1290" t="s">
        <v>7356</v>
      </c>
      <c r="J1290" t="s">
        <v>7392</v>
      </c>
      <c r="K1290" t="s">
        <v>32</v>
      </c>
      <c r="L1290" t="s">
        <v>32</v>
      </c>
      <c r="M1290" t="s">
        <v>43</v>
      </c>
      <c r="N1290" t="s">
        <v>44</v>
      </c>
      <c r="O1290" t="s">
        <v>54</v>
      </c>
      <c r="P1290" t="s">
        <v>478</v>
      </c>
      <c r="Q1290" t="s">
        <v>844</v>
      </c>
      <c r="R1290" t="s">
        <v>897</v>
      </c>
      <c r="S1290" s="1" t="str">
        <f t="shared" si="41"/>
        <v>BUSTINCIO VILLANUEVA, PANFILO</v>
      </c>
      <c r="T1290" t="s">
        <v>53</v>
      </c>
      <c r="U1290" t="s">
        <v>49</v>
      </c>
      <c r="V1290" t="s">
        <v>271</v>
      </c>
      <c r="W1290" t="s">
        <v>7394</v>
      </c>
      <c r="X1290" s="40">
        <v>21814</v>
      </c>
      <c r="Y1290" t="s">
        <v>7395</v>
      </c>
      <c r="Z1290" s="40">
        <v>43316</v>
      </c>
      <c r="AA1290" s="40">
        <v>43346</v>
      </c>
      <c r="AB1290" t="s">
        <v>39</v>
      </c>
      <c r="AC1290" t="s">
        <v>40</v>
      </c>
      <c r="AD1290" t="s">
        <v>41</v>
      </c>
      <c r="AE1290"/>
    </row>
    <row r="1291" spans="1:31" ht="15">
      <c r="A1291" s="1" t="str">
        <f t="shared" si="40"/>
        <v>1119113122E2</v>
      </c>
      <c r="B1291" t="s">
        <v>366</v>
      </c>
      <c r="C1291" t="s">
        <v>29</v>
      </c>
      <c r="D1291" t="s">
        <v>30</v>
      </c>
      <c r="E1291" t="s">
        <v>330</v>
      </c>
      <c r="F1291" t="s">
        <v>1647</v>
      </c>
      <c r="G1291" t="s">
        <v>7355</v>
      </c>
      <c r="H1291" t="s">
        <v>1774</v>
      </c>
      <c r="I1291" t="s">
        <v>7356</v>
      </c>
      <c r="J1291" t="s">
        <v>7396</v>
      </c>
      <c r="K1291" t="s">
        <v>32</v>
      </c>
      <c r="L1291" t="s">
        <v>32</v>
      </c>
      <c r="M1291" t="s">
        <v>43</v>
      </c>
      <c r="N1291" t="s">
        <v>44</v>
      </c>
      <c r="O1291" t="s">
        <v>54</v>
      </c>
      <c r="P1291" t="s">
        <v>359</v>
      </c>
      <c r="Q1291" t="s">
        <v>344</v>
      </c>
      <c r="R1291" t="s">
        <v>202</v>
      </c>
      <c r="S1291" s="1" t="str">
        <f t="shared" si="41"/>
        <v>NEIRA HUMPIRI, OSWALDO</v>
      </c>
      <c r="T1291" t="s">
        <v>48</v>
      </c>
      <c r="U1291" t="s">
        <v>49</v>
      </c>
      <c r="V1291" t="s">
        <v>50</v>
      </c>
      <c r="W1291" t="s">
        <v>7397</v>
      </c>
      <c r="X1291" s="40">
        <v>21767</v>
      </c>
      <c r="Y1291" t="s">
        <v>7398</v>
      </c>
      <c r="Z1291"/>
      <c r="AA1291"/>
      <c r="AB1291" t="s">
        <v>39</v>
      </c>
      <c r="AC1291" t="s">
        <v>40</v>
      </c>
      <c r="AD1291" t="s">
        <v>41</v>
      </c>
      <c r="AE1291"/>
    </row>
    <row r="1292" spans="1:31" ht="15">
      <c r="A1292" s="1" t="str">
        <f t="shared" si="40"/>
        <v>1119113122E3</v>
      </c>
      <c r="B1292" t="s">
        <v>366</v>
      </c>
      <c r="C1292" t="s">
        <v>29</v>
      </c>
      <c r="D1292" t="s">
        <v>30</v>
      </c>
      <c r="E1292" t="s">
        <v>330</v>
      </c>
      <c r="F1292" t="s">
        <v>1647</v>
      </c>
      <c r="G1292" t="s">
        <v>7355</v>
      </c>
      <c r="H1292" t="s">
        <v>1774</v>
      </c>
      <c r="I1292" t="s">
        <v>7356</v>
      </c>
      <c r="J1292" t="s">
        <v>7399</v>
      </c>
      <c r="K1292" t="s">
        <v>32</v>
      </c>
      <c r="L1292" t="s">
        <v>32</v>
      </c>
      <c r="M1292" t="s">
        <v>43</v>
      </c>
      <c r="N1292" t="s">
        <v>62</v>
      </c>
      <c r="O1292" t="s">
        <v>7400</v>
      </c>
      <c r="P1292" t="s">
        <v>102</v>
      </c>
      <c r="Q1292" t="s">
        <v>76</v>
      </c>
      <c r="R1292" t="s">
        <v>7401</v>
      </c>
      <c r="S1292" s="1" t="str">
        <f t="shared" si="41"/>
        <v>MAMANI QUISPE, LONGINA JOSEFINA</v>
      </c>
      <c r="T1292" t="s">
        <v>65</v>
      </c>
      <c r="U1292" t="s">
        <v>49</v>
      </c>
      <c r="V1292" t="s">
        <v>100</v>
      </c>
      <c r="W1292" t="s">
        <v>7402</v>
      </c>
      <c r="X1292" s="40">
        <v>24912</v>
      </c>
      <c r="Y1292" t="s">
        <v>7403</v>
      </c>
      <c r="Z1292" s="40">
        <v>43160</v>
      </c>
      <c r="AA1292" s="40">
        <v>43465</v>
      </c>
      <c r="AB1292" t="s">
        <v>39</v>
      </c>
      <c r="AC1292" t="s">
        <v>67</v>
      </c>
      <c r="AD1292" t="s">
        <v>41</v>
      </c>
      <c r="AE1292"/>
    </row>
    <row r="1293" spans="1:31" ht="15">
      <c r="A1293" s="1" t="str">
        <f t="shared" si="40"/>
        <v>1119113122E4</v>
      </c>
      <c r="B1293" t="s">
        <v>366</v>
      </c>
      <c r="C1293" t="s">
        <v>29</v>
      </c>
      <c r="D1293" t="s">
        <v>30</v>
      </c>
      <c r="E1293" t="s">
        <v>330</v>
      </c>
      <c r="F1293" t="s">
        <v>1647</v>
      </c>
      <c r="G1293" t="s">
        <v>7355</v>
      </c>
      <c r="H1293" t="s">
        <v>1774</v>
      </c>
      <c r="I1293" t="s">
        <v>7356</v>
      </c>
      <c r="J1293" t="s">
        <v>7404</v>
      </c>
      <c r="K1293" t="s">
        <v>32</v>
      </c>
      <c r="L1293" t="s">
        <v>32</v>
      </c>
      <c r="M1293" t="s">
        <v>43</v>
      </c>
      <c r="N1293" t="s">
        <v>62</v>
      </c>
      <c r="O1293" t="s">
        <v>7405</v>
      </c>
      <c r="P1293" t="s">
        <v>7406</v>
      </c>
      <c r="Q1293" t="s">
        <v>970</v>
      </c>
      <c r="R1293" t="s">
        <v>7407</v>
      </c>
      <c r="S1293" s="1" t="str">
        <f t="shared" si="41"/>
        <v>INCACOÑA CHOQUECOTA, NANCY ELIZABETH</v>
      </c>
      <c r="T1293" t="s">
        <v>65</v>
      </c>
      <c r="U1293" t="s">
        <v>49</v>
      </c>
      <c r="V1293" t="s">
        <v>50</v>
      </c>
      <c r="W1293" t="s">
        <v>7408</v>
      </c>
      <c r="X1293" s="40">
        <v>29073</v>
      </c>
      <c r="Y1293" t="s">
        <v>7409</v>
      </c>
      <c r="Z1293" s="40">
        <v>43378</v>
      </c>
      <c r="AA1293" s="40">
        <v>43465</v>
      </c>
      <c r="AB1293" t="s">
        <v>270</v>
      </c>
      <c r="AC1293" t="s">
        <v>67</v>
      </c>
      <c r="AD1293" t="s">
        <v>41</v>
      </c>
      <c r="AE1293"/>
    </row>
    <row r="1294" spans="1:31" ht="15">
      <c r="A1294" s="1" t="str">
        <f t="shared" si="40"/>
        <v>1119113122E4</v>
      </c>
      <c r="B1294" t="s">
        <v>366</v>
      </c>
      <c r="C1294" t="s">
        <v>29</v>
      </c>
      <c r="D1294" t="s">
        <v>30</v>
      </c>
      <c r="E1294" t="s">
        <v>330</v>
      </c>
      <c r="F1294" t="s">
        <v>1647</v>
      </c>
      <c r="G1294" t="s">
        <v>7355</v>
      </c>
      <c r="H1294" t="s">
        <v>1774</v>
      </c>
      <c r="I1294" t="s">
        <v>7356</v>
      </c>
      <c r="J1294" t="s">
        <v>7404</v>
      </c>
      <c r="K1294" t="s">
        <v>32</v>
      </c>
      <c r="L1294" t="s">
        <v>32</v>
      </c>
      <c r="M1294" t="s">
        <v>43</v>
      </c>
      <c r="N1294" t="s">
        <v>44</v>
      </c>
      <c r="O1294" t="s">
        <v>7410</v>
      </c>
      <c r="P1294" t="s">
        <v>304</v>
      </c>
      <c r="Q1294" t="s">
        <v>59</v>
      </c>
      <c r="R1294" t="s">
        <v>595</v>
      </c>
      <c r="S1294" s="1" t="str">
        <f t="shared" si="41"/>
        <v>MIRANDA VILCA, JUAN</v>
      </c>
      <c r="T1294" t="s">
        <v>48</v>
      </c>
      <c r="U1294" t="s">
        <v>49</v>
      </c>
      <c r="V1294" t="s">
        <v>705</v>
      </c>
      <c r="W1294" t="s">
        <v>7359</v>
      </c>
      <c r="X1294" s="40">
        <v>22772</v>
      </c>
      <c r="Y1294" t="s">
        <v>7360</v>
      </c>
      <c r="Z1294" s="40">
        <v>43377</v>
      </c>
      <c r="AA1294" s="40">
        <v>43465</v>
      </c>
      <c r="AB1294" t="s">
        <v>39</v>
      </c>
      <c r="AC1294" t="s">
        <v>40</v>
      </c>
      <c r="AD1294" t="s">
        <v>41</v>
      </c>
      <c r="AE1294"/>
    </row>
    <row r="1295" spans="1:31" ht="15">
      <c r="A1295" s="1" t="str">
        <f t="shared" si="40"/>
        <v>1119113122E5</v>
      </c>
      <c r="B1295" t="s">
        <v>366</v>
      </c>
      <c r="C1295" t="s">
        <v>29</v>
      </c>
      <c r="D1295" t="s">
        <v>30</v>
      </c>
      <c r="E1295" t="s">
        <v>330</v>
      </c>
      <c r="F1295" t="s">
        <v>1647</v>
      </c>
      <c r="G1295" t="s">
        <v>7355</v>
      </c>
      <c r="H1295" t="s">
        <v>1774</v>
      </c>
      <c r="I1295" t="s">
        <v>7356</v>
      </c>
      <c r="J1295" t="s">
        <v>7411</v>
      </c>
      <c r="K1295" t="s">
        <v>32</v>
      </c>
      <c r="L1295" t="s">
        <v>32</v>
      </c>
      <c r="M1295" t="s">
        <v>43</v>
      </c>
      <c r="N1295" t="s">
        <v>44</v>
      </c>
      <c r="O1295" t="s">
        <v>54</v>
      </c>
      <c r="P1295" t="s">
        <v>241</v>
      </c>
      <c r="Q1295" t="s">
        <v>227</v>
      </c>
      <c r="R1295" t="s">
        <v>7412</v>
      </c>
      <c r="S1295" s="1" t="str">
        <f t="shared" si="41"/>
        <v>SANDOVAL CALDERON, JULIO GUMERCINDO</v>
      </c>
      <c r="T1295" t="s">
        <v>48</v>
      </c>
      <c r="U1295" t="s">
        <v>49</v>
      </c>
      <c r="V1295" t="s">
        <v>50</v>
      </c>
      <c r="W1295" t="s">
        <v>7413</v>
      </c>
      <c r="X1295" s="40">
        <v>22659</v>
      </c>
      <c r="Y1295" t="s">
        <v>7414</v>
      </c>
      <c r="Z1295"/>
      <c r="AA1295"/>
      <c r="AB1295" t="s">
        <v>39</v>
      </c>
      <c r="AC1295" t="s">
        <v>40</v>
      </c>
      <c r="AD1295" t="s">
        <v>41</v>
      </c>
      <c r="AE1295"/>
    </row>
    <row r="1296" spans="1:31" ht="15">
      <c r="A1296" s="1" t="str">
        <f t="shared" si="40"/>
        <v>1119113122E6</v>
      </c>
      <c r="B1296" t="s">
        <v>366</v>
      </c>
      <c r="C1296" t="s">
        <v>29</v>
      </c>
      <c r="D1296" t="s">
        <v>30</v>
      </c>
      <c r="E1296" t="s">
        <v>330</v>
      </c>
      <c r="F1296" t="s">
        <v>1647</v>
      </c>
      <c r="G1296" t="s">
        <v>7355</v>
      </c>
      <c r="H1296" t="s">
        <v>1774</v>
      </c>
      <c r="I1296" t="s">
        <v>7356</v>
      </c>
      <c r="J1296" t="s">
        <v>7415</v>
      </c>
      <c r="K1296" t="s">
        <v>32</v>
      </c>
      <c r="L1296" t="s">
        <v>32</v>
      </c>
      <c r="M1296" t="s">
        <v>43</v>
      </c>
      <c r="N1296" t="s">
        <v>44</v>
      </c>
      <c r="O1296" t="s">
        <v>7416</v>
      </c>
      <c r="P1296" t="s">
        <v>102</v>
      </c>
      <c r="Q1296" t="s">
        <v>7417</v>
      </c>
      <c r="R1296" t="s">
        <v>363</v>
      </c>
      <c r="S1296" s="1" t="str">
        <f t="shared" si="41"/>
        <v>MAMANI PARARI, PABLO</v>
      </c>
      <c r="T1296" t="s">
        <v>48</v>
      </c>
      <c r="U1296" t="s">
        <v>49</v>
      </c>
      <c r="V1296" t="s">
        <v>50</v>
      </c>
      <c r="W1296" t="s">
        <v>7418</v>
      </c>
      <c r="X1296" s="40">
        <v>22661</v>
      </c>
      <c r="Y1296" t="s">
        <v>7419</v>
      </c>
      <c r="Z1296"/>
      <c r="AA1296"/>
      <c r="AB1296" t="s">
        <v>39</v>
      </c>
      <c r="AC1296" t="s">
        <v>40</v>
      </c>
      <c r="AD1296" t="s">
        <v>41</v>
      </c>
      <c r="AE1296"/>
    </row>
    <row r="1297" spans="1:31" ht="15">
      <c r="A1297" s="1" t="str">
        <f t="shared" si="40"/>
        <v>1179413611E3</v>
      </c>
      <c r="B1297" t="s">
        <v>366</v>
      </c>
      <c r="C1297" t="s">
        <v>29</v>
      </c>
      <c r="D1297" t="s">
        <v>30</v>
      </c>
      <c r="E1297" t="s">
        <v>330</v>
      </c>
      <c r="F1297" t="s">
        <v>1647</v>
      </c>
      <c r="G1297" t="s">
        <v>7355</v>
      </c>
      <c r="H1297" t="s">
        <v>1774</v>
      </c>
      <c r="I1297" t="s">
        <v>7356</v>
      </c>
      <c r="J1297" t="s">
        <v>7420</v>
      </c>
      <c r="K1297" t="s">
        <v>32</v>
      </c>
      <c r="L1297" t="s">
        <v>32</v>
      </c>
      <c r="M1297" t="s">
        <v>1837</v>
      </c>
      <c r="N1297" t="s">
        <v>44</v>
      </c>
      <c r="O1297" t="s">
        <v>899</v>
      </c>
      <c r="P1297" t="s">
        <v>257</v>
      </c>
      <c r="Q1297" t="s">
        <v>900</v>
      </c>
      <c r="R1297" t="s">
        <v>7421</v>
      </c>
      <c r="S1297" s="1" t="str">
        <f t="shared" si="41"/>
        <v>NINA ZUBIETA, FRANCISCO DIONISIO</v>
      </c>
      <c r="T1297" t="s">
        <v>60</v>
      </c>
      <c r="U1297" t="s">
        <v>49</v>
      </c>
      <c r="V1297" t="s">
        <v>50</v>
      </c>
      <c r="W1297" t="s">
        <v>7422</v>
      </c>
      <c r="X1297" s="40">
        <v>25660</v>
      </c>
      <c r="Y1297" t="s">
        <v>7423</v>
      </c>
      <c r="Z1297"/>
      <c r="AA1297"/>
      <c r="AB1297" t="s">
        <v>39</v>
      </c>
      <c r="AC1297" t="s">
        <v>40</v>
      </c>
      <c r="AD1297" t="s">
        <v>41</v>
      </c>
      <c r="AE1297"/>
    </row>
    <row r="1298" spans="1:31" ht="15">
      <c r="A1298" s="1" t="str">
        <f t="shared" si="40"/>
        <v>21EV01801153</v>
      </c>
      <c r="B1298" t="s">
        <v>366</v>
      </c>
      <c r="C1298" t="s">
        <v>29</v>
      </c>
      <c r="D1298" t="s">
        <v>30</v>
      </c>
      <c r="E1298" t="s">
        <v>330</v>
      </c>
      <c r="F1298" t="s">
        <v>1647</v>
      </c>
      <c r="G1298" t="s">
        <v>7355</v>
      </c>
      <c r="H1298" t="s">
        <v>1774</v>
      </c>
      <c r="I1298" t="s">
        <v>7356</v>
      </c>
      <c r="J1298" t="s">
        <v>7424</v>
      </c>
      <c r="K1298" t="s">
        <v>32</v>
      </c>
      <c r="L1298" t="s">
        <v>32</v>
      </c>
      <c r="M1298" t="s">
        <v>1139</v>
      </c>
      <c r="N1298" t="s">
        <v>62</v>
      </c>
      <c r="O1298" t="s">
        <v>1990</v>
      </c>
      <c r="P1298" t="s">
        <v>692</v>
      </c>
      <c r="Q1298" t="s">
        <v>170</v>
      </c>
      <c r="R1298" t="s">
        <v>7425</v>
      </c>
      <c r="S1298" s="1" t="str">
        <f t="shared" si="41"/>
        <v>CANQUI PANCA, EFRAIN TEOFILO</v>
      </c>
      <c r="T1298" t="s">
        <v>65</v>
      </c>
      <c r="U1298" t="s">
        <v>49</v>
      </c>
      <c r="V1298" t="s">
        <v>50</v>
      </c>
      <c r="W1298" t="s">
        <v>7426</v>
      </c>
      <c r="X1298" s="40">
        <v>28254</v>
      </c>
      <c r="Y1298" t="s">
        <v>7427</v>
      </c>
      <c r="Z1298" s="40">
        <v>43160</v>
      </c>
      <c r="AA1298" s="40">
        <v>43465</v>
      </c>
      <c r="AB1298" t="s">
        <v>113</v>
      </c>
      <c r="AC1298" t="s">
        <v>67</v>
      </c>
      <c r="AD1298" t="s">
        <v>41</v>
      </c>
      <c r="AE1298"/>
    </row>
    <row r="1299" spans="1:31" ht="15">
      <c r="A1299" s="1" t="str">
        <f t="shared" si="40"/>
        <v>21EV01805200</v>
      </c>
      <c r="B1299" t="s">
        <v>366</v>
      </c>
      <c r="C1299" t="s">
        <v>29</v>
      </c>
      <c r="D1299" t="s">
        <v>30</v>
      </c>
      <c r="E1299" t="s">
        <v>330</v>
      </c>
      <c r="F1299" t="s">
        <v>1647</v>
      </c>
      <c r="G1299" t="s">
        <v>7355</v>
      </c>
      <c r="H1299" t="s">
        <v>1774</v>
      </c>
      <c r="I1299" t="s">
        <v>7356</v>
      </c>
      <c r="J1299" t="s">
        <v>7428</v>
      </c>
      <c r="K1299" t="s">
        <v>32</v>
      </c>
      <c r="L1299" t="s">
        <v>32</v>
      </c>
      <c r="M1299" t="s">
        <v>1139</v>
      </c>
      <c r="N1299" t="s">
        <v>62</v>
      </c>
      <c r="O1299" t="s">
        <v>1990</v>
      </c>
      <c r="P1299" t="s">
        <v>706</v>
      </c>
      <c r="Q1299" t="s">
        <v>102</v>
      </c>
      <c r="R1299" t="s">
        <v>959</v>
      </c>
      <c r="S1299" s="1" t="str">
        <f t="shared" si="41"/>
        <v>VILCAPAZA MAMANI, ROBERTO CARLOS</v>
      </c>
      <c r="T1299" t="s">
        <v>65</v>
      </c>
      <c r="U1299" t="s">
        <v>282</v>
      </c>
      <c r="V1299" t="s">
        <v>50</v>
      </c>
      <c r="W1299" t="s">
        <v>4587</v>
      </c>
      <c r="X1299" s="40">
        <v>29073</v>
      </c>
      <c r="Y1299" t="s">
        <v>4588</v>
      </c>
      <c r="Z1299" s="40">
        <v>43160</v>
      </c>
      <c r="AA1299" s="40">
        <v>43465</v>
      </c>
      <c r="AB1299" t="s">
        <v>113</v>
      </c>
      <c r="AC1299" t="s">
        <v>67</v>
      </c>
      <c r="AD1299" t="s">
        <v>41</v>
      </c>
      <c r="AE1299"/>
    </row>
    <row r="1300" spans="1:31" ht="15">
      <c r="A1300" s="1" t="str">
        <f t="shared" si="40"/>
        <v>1119113112E6</v>
      </c>
      <c r="B1300" t="s">
        <v>366</v>
      </c>
      <c r="C1300" t="s">
        <v>29</v>
      </c>
      <c r="D1300" t="s">
        <v>30</v>
      </c>
      <c r="E1300" t="s">
        <v>330</v>
      </c>
      <c r="F1300" t="s">
        <v>1647</v>
      </c>
      <c r="G1300" t="s">
        <v>7355</v>
      </c>
      <c r="H1300" t="s">
        <v>1774</v>
      </c>
      <c r="I1300" t="s">
        <v>7356</v>
      </c>
      <c r="J1300" t="s">
        <v>7429</v>
      </c>
      <c r="K1300" t="s">
        <v>87</v>
      </c>
      <c r="L1300" t="s">
        <v>88</v>
      </c>
      <c r="M1300" t="s">
        <v>89</v>
      </c>
      <c r="N1300" t="s">
        <v>44</v>
      </c>
      <c r="O1300" t="s">
        <v>54</v>
      </c>
      <c r="P1300" t="s">
        <v>118</v>
      </c>
      <c r="Q1300" t="s">
        <v>182</v>
      </c>
      <c r="R1300" t="s">
        <v>901</v>
      </c>
      <c r="S1300" s="1" t="str">
        <f t="shared" si="41"/>
        <v>FLORES YANA, SIMON</v>
      </c>
      <c r="T1300" t="s">
        <v>616</v>
      </c>
      <c r="U1300" t="s">
        <v>38</v>
      </c>
      <c r="V1300" t="s">
        <v>50</v>
      </c>
      <c r="W1300" t="s">
        <v>7430</v>
      </c>
      <c r="X1300" s="40">
        <v>19640</v>
      </c>
      <c r="Y1300" t="s">
        <v>7431</v>
      </c>
      <c r="Z1300"/>
      <c r="AA1300"/>
      <c r="AB1300" t="s">
        <v>39</v>
      </c>
      <c r="AC1300" t="s">
        <v>92</v>
      </c>
      <c r="AD1300" t="s">
        <v>41</v>
      </c>
      <c r="AE1300"/>
    </row>
    <row r="1301" spans="1:31" ht="15">
      <c r="A1301" s="1" t="str">
        <f t="shared" si="40"/>
        <v>1112213112E2</v>
      </c>
      <c r="B1301" t="s">
        <v>364</v>
      </c>
      <c r="C1301" t="s">
        <v>2260</v>
      </c>
      <c r="D1301" t="s">
        <v>30</v>
      </c>
      <c r="E1301" t="s">
        <v>329</v>
      </c>
      <c r="F1301" t="s">
        <v>1656</v>
      </c>
      <c r="G1301" t="s">
        <v>7432</v>
      </c>
      <c r="H1301" t="s">
        <v>1774</v>
      </c>
      <c r="I1301" t="s">
        <v>7433</v>
      </c>
      <c r="J1301" t="s">
        <v>7434</v>
      </c>
      <c r="K1301" t="s">
        <v>32</v>
      </c>
      <c r="L1301" t="s">
        <v>32</v>
      </c>
      <c r="M1301" t="s">
        <v>259</v>
      </c>
      <c r="N1301" t="s">
        <v>44</v>
      </c>
      <c r="O1301" t="s">
        <v>54</v>
      </c>
      <c r="P1301" t="s">
        <v>63</v>
      </c>
      <c r="Q1301" t="s">
        <v>63</v>
      </c>
      <c r="R1301" t="s">
        <v>676</v>
      </c>
      <c r="S1301" s="1" t="str">
        <f t="shared" si="41"/>
        <v>MEDINA MEDINA, CESAR AUGUSTO</v>
      </c>
      <c r="T1301" t="s">
        <v>65</v>
      </c>
      <c r="U1301" t="s">
        <v>49</v>
      </c>
      <c r="V1301" t="s">
        <v>50</v>
      </c>
      <c r="W1301" t="s">
        <v>7435</v>
      </c>
      <c r="X1301" s="40">
        <v>25332</v>
      </c>
      <c r="Y1301" t="s">
        <v>7436</v>
      </c>
      <c r="Z1301" s="40">
        <v>43101</v>
      </c>
      <c r="AA1301" s="40">
        <v>43465</v>
      </c>
      <c r="AB1301" t="s">
        <v>39</v>
      </c>
      <c r="AC1301" t="s">
        <v>40</v>
      </c>
      <c r="AD1301" t="s">
        <v>41</v>
      </c>
      <c r="AE1301"/>
    </row>
    <row r="1302" spans="1:31" ht="15">
      <c r="A1302" s="1" t="str">
        <f t="shared" si="40"/>
        <v>1134213112E2</v>
      </c>
      <c r="B1302" t="s">
        <v>366</v>
      </c>
      <c r="C1302" t="s">
        <v>303</v>
      </c>
      <c r="D1302" t="s">
        <v>30</v>
      </c>
      <c r="E1302" t="s">
        <v>329</v>
      </c>
      <c r="F1302" t="s">
        <v>1650</v>
      </c>
      <c r="G1302" t="s">
        <v>7437</v>
      </c>
      <c r="H1302" t="s">
        <v>1774</v>
      </c>
      <c r="I1302" t="s">
        <v>7438</v>
      </c>
      <c r="J1302" t="s">
        <v>7439</v>
      </c>
      <c r="K1302" t="s">
        <v>32</v>
      </c>
      <c r="L1302" t="s">
        <v>32</v>
      </c>
      <c r="M1302" t="s">
        <v>43</v>
      </c>
      <c r="N1302" t="s">
        <v>44</v>
      </c>
      <c r="O1302" t="s">
        <v>7440</v>
      </c>
      <c r="P1302" t="s">
        <v>76</v>
      </c>
      <c r="Q1302" t="s">
        <v>241</v>
      </c>
      <c r="R1302" t="s">
        <v>902</v>
      </c>
      <c r="S1302" s="1" t="str">
        <f t="shared" si="41"/>
        <v>QUISPE SANDOVAL, FELICITAS</v>
      </c>
      <c r="T1302" t="s">
        <v>53</v>
      </c>
      <c r="U1302" t="s">
        <v>49</v>
      </c>
      <c r="V1302" t="s">
        <v>50</v>
      </c>
      <c r="W1302" t="s">
        <v>7441</v>
      </c>
      <c r="X1302" s="40">
        <v>25324</v>
      </c>
      <c r="Y1302" t="s">
        <v>7442</v>
      </c>
      <c r="Z1302"/>
      <c r="AA1302"/>
      <c r="AB1302" t="s">
        <v>39</v>
      </c>
      <c r="AC1302" t="s">
        <v>40</v>
      </c>
      <c r="AD1302" t="s">
        <v>41</v>
      </c>
      <c r="AE1302"/>
    </row>
    <row r="1303" spans="1:31" ht="15">
      <c r="A1303" s="1" t="str">
        <f t="shared" si="40"/>
        <v>1134213112E3</v>
      </c>
      <c r="B1303" t="s">
        <v>366</v>
      </c>
      <c r="C1303" t="s">
        <v>303</v>
      </c>
      <c r="D1303" t="s">
        <v>30</v>
      </c>
      <c r="E1303" t="s">
        <v>329</v>
      </c>
      <c r="F1303" t="s">
        <v>1650</v>
      </c>
      <c r="G1303" t="s">
        <v>7437</v>
      </c>
      <c r="H1303" t="s">
        <v>1774</v>
      </c>
      <c r="I1303" t="s">
        <v>7438</v>
      </c>
      <c r="J1303" t="s">
        <v>7443</v>
      </c>
      <c r="K1303" t="s">
        <v>32</v>
      </c>
      <c r="L1303" t="s">
        <v>32</v>
      </c>
      <c r="M1303" t="s">
        <v>43</v>
      </c>
      <c r="N1303" t="s">
        <v>44</v>
      </c>
      <c r="O1303" t="s">
        <v>54</v>
      </c>
      <c r="P1303" t="s">
        <v>550</v>
      </c>
      <c r="Q1303" t="s">
        <v>550</v>
      </c>
      <c r="R1303" t="s">
        <v>7444</v>
      </c>
      <c r="S1303" s="1" t="str">
        <f t="shared" si="41"/>
        <v>CHECALLA CHECALLA, VALENTINA GEORGINA</v>
      </c>
      <c r="T1303" t="s">
        <v>53</v>
      </c>
      <c r="U1303" t="s">
        <v>49</v>
      </c>
      <c r="V1303" t="s">
        <v>1812</v>
      </c>
      <c r="W1303" t="s">
        <v>7445</v>
      </c>
      <c r="X1303" s="40">
        <v>23720</v>
      </c>
      <c r="Y1303" t="s">
        <v>7446</v>
      </c>
      <c r="Z1303" s="40">
        <v>43350</v>
      </c>
      <c r="AA1303" s="40">
        <v>43379</v>
      </c>
      <c r="AB1303" t="s">
        <v>39</v>
      </c>
      <c r="AC1303" t="s">
        <v>40</v>
      </c>
      <c r="AD1303" t="s">
        <v>41</v>
      </c>
      <c r="AE1303"/>
    </row>
    <row r="1304" spans="1:31" ht="15">
      <c r="A1304" s="1" t="str">
        <f t="shared" si="40"/>
        <v>1134213112E3</v>
      </c>
      <c r="B1304" t="s">
        <v>366</v>
      </c>
      <c r="C1304" t="s">
        <v>303</v>
      </c>
      <c r="D1304" t="s">
        <v>30</v>
      </c>
      <c r="E1304" t="s">
        <v>329</v>
      </c>
      <c r="F1304" t="s">
        <v>1650</v>
      </c>
      <c r="G1304" t="s">
        <v>7437</v>
      </c>
      <c r="H1304" t="s">
        <v>1774</v>
      </c>
      <c r="I1304" t="s">
        <v>7438</v>
      </c>
      <c r="J1304" t="s">
        <v>7443</v>
      </c>
      <c r="K1304" t="s">
        <v>32</v>
      </c>
      <c r="L1304" t="s">
        <v>32</v>
      </c>
      <c r="M1304" t="s">
        <v>43</v>
      </c>
      <c r="N1304" t="s">
        <v>62</v>
      </c>
      <c r="O1304" t="s">
        <v>7447</v>
      </c>
      <c r="P1304" t="s">
        <v>178</v>
      </c>
      <c r="Q1304" t="s">
        <v>197</v>
      </c>
      <c r="R1304" t="s">
        <v>117</v>
      </c>
      <c r="S1304" s="1" t="str">
        <f t="shared" si="41"/>
        <v>TEJADA CASTILLO, JULIA</v>
      </c>
      <c r="T1304" t="s">
        <v>65</v>
      </c>
      <c r="U1304" t="s">
        <v>49</v>
      </c>
      <c r="V1304" t="s">
        <v>50</v>
      </c>
      <c r="W1304" t="s">
        <v>6689</v>
      </c>
      <c r="X1304" s="40">
        <v>25269</v>
      </c>
      <c r="Y1304" t="s">
        <v>6690</v>
      </c>
      <c r="Z1304" s="40">
        <v>43350</v>
      </c>
      <c r="AA1304" s="40">
        <v>43379</v>
      </c>
      <c r="AB1304" t="s">
        <v>270</v>
      </c>
      <c r="AC1304" t="s">
        <v>67</v>
      </c>
      <c r="AD1304" t="s">
        <v>41</v>
      </c>
      <c r="AE1304"/>
    </row>
    <row r="1305" spans="1:31" ht="15">
      <c r="A1305" s="1" t="str">
        <f t="shared" si="40"/>
        <v>1134213112E4</v>
      </c>
      <c r="B1305" t="s">
        <v>366</v>
      </c>
      <c r="C1305" t="s">
        <v>303</v>
      </c>
      <c r="D1305" t="s">
        <v>30</v>
      </c>
      <c r="E1305" t="s">
        <v>329</v>
      </c>
      <c r="F1305" t="s">
        <v>1650</v>
      </c>
      <c r="G1305" t="s">
        <v>7437</v>
      </c>
      <c r="H1305" t="s">
        <v>1774</v>
      </c>
      <c r="I1305" t="s">
        <v>7438</v>
      </c>
      <c r="J1305" t="s">
        <v>7448</v>
      </c>
      <c r="K1305" t="s">
        <v>32</v>
      </c>
      <c r="L1305" t="s">
        <v>32</v>
      </c>
      <c r="M1305" t="s">
        <v>259</v>
      </c>
      <c r="N1305" t="s">
        <v>44</v>
      </c>
      <c r="O1305" t="s">
        <v>7449</v>
      </c>
      <c r="P1305" t="s">
        <v>441</v>
      </c>
      <c r="Q1305" t="s">
        <v>102</v>
      </c>
      <c r="R1305" t="s">
        <v>542</v>
      </c>
      <c r="S1305" s="1" t="str">
        <f t="shared" si="41"/>
        <v>MARCA MAMANI, TEOFILO</v>
      </c>
      <c r="T1305" t="s">
        <v>48</v>
      </c>
      <c r="U1305" t="s">
        <v>49</v>
      </c>
      <c r="V1305" t="s">
        <v>50</v>
      </c>
      <c r="W1305" t="s">
        <v>7450</v>
      </c>
      <c r="X1305" s="40">
        <v>22399</v>
      </c>
      <c r="Y1305" t="s">
        <v>7451</v>
      </c>
      <c r="Z1305" s="40">
        <v>43101</v>
      </c>
      <c r="AA1305" s="40">
        <v>43465</v>
      </c>
      <c r="AB1305" t="s">
        <v>39</v>
      </c>
      <c r="AC1305" t="s">
        <v>40</v>
      </c>
      <c r="AD1305" t="s">
        <v>41</v>
      </c>
      <c r="AE1305"/>
    </row>
    <row r="1306" spans="1:31" ht="15">
      <c r="A1306" s="1" t="str">
        <f t="shared" si="40"/>
        <v>1154213112E2</v>
      </c>
      <c r="B1306" t="s">
        <v>364</v>
      </c>
      <c r="C1306" t="s">
        <v>303</v>
      </c>
      <c r="D1306" t="s">
        <v>30</v>
      </c>
      <c r="E1306" t="s">
        <v>329</v>
      </c>
      <c r="F1306" t="s">
        <v>1745</v>
      </c>
      <c r="G1306" t="s">
        <v>7452</v>
      </c>
      <c r="H1306" t="s">
        <v>1774</v>
      </c>
      <c r="I1306" t="s">
        <v>7453</v>
      </c>
      <c r="J1306" t="s">
        <v>7454</v>
      </c>
      <c r="K1306" t="s">
        <v>32</v>
      </c>
      <c r="L1306" t="s">
        <v>32</v>
      </c>
      <c r="M1306" t="s">
        <v>43</v>
      </c>
      <c r="N1306" t="s">
        <v>62</v>
      </c>
      <c r="O1306" t="s">
        <v>7455</v>
      </c>
      <c r="P1306" t="s">
        <v>465</v>
      </c>
      <c r="Q1306" t="s">
        <v>118</v>
      </c>
      <c r="R1306" t="s">
        <v>7456</v>
      </c>
      <c r="S1306" s="1" t="str">
        <f t="shared" si="41"/>
        <v>COLCA FLORES, MILAGROS YANEHT</v>
      </c>
      <c r="T1306" t="s">
        <v>65</v>
      </c>
      <c r="U1306" t="s">
        <v>49</v>
      </c>
      <c r="V1306" t="s">
        <v>100</v>
      </c>
      <c r="W1306" t="s">
        <v>7457</v>
      </c>
      <c r="X1306" s="40">
        <v>30156</v>
      </c>
      <c r="Y1306" t="s">
        <v>7458</v>
      </c>
      <c r="Z1306" s="40">
        <v>43160</v>
      </c>
      <c r="AA1306" s="40">
        <v>43465</v>
      </c>
      <c r="AB1306" t="s">
        <v>39</v>
      </c>
      <c r="AC1306" t="s">
        <v>67</v>
      </c>
      <c r="AD1306" t="s">
        <v>41</v>
      </c>
      <c r="AE1306"/>
    </row>
    <row r="1307" spans="1:31" ht="15">
      <c r="A1307" s="1" t="str">
        <f t="shared" si="40"/>
        <v>1154213112E3</v>
      </c>
      <c r="B1307" t="s">
        <v>364</v>
      </c>
      <c r="C1307" t="s">
        <v>303</v>
      </c>
      <c r="D1307" t="s">
        <v>30</v>
      </c>
      <c r="E1307" t="s">
        <v>329</v>
      </c>
      <c r="F1307" t="s">
        <v>1745</v>
      </c>
      <c r="G1307" t="s">
        <v>7452</v>
      </c>
      <c r="H1307" t="s">
        <v>1774</v>
      </c>
      <c r="I1307" t="s">
        <v>7453</v>
      </c>
      <c r="J1307" t="s">
        <v>7459</v>
      </c>
      <c r="K1307" t="s">
        <v>32</v>
      </c>
      <c r="L1307" t="s">
        <v>32</v>
      </c>
      <c r="M1307" t="s">
        <v>259</v>
      </c>
      <c r="N1307" t="s">
        <v>44</v>
      </c>
      <c r="O1307" t="s">
        <v>54</v>
      </c>
      <c r="P1307" t="s">
        <v>431</v>
      </c>
      <c r="Q1307" t="s">
        <v>273</v>
      </c>
      <c r="R1307" t="s">
        <v>7460</v>
      </c>
      <c r="S1307" s="1" t="str">
        <f t="shared" si="41"/>
        <v>CALSIN RODRIGUEZ, DIODORA</v>
      </c>
      <c r="T1307" t="s">
        <v>65</v>
      </c>
      <c r="U1307" t="s">
        <v>49</v>
      </c>
      <c r="V1307" t="s">
        <v>50</v>
      </c>
      <c r="W1307" t="s">
        <v>7461</v>
      </c>
      <c r="X1307" s="40">
        <v>24124</v>
      </c>
      <c r="Y1307" t="s">
        <v>7462</v>
      </c>
      <c r="Z1307" s="40">
        <v>43119</v>
      </c>
      <c r="AA1307" s="40">
        <v>43465</v>
      </c>
      <c r="AB1307" t="s">
        <v>39</v>
      </c>
      <c r="AC1307" t="s">
        <v>40</v>
      </c>
      <c r="AD1307" t="s">
        <v>41</v>
      </c>
      <c r="AE1307"/>
    </row>
    <row r="1308" spans="1:31" ht="15">
      <c r="A1308" s="1" t="str">
        <f t="shared" si="40"/>
        <v>1154213112E4</v>
      </c>
      <c r="B1308" t="s">
        <v>364</v>
      </c>
      <c r="C1308" t="s">
        <v>303</v>
      </c>
      <c r="D1308" t="s">
        <v>30</v>
      </c>
      <c r="E1308" t="s">
        <v>329</v>
      </c>
      <c r="F1308" t="s">
        <v>1745</v>
      </c>
      <c r="G1308" t="s">
        <v>7452</v>
      </c>
      <c r="H1308" t="s">
        <v>1774</v>
      </c>
      <c r="I1308" t="s">
        <v>7453</v>
      </c>
      <c r="J1308" t="s">
        <v>7463</v>
      </c>
      <c r="K1308" t="s">
        <v>32</v>
      </c>
      <c r="L1308" t="s">
        <v>32</v>
      </c>
      <c r="M1308" t="s">
        <v>43</v>
      </c>
      <c r="N1308" t="s">
        <v>44</v>
      </c>
      <c r="O1308" t="s">
        <v>54</v>
      </c>
      <c r="P1308" t="s">
        <v>76</v>
      </c>
      <c r="Q1308" t="s">
        <v>141</v>
      </c>
      <c r="R1308" t="s">
        <v>553</v>
      </c>
      <c r="S1308" s="1" t="str">
        <f t="shared" si="41"/>
        <v>QUISPE RAMOS, ROGER</v>
      </c>
      <c r="T1308" t="s">
        <v>65</v>
      </c>
      <c r="U1308" t="s">
        <v>49</v>
      </c>
      <c r="V1308" t="s">
        <v>50</v>
      </c>
      <c r="W1308" t="s">
        <v>7464</v>
      </c>
      <c r="X1308" s="40">
        <v>26762</v>
      </c>
      <c r="Y1308" t="s">
        <v>7465</v>
      </c>
      <c r="Z1308" s="40">
        <v>42736</v>
      </c>
      <c r="AA1308" s="40">
        <v>43100</v>
      </c>
      <c r="AB1308" t="s">
        <v>39</v>
      </c>
      <c r="AC1308" t="s">
        <v>40</v>
      </c>
      <c r="AD1308" t="s">
        <v>41</v>
      </c>
      <c r="AE1308"/>
    </row>
    <row r="1309" spans="1:31" ht="15">
      <c r="A1309" s="1" t="str">
        <f t="shared" si="40"/>
        <v>1155113212E0</v>
      </c>
      <c r="B1309" t="s">
        <v>364</v>
      </c>
      <c r="C1309" t="s">
        <v>303</v>
      </c>
      <c r="D1309" t="s">
        <v>30</v>
      </c>
      <c r="E1309" t="s">
        <v>329</v>
      </c>
      <c r="F1309" t="s">
        <v>1745</v>
      </c>
      <c r="G1309" t="s">
        <v>7452</v>
      </c>
      <c r="H1309" t="s">
        <v>1774</v>
      </c>
      <c r="I1309" t="s">
        <v>7453</v>
      </c>
      <c r="J1309" t="s">
        <v>7466</v>
      </c>
      <c r="K1309" t="s">
        <v>32</v>
      </c>
      <c r="L1309" t="s">
        <v>32</v>
      </c>
      <c r="M1309" t="s">
        <v>43</v>
      </c>
      <c r="N1309" t="s">
        <v>44</v>
      </c>
      <c r="O1309" t="s">
        <v>7467</v>
      </c>
      <c r="P1309" t="s">
        <v>102</v>
      </c>
      <c r="Q1309" t="s">
        <v>141</v>
      </c>
      <c r="R1309" t="s">
        <v>7468</v>
      </c>
      <c r="S1309" s="1" t="str">
        <f t="shared" si="41"/>
        <v>MAMANI RAMOS, LUIS CIRILO</v>
      </c>
      <c r="T1309" t="s">
        <v>65</v>
      </c>
      <c r="U1309" t="s">
        <v>49</v>
      </c>
      <c r="V1309" t="s">
        <v>50</v>
      </c>
      <c r="W1309" t="s">
        <v>7469</v>
      </c>
      <c r="X1309" s="40">
        <v>19801</v>
      </c>
      <c r="Y1309" t="s">
        <v>7470</v>
      </c>
      <c r="Z1309"/>
      <c r="AA1309"/>
      <c r="AB1309" t="s">
        <v>39</v>
      </c>
      <c r="AC1309" t="s">
        <v>40</v>
      </c>
      <c r="AD1309" t="s">
        <v>41</v>
      </c>
      <c r="AE1309"/>
    </row>
    <row r="1310" spans="1:31" ht="15">
      <c r="A1310" s="1" t="str">
        <f t="shared" si="40"/>
        <v>1160713711E3</v>
      </c>
      <c r="B1310" t="s">
        <v>364</v>
      </c>
      <c r="C1310" t="s">
        <v>303</v>
      </c>
      <c r="D1310" t="s">
        <v>30</v>
      </c>
      <c r="E1310" t="s">
        <v>329</v>
      </c>
      <c r="F1310" t="s">
        <v>1745</v>
      </c>
      <c r="G1310" t="s">
        <v>7452</v>
      </c>
      <c r="H1310" t="s">
        <v>1774</v>
      </c>
      <c r="I1310" t="s">
        <v>7453</v>
      </c>
      <c r="J1310" t="s">
        <v>7471</v>
      </c>
      <c r="K1310" t="s">
        <v>32</v>
      </c>
      <c r="L1310" t="s">
        <v>32</v>
      </c>
      <c r="M1310" t="s">
        <v>43</v>
      </c>
      <c r="N1310" t="s">
        <v>44</v>
      </c>
      <c r="O1310" t="s">
        <v>7472</v>
      </c>
      <c r="P1310" t="s">
        <v>139</v>
      </c>
      <c r="Q1310" t="s">
        <v>269</v>
      </c>
      <c r="R1310" t="s">
        <v>728</v>
      </c>
      <c r="S1310" s="1" t="str">
        <f t="shared" si="41"/>
        <v>MACEDO TAPIA, MARIO</v>
      </c>
      <c r="T1310" t="s">
        <v>53</v>
      </c>
      <c r="U1310" t="s">
        <v>49</v>
      </c>
      <c r="V1310" t="s">
        <v>50</v>
      </c>
      <c r="W1310" t="s">
        <v>7473</v>
      </c>
      <c r="X1310" s="40">
        <v>23761</v>
      </c>
      <c r="Y1310" t="s">
        <v>7474</v>
      </c>
      <c r="Z1310" s="40">
        <v>42065</v>
      </c>
      <c r="AA1310" s="40">
        <v>42369</v>
      </c>
      <c r="AB1310" t="s">
        <v>39</v>
      </c>
      <c r="AC1310" t="s">
        <v>40</v>
      </c>
      <c r="AD1310" t="s">
        <v>41</v>
      </c>
      <c r="AE1310"/>
    </row>
    <row r="1311" spans="1:31" ht="15">
      <c r="A1311" s="1" t="str">
        <f t="shared" si="40"/>
        <v>1174213112E2</v>
      </c>
      <c r="B1311" t="s">
        <v>364</v>
      </c>
      <c r="C1311" t="s">
        <v>303</v>
      </c>
      <c r="D1311" t="s">
        <v>30</v>
      </c>
      <c r="E1311" t="s">
        <v>329</v>
      </c>
      <c r="F1311" t="s">
        <v>1267</v>
      </c>
      <c r="G1311" t="s">
        <v>7475</v>
      </c>
      <c r="H1311" t="s">
        <v>1774</v>
      </c>
      <c r="I1311" t="s">
        <v>7476</v>
      </c>
      <c r="J1311" t="s">
        <v>7477</v>
      </c>
      <c r="K1311" t="s">
        <v>32</v>
      </c>
      <c r="L1311" t="s">
        <v>32</v>
      </c>
      <c r="M1311" t="s">
        <v>259</v>
      </c>
      <c r="N1311" t="s">
        <v>44</v>
      </c>
      <c r="O1311" t="s">
        <v>7478</v>
      </c>
      <c r="P1311" t="s">
        <v>903</v>
      </c>
      <c r="Q1311" t="s">
        <v>118</v>
      </c>
      <c r="R1311" t="s">
        <v>7479</v>
      </c>
      <c r="S1311" s="1" t="str">
        <f t="shared" si="41"/>
        <v>MOLLEAPAZA FLORES, YURI RAUL</v>
      </c>
      <c r="T1311" t="s">
        <v>53</v>
      </c>
      <c r="U1311" t="s">
        <v>49</v>
      </c>
      <c r="V1311" t="s">
        <v>50</v>
      </c>
      <c r="W1311" t="s">
        <v>7480</v>
      </c>
      <c r="X1311" s="40">
        <v>31105</v>
      </c>
      <c r="Y1311" t="s">
        <v>7481</v>
      </c>
      <c r="Z1311" s="40">
        <v>43101</v>
      </c>
      <c r="AA1311" s="40">
        <v>43465</v>
      </c>
      <c r="AB1311" t="s">
        <v>39</v>
      </c>
      <c r="AC1311" t="s">
        <v>40</v>
      </c>
      <c r="AD1311" t="s">
        <v>41</v>
      </c>
      <c r="AE1311"/>
    </row>
    <row r="1312" spans="1:31" ht="15">
      <c r="A1312" s="1" t="str">
        <f t="shared" si="40"/>
        <v>1174213112E4</v>
      </c>
      <c r="B1312" t="s">
        <v>364</v>
      </c>
      <c r="C1312" t="s">
        <v>303</v>
      </c>
      <c r="D1312" t="s">
        <v>30</v>
      </c>
      <c r="E1312" t="s">
        <v>329</v>
      </c>
      <c r="F1312" t="s">
        <v>1267</v>
      </c>
      <c r="G1312" t="s">
        <v>7475</v>
      </c>
      <c r="H1312" t="s">
        <v>1774</v>
      </c>
      <c r="I1312" t="s">
        <v>7476</v>
      </c>
      <c r="J1312" t="s">
        <v>7482</v>
      </c>
      <c r="K1312" t="s">
        <v>32</v>
      </c>
      <c r="L1312" t="s">
        <v>32</v>
      </c>
      <c r="M1312" t="s">
        <v>43</v>
      </c>
      <c r="N1312" t="s">
        <v>44</v>
      </c>
      <c r="O1312" t="s">
        <v>54</v>
      </c>
      <c r="P1312" t="s">
        <v>102</v>
      </c>
      <c r="Q1312" t="s">
        <v>180</v>
      </c>
      <c r="R1312" t="s">
        <v>7483</v>
      </c>
      <c r="S1312" s="1" t="str">
        <f t="shared" si="41"/>
        <v>MAMANI CANAZA, ESCOLASTICO</v>
      </c>
      <c r="T1312" t="s">
        <v>48</v>
      </c>
      <c r="U1312" t="s">
        <v>49</v>
      </c>
      <c r="V1312" t="s">
        <v>50</v>
      </c>
      <c r="W1312" t="s">
        <v>7484</v>
      </c>
      <c r="X1312" s="40">
        <v>22687</v>
      </c>
      <c r="Y1312" t="s">
        <v>7485</v>
      </c>
      <c r="Z1312" s="40">
        <v>42917</v>
      </c>
      <c r="AA1312" s="40">
        <v>42947</v>
      </c>
      <c r="AB1312" t="s">
        <v>39</v>
      </c>
      <c r="AC1312" t="s">
        <v>40</v>
      </c>
      <c r="AD1312" t="s">
        <v>41</v>
      </c>
      <c r="AE1312"/>
    </row>
    <row r="1313" spans="1:31" ht="15">
      <c r="A1313" s="1" t="str">
        <f t="shared" si="40"/>
        <v>1174213112E5</v>
      </c>
      <c r="B1313" t="s">
        <v>364</v>
      </c>
      <c r="C1313" t="s">
        <v>303</v>
      </c>
      <c r="D1313" t="s">
        <v>30</v>
      </c>
      <c r="E1313" t="s">
        <v>329</v>
      </c>
      <c r="F1313" t="s">
        <v>1267</v>
      </c>
      <c r="G1313" t="s">
        <v>7475</v>
      </c>
      <c r="H1313" t="s">
        <v>1774</v>
      </c>
      <c r="I1313" t="s">
        <v>7476</v>
      </c>
      <c r="J1313" t="s">
        <v>7486</v>
      </c>
      <c r="K1313" t="s">
        <v>32</v>
      </c>
      <c r="L1313" t="s">
        <v>32</v>
      </c>
      <c r="M1313" t="s">
        <v>43</v>
      </c>
      <c r="N1313" t="s">
        <v>62</v>
      </c>
      <c r="O1313" t="s">
        <v>7487</v>
      </c>
      <c r="P1313" t="s">
        <v>168</v>
      </c>
      <c r="Q1313" t="s">
        <v>692</v>
      </c>
      <c r="R1313" t="s">
        <v>566</v>
      </c>
      <c r="S1313" s="1" t="str">
        <f t="shared" si="41"/>
        <v>ORDOÑEZ CANQUI, MATILDE</v>
      </c>
      <c r="T1313" t="s">
        <v>65</v>
      </c>
      <c r="U1313" t="s">
        <v>49</v>
      </c>
      <c r="V1313" t="s">
        <v>50</v>
      </c>
      <c r="W1313" t="s">
        <v>7488</v>
      </c>
      <c r="X1313" s="40">
        <v>25278</v>
      </c>
      <c r="Y1313" t="s">
        <v>7489</v>
      </c>
      <c r="Z1313" s="40">
        <v>43234</v>
      </c>
      <c r="AA1313" s="40">
        <v>43465</v>
      </c>
      <c r="AB1313" t="s">
        <v>39</v>
      </c>
      <c r="AC1313" t="s">
        <v>67</v>
      </c>
      <c r="AD1313" t="s">
        <v>41</v>
      </c>
      <c r="AE1313"/>
    </row>
    <row r="1314" spans="1:31" ht="15">
      <c r="A1314" s="1" t="str">
        <f t="shared" si="40"/>
        <v>1174213112E6</v>
      </c>
      <c r="B1314" t="s">
        <v>364</v>
      </c>
      <c r="C1314" t="s">
        <v>303</v>
      </c>
      <c r="D1314" t="s">
        <v>30</v>
      </c>
      <c r="E1314" t="s">
        <v>329</v>
      </c>
      <c r="F1314" t="s">
        <v>1267</v>
      </c>
      <c r="G1314" t="s">
        <v>7475</v>
      </c>
      <c r="H1314" t="s">
        <v>1774</v>
      </c>
      <c r="I1314" t="s">
        <v>7476</v>
      </c>
      <c r="J1314" t="s">
        <v>7490</v>
      </c>
      <c r="K1314" t="s">
        <v>32</v>
      </c>
      <c r="L1314" t="s">
        <v>32</v>
      </c>
      <c r="M1314" t="s">
        <v>43</v>
      </c>
      <c r="N1314" t="s">
        <v>44</v>
      </c>
      <c r="O1314" t="s">
        <v>7491</v>
      </c>
      <c r="P1314" t="s">
        <v>58</v>
      </c>
      <c r="Q1314" t="s">
        <v>151</v>
      </c>
      <c r="R1314" t="s">
        <v>7492</v>
      </c>
      <c r="S1314" s="1" t="str">
        <f t="shared" si="41"/>
        <v>ARIAS YUCRA, MARIO BENIGNO</v>
      </c>
      <c r="T1314" t="s">
        <v>48</v>
      </c>
      <c r="U1314" t="s">
        <v>49</v>
      </c>
      <c r="V1314" t="s">
        <v>50</v>
      </c>
      <c r="W1314" t="s">
        <v>7493</v>
      </c>
      <c r="X1314" s="40">
        <v>26704</v>
      </c>
      <c r="Y1314" t="s">
        <v>7494</v>
      </c>
      <c r="Z1314" s="40">
        <v>41640</v>
      </c>
      <c r="AA1314" s="40">
        <v>42004</v>
      </c>
      <c r="AB1314" t="s">
        <v>39</v>
      </c>
      <c r="AC1314" t="s">
        <v>40</v>
      </c>
      <c r="AD1314" t="s">
        <v>41</v>
      </c>
      <c r="AE1314"/>
    </row>
    <row r="1315" spans="1:31" ht="15">
      <c r="A1315" s="1" t="str">
        <f t="shared" si="40"/>
        <v>1174213112E3</v>
      </c>
      <c r="B1315" t="s">
        <v>364</v>
      </c>
      <c r="C1315" t="s">
        <v>303</v>
      </c>
      <c r="D1315" t="s">
        <v>30</v>
      </c>
      <c r="E1315" t="s">
        <v>329</v>
      </c>
      <c r="F1315" t="s">
        <v>1267</v>
      </c>
      <c r="G1315" t="s">
        <v>7475</v>
      </c>
      <c r="H1315" t="s">
        <v>1774</v>
      </c>
      <c r="I1315" t="s">
        <v>7476</v>
      </c>
      <c r="J1315" t="s">
        <v>7495</v>
      </c>
      <c r="K1315" t="s">
        <v>87</v>
      </c>
      <c r="L1315" t="s">
        <v>88</v>
      </c>
      <c r="M1315" t="s">
        <v>89</v>
      </c>
      <c r="N1315" t="s">
        <v>44</v>
      </c>
      <c r="O1315" t="s">
        <v>54</v>
      </c>
      <c r="P1315" t="s">
        <v>344</v>
      </c>
      <c r="Q1315" t="s">
        <v>511</v>
      </c>
      <c r="R1315" t="s">
        <v>7496</v>
      </c>
      <c r="S1315" s="1" t="str">
        <f t="shared" si="41"/>
        <v>HUMPIRI HUATTA, EMILIANO</v>
      </c>
      <c r="T1315" t="s">
        <v>137</v>
      </c>
      <c r="U1315" t="s">
        <v>38</v>
      </c>
      <c r="V1315" t="s">
        <v>50</v>
      </c>
      <c r="W1315" t="s">
        <v>7497</v>
      </c>
      <c r="X1315" s="40">
        <v>23192</v>
      </c>
      <c r="Y1315" t="s">
        <v>7498</v>
      </c>
      <c r="Z1315"/>
      <c r="AA1315"/>
      <c r="AB1315" t="s">
        <v>39</v>
      </c>
      <c r="AC1315" t="s">
        <v>92</v>
      </c>
      <c r="AD1315" t="s">
        <v>41</v>
      </c>
      <c r="AE1315"/>
    </row>
    <row r="1316" spans="1:31" ht="15">
      <c r="A1316" s="1" t="str">
        <f t="shared" si="40"/>
        <v>1194213112E2</v>
      </c>
      <c r="B1316" t="s">
        <v>364</v>
      </c>
      <c r="C1316" t="s">
        <v>303</v>
      </c>
      <c r="D1316" t="s">
        <v>30</v>
      </c>
      <c r="E1316" t="s">
        <v>329</v>
      </c>
      <c r="F1316" t="s">
        <v>1279</v>
      </c>
      <c r="G1316" t="s">
        <v>7499</v>
      </c>
      <c r="H1316" t="s">
        <v>1774</v>
      </c>
      <c r="I1316" t="s">
        <v>7500</v>
      </c>
      <c r="J1316" t="s">
        <v>7501</v>
      </c>
      <c r="K1316" t="s">
        <v>32</v>
      </c>
      <c r="L1316" t="s">
        <v>32</v>
      </c>
      <c r="M1316" t="s">
        <v>43</v>
      </c>
      <c r="N1316" t="s">
        <v>62</v>
      </c>
      <c r="O1316" t="s">
        <v>7502</v>
      </c>
      <c r="P1316" t="s">
        <v>225</v>
      </c>
      <c r="Q1316" t="s">
        <v>331</v>
      </c>
      <c r="R1316" t="s">
        <v>7503</v>
      </c>
      <c r="S1316" s="1" t="str">
        <f t="shared" si="41"/>
        <v>BARRIOS RAMIREZ, BERTA</v>
      </c>
      <c r="T1316" t="s">
        <v>65</v>
      </c>
      <c r="U1316" t="s">
        <v>49</v>
      </c>
      <c r="V1316" t="s">
        <v>100</v>
      </c>
      <c r="W1316" t="s">
        <v>7504</v>
      </c>
      <c r="X1316" s="40">
        <v>29038</v>
      </c>
      <c r="Y1316" t="s">
        <v>7505</v>
      </c>
      <c r="Z1316" s="40">
        <v>43160</v>
      </c>
      <c r="AA1316" s="40">
        <v>43465</v>
      </c>
      <c r="AB1316" t="s">
        <v>39</v>
      </c>
      <c r="AC1316" t="s">
        <v>67</v>
      </c>
      <c r="AD1316" t="s">
        <v>41</v>
      </c>
      <c r="AE1316"/>
    </row>
    <row r="1317" spans="1:31" ht="15">
      <c r="A1317" s="1" t="str">
        <f t="shared" si="40"/>
        <v>1194213112E3</v>
      </c>
      <c r="B1317" t="s">
        <v>364</v>
      </c>
      <c r="C1317" t="s">
        <v>303</v>
      </c>
      <c r="D1317" t="s">
        <v>30</v>
      </c>
      <c r="E1317" t="s">
        <v>329</v>
      </c>
      <c r="F1317" t="s">
        <v>1279</v>
      </c>
      <c r="G1317" t="s">
        <v>7499</v>
      </c>
      <c r="H1317" t="s">
        <v>1774</v>
      </c>
      <c r="I1317" t="s">
        <v>7500</v>
      </c>
      <c r="J1317" t="s">
        <v>7506</v>
      </c>
      <c r="K1317" t="s">
        <v>32</v>
      </c>
      <c r="L1317" t="s">
        <v>32</v>
      </c>
      <c r="M1317" t="s">
        <v>259</v>
      </c>
      <c r="N1317" t="s">
        <v>44</v>
      </c>
      <c r="O1317" t="s">
        <v>7507</v>
      </c>
      <c r="P1317" t="s">
        <v>651</v>
      </c>
      <c r="Q1317" t="s">
        <v>102</v>
      </c>
      <c r="R1317" t="s">
        <v>7508</v>
      </c>
      <c r="S1317" s="1" t="str">
        <f t="shared" si="41"/>
        <v>MONTESINOS MAMANI, MIRIAM DIOMIRA</v>
      </c>
      <c r="T1317" t="s">
        <v>65</v>
      </c>
      <c r="U1317" t="s">
        <v>49</v>
      </c>
      <c r="V1317" t="s">
        <v>50</v>
      </c>
      <c r="W1317" t="s">
        <v>7509</v>
      </c>
      <c r="X1317" s="40">
        <v>31677</v>
      </c>
      <c r="Y1317" t="s">
        <v>7510</v>
      </c>
      <c r="Z1317" s="40">
        <v>43160</v>
      </c>
      <c r="AA1317" s="40">
        <v>43465</v>
      </c>
      <c r="AB1317" t="s">
        <v>39</v>
      </c>
      <c r="AC1317" t="s">
        <v>40</v>
      </c>
      <c r="AD1317" t="s">
        <v>41</v>
      </c>
      <c r="AE1317"/>
    </row>
    <row r="1318" spans="1:31" ht="15">
      <c r="A1318" s="1" t="str">
        <f t="shared" si="40"/>
        <v>1115213112E2</v>
      </c>
      <c r="B1318" t="s">
        <v>364</v>
      </c>
      <c r="C1318" t="s">
        <v>2260</v>
      </c>
      <c r="D1318" t="s">
        <v>30</v>
      </c>
      <c r="E1318" t="s">
        <v>329</v>
      </c>
      <c r="F1318" t="s">
        <v>1296</v>
      </c>
      <c r="G1318" t="s">
        <v>7511</v>
      </c>
      <c r="H1318" t="s">
        <v>1774</v>
      </c>
      <c r="I1318" t="s">
        <v>7512</v>
      </c>
      <c r="J1318" t="s">
        <v>7513</v>
      </c>
      <c r="K1318" t="s">
        <v>32</v>
      </c>
      <c r="L1318" t="s">
        <v>32</v>
      </c>
      <c r="M1318" t="s">
        <v>259</v>
      </c>
      <c r="N1318" t="s">
        <v>44</v>
      </c>
      <c r="O1318" t="s">
        <v>54</v>
      </c>
      <c r="P1318" t="s">
        <v>109</v>
      </c>
      <c r="Q1318" t="s">
        <v>354</v>
      </c>
      <c r="R1318" t="s">
        <v>7514</v>
      </c>
      <c r="S1318" s="1" t="str">
        <f t="shared" si="41"/>
        <v>PAREDES FELICIANO, UBALDA</v>
      </c>
      <c r="T1318" t="s">
        <v>48</v>
      </c>
      <c r="U1318" t="s">
        <v>49</v>
      </c>
      <c r="V1318" t="s">
        <v>50</v>
      </c>
      <c r="W1318" t="s">
        <v>7515</v>
      </c>
      <c r="X1318" s="40">
        <v>22052</v>
      </c>
      <c r="Y1318" t="s">
        <v>7516</v>
      </c>
      <c r="Z1318" s="40">
        <v>43101</v>
      </c>
      <c r="AA1318" s="40">
        <v>43465</v>
      </c>
      <c r="AB1318" t="s">
        <v>39</v>
      </c>
      <c r="AC1318" t="s">
        <v>40</v>
      </c>
      <c r="AD1318" t="s">
        <v>41</v>
      </c>
      <c r="AE1318"/>
    </row>
    <row r="1319" spans="1:31" ht="15">
      <c r="A1319" s="1" t="str">
        <f t="shared" si="40"/>
        <v>1135213112E3</v>
      </c>
      <c r="B1319" t="s">
        <v>366</v>
      </c>
      <c r="C1319" t="s">
        <v>2260</v>
      </c>
      <c r="D1319" t="s">
        <v>30</v>
      </c>
      <c r="E1319" t="s">
        <v>329</v>
      </c>
      <c r="F1319" t="s">
        <v>1611</v>
      </c>
      <c r="G1319" t="s">
        <v>7517</v>
      </c>
      <c r="H1319" t="s">
        <v>1774</v>
      </c>
      <c r="I1319" t="s">
        <v>7518</v>
      </c>
      <c r="J1319" t="s">
        <v>7519</v>
      </c>
      <c r="K1319" t="s">
        <v>32</v>
      </c>
      <c r="L1319" t="s">
        <v>32</v>
      </c>
      <c r="M1319" t="s">
        <v>259</v>
      </c>
      <c r="N1319" t="s">
        <v>44</v>
      </c>
      <c r="O1319" t="s">
        <v>54</v>
      </c>
      <c r="P1319" t="s">
        <v>301</v>
      </c>
      <c r="Q1319" t="s">
        <v>169</v>
      </c>
      <c r="R1319" t="s">
        <v>729</v>
      </c>
      <c r="S1319" s="1" t="str">
        <f t="shared" si="41"/>
        <v>SURCO ESCARCENA, MIGUEL</v>
      </c>
      <c r="T1319" t="s">
        <v>53</v>
      </c>
      <c r="U1319" t="s">
        <v>49</v>
      </c>
      <c r="V1319" t="s">
        <v>50</v>
      </c>
      <c r="W1319" t="s">
        <v>7520</v>
      </c>
      <c r="X1319" s="40">
        <v>21457</v>
      </c>
      <c r="Y1319" t="s">
        <v>7521</v>
      </c>
      <c r="Z1319" s="40">
        <v>43101</v>
      </c>
      <c r="AA1319" s="40">
        <v>43465</v>
      </c>
      <c r="AB1319" t="s">
        <v>39</v>
      </c>
      <c r="AC1319" t="s">
        <v>40</v>
      </c>
      <c r="AD1319" t="s">
        <v>41</v>
      </c>
      <c r="AE1319"/>
    </row>
    <row r="1320" spans="1:31" ht="15">
      <c r="A1320" s="1" t="str">
        <f t="shared" si="40"/>
        <v>1155213112E2</v>
      </c>
      <c r="B1320" t="s">
        <v>364</v>
      </c>
      <c r="C1320" t="s">
        <v>303</v>
      </c>
      <c r="D1320" t="s">
        <v>30</v>
      </c>
      <c r="E1320" t="s">
        <v>329</v>
      </c>
      <c r="F1320" t="s">
        <v>1282</v>
      </c>
      <c r="G1320" t="s">
        <v>7522</v>
      </c>
      <c r="H1320" t="s">
        <v>1774</v>
      </c>
      <c r="I1320" t="s">
        <v>7523</v>
      </c>
      <c r="J1320" t="s">
        <v>7524</v>
      </c>
      <c r="K1320" t="s">
        <v>32</v>
      </c>
      <c r="L1320" t="s">
        <v>32</v>
      </c>
      <c r="M1320" t="s">
        <v>43</v>
      </c>
      <c r="N1320" t="s">
        <v>44</v>
      </c>
      <c r="O1320" t="s">
        <v>7525</v>
      </c>
      <c r="P1320" t="s">
        <v>76</v>
      </c>
      <c r="Q1320" t="s">
        <v>118</v>
      </c>
      <c r="R1320" t="s">
        <v>7526</v>
      </c>
      <c r="S1320" s="1" t="str">
        <f t="shared" si="41"/>
        <v>QUISPE FLORES, ELIZABETH GEOVANNA</v>
      </c>
      <c r="T1320" t="s">
        <v>48</v>
      </c>
      <c r="U1320" t="s">
        <v>49</v>
      </c>
      <c r="V1320" t="s">
        <v>50</v>
      </c>
      <c r="W1320" t="s">
        <v>7527</v>
      </c>
      <c r="X1320" s="40">
        <v>24464</v>
      </c>
      <c r="Y1320" t="s">
        <v>7528</v>
      </c>
      <c r="Z1320"/>
      <c r="AA1320"/>
      <c r="AB1320" t="s">
        <v>39</v>
      </c>
      <c r="AC1320" t="s">
        <v>40</v>
      </c>
      <c r="AD1320" t="s">
        <v>41</v>
      </c>
      <c r="AE1320"/>
    </row>
    <row r="1321" spans="1:31" ht="15">
      <c r="A1321" s="1" t="str">
        <f t="shared" si="40"/>
        <v>1155213112E3</v>
      </c>
      <c r="B1321" t="s">
        <v>364</v>
      </c>
      <c r="C1321" t="s">
        <v>303</v>
      </c>
      <c r="D1321" t="s">
        <v>30</v>
      </c>
      <c r="E1321" t="s">
        <v>329</v>
      </c>
      <c r="F1321" t="s">
        <v>1282</v>
      </c>
      <c r="G1321" t="s">
        <v>7522</v>
      </c>
      <c r="H1321" t="s">
        <v>1774</v>
      </c>
      <c r="I1321" t="s">
        <v>7523</v>
      </c>
      <c r="J1321" t="s">
        <v>7529</v>
      </c>
      <c r="K1321" t="s">
        <v>32</v>
      </c>
      <c r="L1321" t="s">
        <v>32</v>
      </c>
      <c r="M1321" t="s">
        <v>259</v>
      </c>
      <c r="N1321" t="s">
        <v>44</v>
      </c>
      <c r="O1321" t="s">
        <v>7530</v>
      </c>
      <c r="P1321" t="s">
        <v>431</v>
      </c>
      <c r="Q1321" t="s">
        <v>431</v>
      </c>
      <c r="R1321" t="s">
        <v>7531</v>
      </c>
      <c r="S1321" s="1" t="str">
        <f t="shared" si="41"/>
        <v>CALSIN CALSIN, SILVIA EDITH</v>
      </c>
      <c r="T1321" t="s">
        <v>53</v>
      </c>
      <c r="U1321" t="s">
        <v>49</v>
      </c>
      <c r="V1321" t="s">
        <v>50</v>
      </c>
      <c r="W1321" t="s">
        <v>7532</v>
      </c>
      <c r="X1321" s="40">
        <v>28403</v>
      </c>
      <c r="Y1321" t="s">
        <v>7533</v>
      </c>
      <c r="Z1321" s="40">
        <v>43160</v>
      </c>
      <c r="AA1321" s="40">
        <v>43465</v>
      </c>
      <c r="AB1321" t="s">
        <v>39</v>
      </c>
      <c r="AC1321" t="s">
        <v>40</v>
      </c>
      <c r="AD1321" t="s">
        <v>41</v>
      </c>
      <c r="AE1321"/>
    </row>
    <row r="1322" spans="1:31" ht="15">
      <c r="A1322" s="1" t="str">
        <f t="shared" si="40"/>
        <v>1155213112E4</v>
      </c>
      <c r="B1322" t="s">
        <v>364</v>
      </c>
      <c r="C1322" t="s">
        <v>303</v>
      </c>
      <c r="D1322" t="s">
        <v>30</v>
      </c>
      <c r="E1322" t="s">
        <v>329</v>
      </c>
      <c r="F1322" t="s">
        <v>1282</v>
      </c>
      <c r="G1322" t="s">
        <v>7522</v>
      </c>
      <c r="H1322" t="s">
        <v>1774</v>
      </c>
      <c r="I1322" t="s">
        <v>7523</v>
      </c>
      <c r="J1322" t="s">
        <v>7534</v>
      </c>
      <c r="K1322" t="s">
        <v>32</v>
      </c>
      <c r="L1322" t="s">
        <v>32</v>
      </c>
      <c r="M1322" t="s">
        <v>43</v>
      </c>
      <c r="N1322" t="s">
        <v>44</v>
      </c>
      <c r="O1322" t="s">
        <v>54</v>
      </c>
      <c r="P1322" t="s">
        <v>7535</v>
      </c>
      <c r="Q1322" t="s">
        <v>76</v>
      </c>
      <c r="R1322" t="s">
        <v>7536</v>
      </c>
      <c r="S1322" s="1" t="str">
        <f t="shared" si="41"/>
        <v>LEANDRES QUISPE, SILVINA JUANA</v>
      </c>
      <c r="T1322" t="s">
        <v>48</v>
      </c>
      <c r="U1322" t="s">
        <v>49</v>
      </c>
      <c r="V1322" t="s">
        <v>50</v>
      </c>
      <c r="W1322" t="s">
        <v>7537</v>
      </c>
      <c r="X1322" s="40">
        <v>23424</v>
      </c>
      <c r="Y1322" t="s">
        <v>7538</v>
      </c>
      <c r="Z1322"/>
      <c r="AA1322"/>
      <c r="AB1322" t="s">
        <v>39</v>
      </c>
      <c r="AC1322" t="s">
        <v>40</v>
      </c>
      <c r="AD1322" t="s">
        <v>41</v>
      </c>
      <c r="AE1322"/>
    </row>
    <row r="1323" spans="1:31" ht="15">
      <c r="A1323" s="1" t="str">
        <f t="shared" si="40"/>
        <v>1155213112E5</v>
      </c>
      <c r="B1323" t="s">
        <v>364</v>
      </c>
      <c r="C1323" t="s">
        <v>303</v>
      </c>
      <c r="D1323" t="s">
        <v>30</v>
      </c>
      <c r="E1323" t="s">
        <v>329</v>
      </c>
      <c r="F1323" t="s">
        <v>1282</v>
      </c>
      <c r="G1323" t="s">
        <v>7522</v>
      </c>
      <c r="H1323" t="s">
        <v>1774</v>
      </c>
      <c r="I1323" t="s">
        <v>7523</v>
      </c>
      <c r="J1323" t="s">
        <v>7539</v>
      </c>
      <c r="K1323" t="s">
        <v>32</v>
      </c>
      <c r="L1323" t="s">
        <v>32</v>
      </c>
      <c r="M1323" t="s">
        <v>43</v>
      </c>
      <c r="N1323" t="s">
        <v>44</v>
      </c>
      <c r="O1323" t="s">
        <v>7540</v>
      </c>
      <c r="P1323" t="s">
        <v>151</v>
      </c>
      <c r="Q1323" t="s">
        <v>980</v>
      </c>
      <c r="R1323" t="s">
        <v>965</v>
      </c>
      <c r="S1323" s="1" t="str">
        <f t="shared" si="41"/>
        <v>YUCRA COARI, CRISPIN</v>
      </c>
      <c r="T1323" t="s">
        <v>65</v>
      </c>
      <c r="U1323" t="s">
        <v>49</v>
      </c>
      <c r="V1323" t="s">
        <v>50</v>
      </c>
      <c r="W1323" t="s">
        <v>7541</v>
      </c>
      <c r="X1323" s="40">
        <v>27035</v>
      </c>
      <c r="Y1323" t="s">
        <v>7542</v>
      </c>
      <c r="Z1323" s="40">
        <v>43160</v>
      </c>
      <c r="AA1323" s="40">
        <v>43465</v>
      </c>
      <c r="AB1323" t="s">
        <v>39</v>
      </c>
      <c r="AC1323" t="s">
        <v>40</v>
      </c>
      <c r="AD1323" t="s">
        <v>41</v>
      </c>
      <c r="AE1323"/>
    </row>
    <row r="1324" spans="1:31" ht="15">
      <c r="A1324" s="1" t="str">
        <f t="shared" si="40"/>
        <v>1143813412E4</v>
      </c>
      <c r="B1324" t="s">
        <v>364</v>
      </c>
      <c r="C1324" t="s">
        <v>303</v>
      </c>
      <c r="D1324" t="s">
        <v>30</v>
      </c>
      <c r="E1324" t="s">
        <v>330</v>
      </c>
      <c r="F1324" t="s">
        <v>1269</v>
      </c>
      <c r="G1324" t="s">
        <v>7543</v>
      </c>
      <c r="H1324" t="s">
        <v>1774</v>
      </c>
      <c r="I1324" t="s">
        <v>7544</v>
      </c>
      <c r="J1324" t="s">
        <v>7545</v>
      </c>
      <c r="K1324" t="s">
        <v>32</v>
      </c>
      <c r="L1324" t="s">
        <v>32</v>
      </c>
      <c r="M1324" t="s">
        <v>43</v>
      </c>
      <c r="N1324" t="s">
        <v>212</v>
      </c>
      <c r="O1324" t="s">
        <v>1131</v>
      </c>
      <c r="P1324" t="s">
        <v>42</v>
      </c>
      <c r="Q1324" t="s">
        <v>42</v>
      </c>
      <c r="R1324" t="s">
        <v>42</v>
      </c>
      <c r="S1324" s="1" t="str">
        <f t="shared" si="41"/>
        <v xml:space="preserve"> , </v>
      </c>
      <c r="T1324" t="s">
        <v>65</v>
      </c>
      <c r="U1324" t="s">
        <v>49</v>
      </c>
      <c r="V1324" t="s">
        <v>50</v>
      </c>
      <c r="W1324" t="s">
        <v>42</v>
      </c>
      <c r="X1324" t="s">
        <v>213</v>
      </c>
      <c r="Y1324" t="s">
        <v>42</v>
      </c>
      <c r="Z1324"/>
      <c r="AA1324"/>
      <c r="AB1324" t="s">
        <v>39</v>
      </c>
      <c r="AC1324" t="s">
        <v>67</v>
      </c>
      <c r="AD1324" t="s">
        <v>41</v>
      </c>
      <c r="AE1324"/>
    </row>
    <row r="1325" spans="1:31" ht="15">
      <c r="A1325" s="1" t="str">
        <f t="shared" si="40"/>
        <v>1195213112E2</v>
      </c>
      <c r="B1325" t="s">
        <v>364</v>
      </c>
      <c r="C1325" t="s">
        <v>303</v>
      </c>
      <c r="D1325" t="s">
        <v>30</v>
      </c>
      <c r="E1325" t="s">
        <v>330</v>
      </c>
      <c r="F1325" t="s">
        <v>1269</v>
      </c>
      <c r="G1325" t="s">
        <v>7543</v>
      </c>
      <c r="H1325" t="s">
        <v>1774</v>
      </c>
      <c r="I1325" t="s">
        <v>7544</v>
      </c>
      <c r="J1325" t="s">
        <v>7546</v>
      </c>
      <c r="K1325" t="s">
        <v>32</v>
      </c>
      <c r="L1325" t="s">
        <v>32</v>
      </c>
      <c r="M1325" t="s">
        <v>43</v>
      </c>
      <c r="N1325" t="s">
        <v>44</v>
      </c>
      <c r="O1325" t="s">
        <v>54</v>
      </c>
      <c r="P1325" t="s">
        <v>77</v>
      </c>
      <c r="Q1325" t="s">
        <v>77</v>
      </c>
      <c r="R1325" t="s">
        <v>619</v>
      </c>
      <c r="S1325" s="1" t="str">
        <f t="shared" si="41"/>
        <v>CONDORI CONDORI, GERMAN</v>
      </c>
      <c r="T1325" t="s">
        <v>48</v>
      </c>
      <c r="U1325" t="s">
        <v>49</v>
      </c>
      <c r="V1325" t="s">
        <v>50</v>
      </c>
      <c r="W1325" t="s">
        <v>7547</v>
      </c>
      <c r="X1325" s="40">
        <v>26444</v>
      </c>
      <c r="Y1325" t="s">
        <v>7548</v>
      </c>
      <c r="Z1325"/>
      <c r="AA1325"/>
      <c r="AB1325" t="s">
        <v>39</v>
      </c>
      <c r="AC1325" t="s">
        <v>40</v>
      </c>
      <c r="AD1325" t="s">
        <v>41</v>
      </c>
      <c r="AE1325"/>
    </row>
    <row r="1326" spans="1:31" ht="15">
      <c r="A1326" s="1" t="str">
        <f t="shared" si="40"/>
        <v>1195213112E3</v>
      </c>
      <c r="B1326" t="s">
        <v>364</v>
      </c>
      <c r="C1326" t="s">
        <v>303</v>
      </c>
      <c r="D1326" t="s">
        <v>30</v>
      </c>
      <c r="E1326" t="s">
        <v>330</v>
      </c>
      <c r="F1326" t="s">
        <v>1269</v>
      </c>
      <c r="G1326" t="s">
        <v>7543</v>
      </c>
      <c r="H1326" t="s">
        <v>1774</v>
      </c>
      <c r="I1326" t="s">
        <v>7544</v>
      </c>
      <c r="J1326" t="s">
        <v>7549</v>
      </c>
      <c r="K1326" t="s">
        <v>32</v>
      </c>
      <c r="L1326" t="s">
        <v>32</v>
      </c>
      <c r="M1326" t="s">
        <v>43</v>
      </c>
      <c r="N1326" t="s">
        <v>44</v>
      </c>
      <c r="O1326" t="s">
        <v>7550</v>
      </c>
      <c r="P1326" t="s">
        <v>266</v>
      </c>
      <c r="Q1326" t="s">
        <v>6214</v>
      </c>
      <c r="R1326" t="s">
        <v>7551</v>
      </c>
      <c r="S1326" s="1" t="str">
        <f t="shared" si="41"/>
        <v>AGUILAR MENGOA, EDWIN SEMPRONIANO</v>
      </c>
      <c r="T1326" t="s">
        <v>53</v>
      </c>
      <c r="U1326" t="s">
        <v>49</v>
      </c>
      <c r="V1326" t="s">
        <v>50</v>
      </c>
      <c r="W1326" t="s">
        <v>7552</v>
      </c>
      <c r="X1326" s="40">
        <v>22854</v>
      </c>
      <c r="Y1326" t="s">
        <v>7553</v>
      </c>
      <c r="Z1326" s="40">
        <v>42065</v>
      </c>
      <c r="AA1326" s="40">
        <v>42369</v>
      </c>
      <c r="AB1326" t="s">
        <v>39</v>
      </c>
      <c r="AC1326" t="s">
        <v>40</v>
      </c>
      <c r="AD1326" t="s">
        <v>41</v>
      </c>
      <c r="AE1326"/>
    </row>
    <row r="1327" spans="1:31" ht="15">
      <c r="A1327" s="1" t="str">
        <f t="shared" si="40"/>
        <v>1195213112E4</v>
      </c>
      <c r="B1327" t="s">
        <v>364</v>
      </c>
      <c r="C1327" t="s">
        <v>303</v>
      </c>
      <c r="D1327" t="s">
        <v>30</v>
      </c>
      <c r="E1327" t="s">
        <v>330</v>
      </c>
      <c r="F1327" t="s">
        <v>1269</v>
      </c>
      <c r="G1327" t="s">
        <v>7543</v>
      </c>
      <c r="H1327" t="s">
        <v>1774</v>
      </c>
      <c r="I1327" t="s">
        <v>7544</v>
      </c>
      <c r="J1327" t="s">
        <v>7554</v>
      </c>
      <c r="K1327" t="s">
        <v>32</v>
      </c>
      <c r="L1327" t="s">
        <v>32</v>
      </c>
      <c r="M1327" t="s">
        <v>259</v>
      </c>
      <c r="N1327" t="s">
        <v>44</v>
      </c>
      <c r="O1327" t="s">
        <v>7555</v>
      </c>
      <c r="P1327" t="s">
        <v>77</v>
      </c>
      <c r="Q1327" t="s">
        <v>151</v>
      </c>
      <c r="R1327" t="s">
        <v>604</v>
      </c>
      <c r="S1327" s="1" t="str">
        <f t="shared" si="41"/>
        <v>CONDORI YUCRA, LUIS ENRIQUE</v>
      </c>
      <c r="T1327" t="s">
        <v>48</v>
      </c>
      <c r="U1327" t="s">
        <v>49</v>
      </c>
      <c r="V1327" t="s">
        <v>50</v>
      </c>
      <c r="W1327" t="s">
        <v>7556</v>
      </c>
      <c r="X1327" s="40">
        <v>25295</v>
      </c>
      <c r="Y1327" t="s">
        <v>7557</v>
      </c>
      <c r="Z1327" s="40">
        <v>43101</v>
      </c>
      <c r="AA1327" s="40">
        <v>43465</v>
      </c>
      <c r="AB1327" t="s">
        <v>39</v>
      </c>
      <c r="AC1327" t="s">
        <v>40</v>
      </c>
      <c r="AD1327" t="s">
        <v>41</v>
      </c>
      <c r="AE1327"/>
    </row>
    <row r="1328" spans="1:31" ht="15">
      <c r="A1328" s="1" t="str">
        <f t="shared" si="40"/>
        <v>1182613112E2</v>
      </c>
      <c r="B1328" t="s">
        <v>364</v>
      </c>
      <c r="C1328" t="s">
        <v>29</v>
      </c>
      <c r="D1328" t="s">
        <v>30</v>
      </c>
      <c r="E1328" t="s">
        <v>329</v>
      </c>
      <c r="F1328" t="s">
        <v>1290</v>
      </c>
      <c r="G1328" t="s">
        <v>7558</v>
      </c>
      <c r="H1328" t="s">
        <v>1774</v>
      </c>
      <c r="I1328" t="s">
        <v>7559</v>
      </c>
      <c r="J1328" t="s">
        <v>7560</v>
      </c>
      <c r="K1328" t="s">
        <v>32</v>
      </c>
      <c r="L1328" t="s">
        <v>32</v>
      </c>
      <c r="M1328" t="s">
        <v>259</v>
      </c>
      <c r="N1328" t="s">
        <v>44</v>
      </c>
      <c r="O1328" t="s">
        <v>54</v>
      </c>
      <c r="P1328" t="s">
        <v>904</v>
      </c>
      <c r="Q1328" t="s">
        <v>80</v>
      </c>
      <c r="R1328" t="s">
        <v>7561</v>
      </c>
      <c r="S1328" s="1" t="str">
        <f t="shared" si="41"/>
        <v>CAÑAPATAÑA LARICO, CLENIA CLEOFE</v>
      </c>
      <c r="T1328" t="s">
        <v>48</v>
      </c>
      <c r="U1328" t="s">
        <v>49</v>
      </c>
      <c r="V1328" t="s">
        <v>50</v>
      </c>
      <c r="W1328" t="s">
        <v>7562</v>
      </c>
      <c r="X1328" s="40">
        <v>24928</v>
      </c>
      <c r="Y1328" t="s">
        <v>7563</v>
      </c>
      <c r="Z1328" s="40">
        <v>43101</v>
      </c>
      <c r="AA1328" s="40">
        <v>43465</v>
      </c>
      <c r="AB1328" t="s">
        <v>39</v>
      </c>
      <c r="AC1328" t="s">
        <v>40</v>
      </c>
      <c r="AD1328" t="s">
        <v>41</v>
      </c>
      <c r="AE1328"/>
    </row>
    <row r="1329" spans="1:31" ht="15">
      <c r="A1329" s="1" t="str">
        <f t="shared" si="40"/>
        <v>1182613112E3</v>
      </c>
      <c r="B1329" t="s">
        <v>364</v>
      </c>
      <c r="C1329" t="s">
        <v>29</v>
      </c>
      <c r="D1329" t="s">
        <v>30</v>
      </c>
      <c r="E1329" t="s">
        <v>329</v>
      </c>
      <c r="F1329" t="s">
        <v>1290</v>
      </c>
      <c r="G1329" t="s">
        <v>7558</v>
      </c>
      <c r="H1329" t="s">
        <v>1774</v>
      </c>
      <c r="I1329" t="s">
        <v>7559</v>
      </c>
      <c r="J1329" t="s">
        <v>7564</v>
      </c>
      <c r="K1329" t="s">
        <v>32</v>
      </c>
      <c r="L1329" t="s">
        <v>32</v>
      </c>
      <c r="M1329" t="s">
        <v>43</v>
      </c>
      <c r="N1329" t="s">
        <v>62</v>
      </c>
      <c r="O1329" t="s">
        <v>7565</v>
      </c>
      <c r="P1329" t="s">
        <v>703</v>
      </c>
      <c r="Q1329" t="s">
        <v>102</v>
      </c>
      <c r="R1329" t="s">
        <v>7566</v>
      </c>
      <c r="S1329" s="1" t="str">
        <f t="shared" si="41"/>
        <v>MUÑOZ MAMANI, ALFREDO SMITH</v>
      </c>
      <c r="T1329" t="s">
        <v>65</v>
      </c>
      <c r="U1329" t="s">
        <v>49</v>
      </c>
      <c r="V1329" t="s">
        <v>100</v>
      </c>
      <c r="W1329" t="s">
        <v>7567</v>
      </c>
      <c r="X1329" s="40">
        <v>31448</v>
      </c>
      <c r="Y1329" t="s">
        <v>7568</v>
      </c>
      <c r="Z1329" s="40">
        <v>43160</v>
      </c>
      <c r="AA1329" s="40">
        <v>43465</v>
      </c>
      <c r="AB1329" t="s">
        <v>39</v>
      </c>
      <c r="AC1329" t="s">
        <v>67</v>
      </c>
      <c r="AD1329" t="s">
        <v>41</v>
      </c>
      <c r="AE1329"/>
    </row>
    <row r="1330" spans="1:31" ht="15">
      <c r="A1330" s="1" t="str">
        <f t="shared" si="40"/>
        <v>1182613112E4</v>
      </c>
      <c r="B1330" t="s">
        <v>364</v>
      </c>
      <c r="C1330" t="s">
        <v>29</v>
      </c>
      <c r="D1330" t="s">
        <v>30</v>
      </c>
      <c r="E1330" t="s">
        <v>329</v>
      </c>
      <c r="F1330" t="s">
        <v>1290</v>
      </c>
      <c r="G1330" t="s">
        <v>7558</v>
      </c>
      <c r="H1330" t="s">
        <v>1774</v>
      </c>
      <c r="I1330" t="s">
        <v>7559</v>
      </c>
      <c r="J1330" t="s">
        <v>7569</v>
      </c>
      <c r="K1330" t="s">
        <v>32</v>
      </c>
      <c r="L1330" t="s">
        <v>32</v>
      </c>
      <c r="M1330" t="s">
        <v>43</v>
      </c>
      <c r="N1330" t="s">
        <v>62</v>
      </c>
      <c r="O1330" t="s">
        <v>7570</v>
      </c>
      <c r="P1330" t="s">
        <v>102</v>
      </c>
      <c r="Q1330" t="s">
        <v>7571</v>
      </c>
      <c r="R1330" t="s">
        <v>7572</v>
      </c>
      <c r="S1330" s="1" t="str">
        <f t="shared" si="41"/>
        <v>MAMANI QUELLCA, SILVIA CARIN</v>
      </c>
      <c r="T1330" t="s">
        <v>65</v>
      </c>
      <c r="U1330" t="s">
        <v>49</v>
      </c>
      <c r="V1330" t="s">
        <v>100</v>
      </c>
      <c r="W1330" t="s">
        <v>7573</v>
      </c>
      <c r="X1330" s="40">
        <v>30628</v>
      </c>
      <c r="Y1330" t="s">
        <v>7574</v>
      </c>
      <c r="Z1330" s="40">
        <v>43160</v>
      </c>
      <c r="AA1330" s="40">
        <v>43465</v>
      </c>
      <c r="AB1330" t="s">
        <v>39</v>
      </c>
      <c r="AC1330" t="s">
        <v>67</v>
      </c>
      <c r="AD1330" t="s">
        <v>41</v>
      </c>
      <c r="AE1330"/>
    </row>
    <row r="1331" spans="1:31" ht="15">
      <c r="A1331" s="1" t="str">
        <f t="shared" si="40"/>
        <v>1182613112E5</v>
      </c>
      <c r="B1331" t="s">
        <v>364</v>
      </c>
      <c r="C1331" t="s">
        <v>29</v>
      </c>
      <c r="D1331" t="s">
        <v>30</v>
      </c>
      <c r="E1331" t="s">
        <v>329</v>
      </c>
      <c r="F1331" t="s">
        <v>1290</v>
      </c>
      <c r="G1331" t="s">
        <v>7558</v>
      </c>
      <c r="H1331" t="s">
        <v>1774</v>
      </c>
      <c r="I1331" t="s">
        <v>7559</v>
      </c>
      <c r="J1331" t="s">
        <v>7575</v>
      </c>
      <c r="K1331" t="s">
        <v>32</v>
      </c>
      <c r="L1331" t="s">
        <v>32</v>
      </c>
      <c r="M1331" t="s">
        <v>43</v>
      </c>
      <c r="N1331" t="s">
        <v>44</v>
      </c>
      <c r="O1331" t="s">
        <v>7576</v>
      </c>
      <c r="P1331" t="s">
        <v>7577</v>
      </c>
      <c r="Q1331" t="s">
        <v>2137</v>
      </c>
      <c r="R1331" t="s">
        <v>324</v>
      </c>
      <c r="S1331" s="1" t="str">
        <f t="shared" si="41"/>
        <v>CARRIZALES ZAMBRANO, EDGAR</v>
      </c>
      <c r="T1331" t="s">
        <v>65</v>
      </c>
      <c r="U1331" t="s">
        <v>49</v>
      </c>
      <c r="V1331" t="s">
        <v>50</v>
      </c>
      <c r="W1331" t="s">
        <v>7578</v>
      </c>
      <c r="X1331" s="40">
        <v>27709</v>
      </c>
      <c r="Y1331" t="s">
        <v>7579</v>
      </c>
      <c r="Z1331" s="40">
        <v>42795</v>
      </c>
      <c r="AA1331" s="40">
        <v>43100</v>
      </c>
      <c r="AB1331" t="s">
        <v>39</v>
      </c>
      <c r="AC1331" t="s">
        <v>40</v>
      </c>
      <c r="AD1331" t="s">
        <v>41</v>
      </c>
      <c r="AE1331"/>
    </row>
    <row r="1332" spans="1:31" ht="15">
      <c r="A1332" s="1" t="str">
        <f t="shared" si="40"/>
        <v>1182613112E7</v>
      </c>
      <c r="B1332" t="s">
        <v>364</v>
      </c>
      <c r="C1332" t="s">
        <v>29</v>
      </c>
      <c r="D1332" t="s">
        <v>30</v>
      </c>
      <c r="E1332" t="s">
        <v>329</v>
      </c>
      <c r="F1332" t="s">
        <v>1290</v>
      </c>
      <c r="G1332" t="s">
        <v>7558</v>
      </c>
      <c r="H1332" t="s">
        <v>1774</v>
      </c>
      <c r="I1332" t="s">
        <v>7559</v>
      </c>
      <c r="J1332" t="s">
        <v>7580</v>
      </c>
      <c r="K1332" t="s">
        <v>32</v>
      </c>
      <c r="L1332" t="s">
        <v>32</v>
      </c>
      <c r="M1332" t="s">
        <v>43</v>
      </c>
      <c r="N1332" t="s">
        <v>62</v>
      </c>
      <c r="O1332" t="s">
        <v>7581</v>
      </c>
      <c r="P1332" t="s">
        <v>102</v>
      </c>
      <c r="Q1332" t="s">
        <v>197</v>
      </c>
      <c r="R1332" t="s">
        <v>7582</v>
      </c>
      <c r="S1332" s="1" t="str">
        <f t="shared" si="41"/>
        <v>MAMANI CASTILLO, NINFA BENANCIA</v>
      </c>
      <c r="T1332" t="s">
        <v>65</v>
      </c>
      <c r="U1332" t="s">
        <v>49</v>
      </c>
      <c r="V1332" t="s">
        <v>50</v>
      </c>
      <c r="W1332" t="s">
        <v>7583</v>
      </c>
      <c r="X1332" s="40">
        <v>28553</v>
      </c>
      <c r="Y1332" t="s">
        <v>7584</v>
      </c>
      <c r="Z1332" s="40">
        <v>43389</v>
      </c>
      <c r="AA1332" s="40">
        <v>43446</v>
      </c>
      <c r="AB1332" t="s">
        <v>270</v>
      </c>
      <c r="AC1332" t="s">
        <v>67</v>
      </c>
      <c r="AD1332" t="s">
        <v>41</v>
      </c>
      <c r="AE1332"/>
    </row>
    <row r="1333" spans="1:31" ht="15">
      <c r="A1333" s="1" t="str">
        <f t="shared" si="40"/>
        <v>1182613112E7</v>
      </c>
      <c r="B1333" t="s">
        <v>364</v>
      </c>
      <c r="C1333" t="s">
        <v>29</v>
      </c>
      <c r="D1333" t="s">
        <v>30</v>
      </c>
      <c r="E1333" t="s">
        <v>329</v>
      </c>
      <c r="F1333" t="s">
        <v>1290</v>
      </c>
      <c r="G1333" t="s">
        <v>7558</v>
      </c>
      <c r="H1333" t="s">
        <v>1774</v>
      </c>
      <c r="I1333" t="s">
        <v>7559</v>
      </c>
      <c r="J1333" t="s">
        <v>7580</v>
      </c>
      <c r="K1333" t="s">
        <v>32</v>
      </c>
      <c r="L1333" t="s">
        <v>32</v>
      </c>
      <c r="M1333" t="s">
        <v>43</v>
      </c>
      <c r="N1333" t="s">
        <v>44</v>
      </c>
      <c r="O1333" t="s">
        <v>54</v>
      </c>
      <c r="P1333" t="s">
        <v>905</v>
      </c>
      <c r="Q1333" t="s">
        <v>197</v>
      </c>
      <c r="R1333" t="s">
        <v>7585</v>
      </c>
      <c r="S1333" s="1" t="str">
        <f t="shared" si="41"/>
        <v>RUIZ CASTILLO, HERNAN GUSTAVO</v>
      </c>
      <c r="T1333" t="s">
        <v>65</v>
      </c>
      <c r="U1333" t="s">
        <v>49</v>
      </c>
      <c r="V1333" t="s">
        <v>271</v>
      </c>
      <c r="W1333" t="s">
        <v>7586</v>
      </c>
      <c r="X1333" s="40">
        <v>27169</v>
      </c>
      <c r="Y1333" t="s">
        <v>7587</v>
      </c>
      <c r="Z1333" s="40">
        <v>43389</v>
      </c>
      <c r="AA1333" s="40">
        <v>43446</v>
      </c>
      <c r="AB1333" t="s">
        <v>39</v>
      </c>
      <c r="AC1333" t="s">
        <v>40</v>
      </c>
      <c r="AD1333" t="s">
        <v>41</v>
      </c>
      <c r="AE1333"/>
    </row>
    <row r="1334" spans="1:31" ht="15">
      <c r="A1334" s="1" t="str">
        <f t="shared" si="40"/>
        <v>1182613112E8</v>
      </c>
      <c r="B1334" t="s">
        <v>364</v>
      </c>
      <c r="C1334" t="s">
        <v>29</v>
      </c>
      <c r="D1334" t="s">
        <v>30</v>
      </c>
      <c r="E1334" t="s">
        <v>329</v>
      </c>
      <c r="F1334" t="s">
        <v>1290</v>
      </c>
      <c r="G1334" t="s">
        <v>7558</v>
      </c>
      <c r="H1334" t="s">
        <v>1774</v>
      </c>
      <c r="I1334" t="s">
        <v>7559</v>
      </c>
      <c r="J1334" t="s">
        <v>7588</v>
      </c>
      <c r="K1334" t="s">
        <v>32</v>
      </c>
      <c r="L1334" t="s">
        <v>32</v>
      </c>
      <c r="M1334" t="s">
        <v>43</v>
      </c>
      <c r="N1334" t="s">
        <v>44</v>
      </c>
      <c r="O1334" t="s">
        <v>7589</v>
      </c>
      <c r="P1334" t="s">
        <v>78</v>
      </c>
      <c r="Q1334" t="s">
        <v>214</v>
      </c>
      <c r="R1334" t="s">
        <v>7590</v>
      </c>
      <c r="S1334" s="1" t="str">
        <f t="shared" si="41"/>
        <v>PINEDA VASQUEZ, LUIS FRANCISCO</v>
      </c>
      <c r="T1334" t="s">
        <v>65</v>
      </c>
      <c r="U1334" t="s">
        <v>49</v>
      </c>
      <c r="V1334" t="s">
        <v>50</v>
      </c>
      <c r="W1334" t="s">
        <v>7591</v>
      </c>
      <c r="X1334" s="40">
        <v>23991</v>
      </c>
      <c r="Y1334" t="s">
        <v>7592</v>
      </c>
      <c r="Z1334" s="40">
        <v>43160</v>
      </c>
      <c r="AA1334" s="40">
        <v>43465</v>
      </c>
      <c r="AB1334" t="s">
        <v>39</v>
      </c>
      <c r="AC1334" t="s">
        <v>40</v>
      </c>
      <c r="AD1334" t="s">
        <v>41</v>
      </c>
      <c r="AE1334"/>
    </row>
    <row r="1335" spans="1:31" ht="15">
      <c r="A1335" s="1" t="str">
        <f t="shared" si="40"/>
        <v>21EV01810183</v>
      </c>
      <c r="B1335" t="s">
        <v>364</v>
      </c>
      <c r="C1335" t="s">
        <v>29</v>
      </c>
      <c r="D1335" t="s">
        <v>30</v>
      </c>
      <c r="E1335" t="s">
        <v>329</v>
      </c>
      <c r="F1335" t="s">
        <v>1290</v>
      </c>
      <c r="G1335" t="s">
        <v>7558</v>
      </c>
      <c r="H1335" t="s">
        <v>1774</v>
      </c>
      <c r="I1335" t="s">
        <v>7559</v>
      </c>
      <c r="J1335" t="s">
        <v>7593</v>
      </c>
      <c r="K1335" t="s">
        <v>32</v>
      </c>
      <c r="L1335" t="s">
        <v>32</v>
      </c>
      <c r="M1335" t="s">
        <v>1139</v>
      </c>
      <c r="N1335" t="s">
        <v>62</v>
      </c>
      <c r="O1335" t="s">
        <v>2591</v>
      </c>
      <c r="P1335" t="s">
        <v>7594</v>
      </c>
      <c r="Q1335" t="s">
        <v>102</v>
      </c>
      <c r="R1335" t="s">
        <v>7595</v>
      </c>
      <c r="S1335" s="1" t="str">
        <f t="shared" si="41"/>
        <v>LOZANO MAMANI, MARTHA ELENA</v>
      </c>
      <c r="T1335" t="s">
        <v>65</v>
      </c>
      <c r="U1335" t="s">
        <v>644</v>
      </c>
      <c r="V1335" t="s">
        <v>50</v>
      </c>
      <c r="W1335" t="s">
        <v>7596</v>
      </c>
      <c r="X1335" s="40">
        <v>26905</v>
      </c>
      <c r="Y1335" t="s">
        <v>7597</v>
      </c>
      <c r="Z1335" s="40">
        <v>43332</v>
      </c>
      <c r="AA1335" s="40">
        <v>43465</v>
      </c>
      <c r="AB1335" t="s">
        <v>113</v>
      </c>
      <c r="AC1335" t="s">
        <v>67</v>
      </c>
      <c r="AD1335" t="s">
        <v>41</v>
      </c>
      <c r="AE1335"/>
    </row>
    <row r="1336" spans="1:31" ht="15">
      <c r="A1336" s="1" t="str">
        <f t="shared" si="40"/>
        <v>1182613112E6</v>
      </c>
      <c r="B1336" t="s">
        <v>364</v>
      </c>
      <c r="C1336" t="s">
        <v>29</v>
      </c>
      <c r="D1336" t="s">
        <v>30</v>
      </c>
      <c r="E1336" t="s">
        <v>329</v>
      </c>
      <c r="F1336" t="s">
        <v>1290</v>
      </c>
      <c r="G1336" t="s">
        <v>7558</v>
      </c>
      <c r="H1336" t="s">
        <v>1774</v>
      </c>
      <c r="I1336" t="s">
        <v>7559</v>
      </c>
      <c r="J1336" t="s">
        <v>7598</v>
      </c>
      <c r="K1336" t="s">
        <v>87</v>
      </c>
      <c r="L1336" t="s">
        <v>88</v>
      </c>
      <c r="M1336" t="s">
        <v>89</v>
      </c>
      <c r="N1336" t="s">
        <v>44</v>
      </c>
      <c r="O1336" t="s">
        <v>54</v>
      </c>
      <c r="P1336" t="s">
        <v>76</v>
      </c>
      <c r="Q1336" t="s">
        <v>63</v>
      </c>
      <c r="R1336" t="s">
        <v>7599</v>
      </c>
      <c r="S1336" s="1" t="str">
        <f t="shared" si="41"/>
        <v>QUISPE MEDINA, ROSALIA OLGA</v>
      </c>
      <c r="T1336" t="s">
        <v>159</v>
      </c>
      <c r="U1336" t="s">
        <v>38</v>
      </c>
      <c r="V1336" t="s">
        <v>50</v>
      </c>
      <c r="W1336" t="s">
        <v>7600</v>
      </c>
      <c r="X1336" s="40">
        <v>24720</v>
      </c>
      <c r="Y1336" t="s">
        <v>7601</v>
      </c>
      <c r="Z1336"/>
      <c r="AA1336"/>
      <c r="AB1336" t="s">
        <v>39</v>
      </c>
      <c r="AC1336" t="s">
        <v>92</v>
      </c>
      <c r="AD1336" t="s">
        <v>41</v>
      </c>
      <c r="AE1336"/>
    </row>
    <row r="1337" spans="1:31" ht="15">
      <c r="A1337" s="1" t="str">
        <f t="shared" si="40"/>
        <v>1192613112E2</v>
      </c>
      <c r="B1337" t="s">
        <v>364</v>
      </c>
      <c r="C1337" t="s">
        <v>29</v>
      </c>
      <c r="D1337" t="s">
        <v>30</v>
      </c>
      <c r="E1337" t="s">
        <v>329</v>
      </c>
      <c r="F1337" t="s">
        <v>1287</v>
      </c>
      <c r="G1337" t="s">
        <v>7602</v>
      </c>
      <c r="H1337" t="s">
        <v>1774</v>
      </c>
      <c r="I1337" t="s">
        <v>7603</v>
      </c>
      <c r="J1337" t="s">
        <v>7604</v>
      </c>
      <c r="K1337" t="s">
        <v>32</v>
      </c>
      <c r="L1337" t="s">
        <v>32</v>
      </c>
      <c r="M1337" t="s">
        <v>43</v>
      </c>
      <c r="N1337" t="s">
        <v>44</v>
      </c>
      <c r="O1337" t="s">
        <v>54</v>
      </c>
      <c r="P1337" t="s">
        <v>478</v>
      </c>
      <c r="Q1337" t="s">
        <v>844</v>
      </c>
      <c r="R1337" t="s">
        <v>510</v>
      </c>
      <c r="S1337" s="1" t="str">
        <f t="shared" si="41"/>
        <v>BUSTINCIO VILLANUEVA, ROBERTO</v>
      </c>
      <c r="T1337" t="s">
        <v>53</v>
      </c>
      <c r="U1337" t="s">
        <v>49</v>
      </c>
      <c r="V1337" t="s">
        <v>271</v>
      </c>
      <c r="W1337" t="s">
        <v>7605</v>
      </c>
      <c r="X1337" s="40">
        <v>20927</v>
      </c>
      <c r="Y1337" t="s">
        <v>7606</v>
      </c>
      <c r="Z1337" s="40">
        <v>43347</v>
      </c>
      <c r="AA1337" s="40">
        <v>43465</v>
      </c>
      <c r="AB1337" t="s">
        <v>39</v>
      </c>
      <c r="AC1337" t="s">
        <v>40</v>
      </c>
      <c r="AD1337" t="s">
        <v>41</v>
      </c>
      <c r="AE1337"/>
    </row>
    <row r="1338" spans="1:31" ht="15">
      <c r="A1338" s="1" t="str">
        <f t="shared" si="40"/>
        <v>1192613112E2</v>
      </c>
      <c r="B1338" t="s">
        <v>364</v>
      </c>
      <c r="C1338" t="s">
        <v>29</v>
      </c>
      <c r="D1338" t="s">
        <v>30</v>
      </c>
      <c r="E1338" t="s">
        <v>329</v>
      </c>
      <c r="F1338" t="s">
        <v>1287</v>
      </c>
      <c r="G1338" t="s">
        <v>7602</v>
      </c>
      <c r="H1338" t="s">
        <v>1774</v>
      </c>
      <c r="I1338" t="s">
        <v>7603</v>
      </c>
      <c r="J1338" t="s">
        <v>7604</v>
      </c>
      <c r="K1338" t="s">
        <v>32</v>
      </c>
      <c r="L1338" t="s">
        <v>32</v>
      </c>
      <c r="M1338" t="s">
        <v>43</v>
      </c>
      <c r="N1338" t="s">
        <v>62</v>
      </c>
      <c r="O1338" t="s">
        <v>7607</v>
      </c>
      <c r="P1338" t="s">
        <v>240</v>
      </c>
      <c r="Q1338" t="s">
        <v>269</v>
      </c>
      <c r="R1338" t="s">
        <v>321</v>
      </c>
      <c r="S1338" s="1" t="str">
        <f t="shared" si="41"/>
        <v>LUJANO TAPIA, DORIS</v>
      </c>
      <c r="T1338" t="s">
        <v>65</v>
      </c>
      <c r="U1338" t="s">
        <v>49</v>
      </c>
      <c r="V1338" t="s">
        <v>50</v>
      </c>
      <c r="W1338" t="s">
        <v>7608</v>
      </c>
      <c r="X1338" s="40">
        <v>32299</v>
      </c>
      <c r="Y1338" t="s">
        <v>7609</v>
      </c>
      <c r="Z1338" s="40">
        <v>43360</v>
      </c>
      <c r="AA1338" s="40">
        <v>43465</v>
      </c>
      <c r="AB1338" t="s">
        <v>270</v>
      </c>
      <c r="AC1338" t="s">
        <v>67</v>
      </c>
      <c r="AD1338" t="s">
        <v>41</v>
      </c>
      <c r="AE1338"/>
    </row>
    <row r="1339" spans="1:31" ht="15">
      <c r="A1339" s="1" t="str">
        <f t="shared" si="40"/>
        <v>1192613112E3</v>
      </c>
      <c r="B1339" t="s">
        <v>364</v>
      </c>
      <c r="C1339" t="s">
        <v>29</v>
      </c>
      <c r="D1339" t="s">
        <v>30</v>
      </c>
      <c r="E1339" t="s">
        <v>329</v>
      </c>
      <c r="F1339" t="s">
        <v>1287</v>
      </c>
      <c r="G1339" t="s">
        <v>7602</v>
      </c>
      <c r="H1339" t="s">
        <v>1774</v>
      </c>
      <c r="I1339" t="s">
        <v>7603</v>
      </c>
      <c r="J1339" t="s">
        <v>7610</v>
      </c>
      <c r="K1339" t="s">
        <v>32</v>
      </c>
      <c r="L1339" t="s">
        <v>32</v>
      </c>
      <c r="M1339" t="s">
        <v>43</v>
      </c>
      <c r="N1339" t="s">
        <v>44</v>
      </c>
      <c r="O1339" t="s">
        <v>54</v>
      </c>
      <c r="P1339" t="s">
        <v>77</v>
      </c>
      <c r="Q1339" t="s">
        <v>209</v>
      </c>
      <c r="R1339" t="s">
        <v>7611</v>
      </c>
      <c r="S1339" s="1" t="str">
        <f t="shared" si="41"/>
        <v>CONDORI CHIPANA, FLAVIANA</v>
      </c>
      <c r="T1339" t="s">
        <v>53</v>
      </c>
      <c r="U1339" t="s">
        <v>49</v>
      </c>
      <c r="V1339" t="s">
        <v>50</v>
      </c>
      <c r="W1339" t="s">
        <v>7612</v>
      </c>
      <c r="X1339" s="40">
        <v>23425</v>
      </c>
      <c r="Y1339" t="s">
        <v>7613</v>
      </c>
      <c r="Z1339"/>
      <c r="AA1339"/>
      <c r="AB1339" t="s">
        <v>39</v>
      </c>
      <c r="AC1339" t="s">
        <v>40</v>
      </c>
      <c r="AD1339" t="s">
        <v>41</v>
      </c>
      <c r="AE1339"/>
    </row>
    <row r="1340" spans="1:31" ht="15">
      <c r="A1340" s="1" t="str">
        <f t="shared" si="40"/>
        <v>1192613112E4</v>
      </c>
      <c r="B1340" t="s">
        <v>364</v>
      </c>
      <c r="C1340" t="s">
        <v>29</v>
      </c>
      <c r="D1340" t="s">
        <v>30</v>
      </c>
      <c r="E1340" t="s">
        <v>329</v>
      </c>
      <c r="F1340" t="s">
        <v>1287</v>
      </c>
      <c r="G1340" t="s">
        <v>7602</v>
      </c>
      <c r="H1340" t="s">
        <v>1774</v>
      </c>
      <c r="I1340" t="s">
        <v>7603</v>
      </c>
      <c r="J1340" t="s">
        <v>7614</v>
      </c>
      <c r="K1340" t="s">
        <v>32</v>
      </c>
      <c r="L1340" t="s">
        <v>32</v>
      </c>
      <c r="M1340" t="s">
        <v>259</v>
      </c>
      <c r="N1340" t="s">
        <v>44</v>
      </c>
      <c r="O1340" t="s">
        <v>7615</v>
      </c>
      <c r="P1340" t="s">
        <v>102</v>
      </c>
      <c r="Q1340" t="s">
        <v>506</v>
      </c>
      <c r="R1340" t="s">
        <v>449</v>
      </c>
      <c r="S1340" s="1" t="str">
        <f t="shared" si="41"/>
        <v>MAMANI YANARICO, EFRAIN</v>
      </c>
      <c r="T1340" t="s">
        <v>60</v>
      </c>
      <c r="U1340" t="s">
        <v>49</v>
      </c>
      <c r="V1340" t="s">
        <v>50</v>
      </c>
      <c r="W1340" t="s">
        <v>7616</v>
      </c>
      <c r="X1340" s="40">
        <v>24315</v>
      </c>
      <c r="Y1340" t="s">
        <v>7617</v>
      </c>
      <c r="Z1340" s="40">
        <v>43101</v>
      </c>
      <c r="AA1340" s="40">
        <v>43465</v>
      </c>
      <c r="AB1340" t="s">
        <v>39</v>
      </c>
      <c r="AC1340" t="s">
        <v>40</v>
      </c>
      <c r="AD1340" t="s">
        <v>41</v>
      </c>
      <c r="AE1340"/>
    </row>
    <row r="1341" spans="1:31" ht="15">
      <c r="A1341" s="1" t="str">
        <f t="shared" si="40"/>
        <v>1192613112E6</v>
      </c>
      <c r="B1341" t="s">
        <v>364</v>
      </c>
      <c r="C1341" t="s">
        <v>29</v>
      </c>
      <c r="D1341" t="s">
        <v>30</v>
      </c>
      <c r="E1341" t="s">
        <v>329</v>
      </c>
      <c r="F1341" t="s">
        <v>1287</v>
      </c>
      <c r="G1341" t="s">
        <v>7602</v>
      </c>
      <c r="H1341" t="s">
        <v>1774</v>
      </c>
      <c r="I1341" t="s">
        <v>7603</v>
      </c>
      <c r="J1341" t="s">
        <v>7618</v>
      </c>
      <c r="K1341" t="s">
        <v>32</v>
      </c>
      <c r="L1341" t="s">
        <v>32</v>
      </c>
      <c r="M1341" t="s">
        <v>43</v>
      </c>
      <c r="N1341" t="s">
        <v>44</v>
      </c>
      <c r="O1341" t="s">
        <v>54</v>
      </c>
      <c r="P1341" t="s">
        <v>141</v>
      </c>
      <c r="Q1341" t="s">
        <v>546</v>
      </c>
      <c r="R1341" t="s">
        <v>575</v>
      </c>
      <c r="S1341" s="1" t="str">
        <f t="shared" si="41"/>
        <v>RAMOS CCAMA, NANCY</v>
      </c>
      <c r="T1341" t="s">
        <v>65</v>
      </c>
      <c r="U1341" t="s">
        <v>49</v>
      </c>
      <c r="V1341" t="s">
        <v>50</v>
      </c>
      <c r="W1341" t="s">
        <v>7619</v>
      </c>
      <c r="X1341" s="40">
        <v>26228</v>
      </c>
      <c r="Y1341" t="s">
        <v>7620</v>
      </c>
      <c r="Z1341"/>
      <c r="AA1341"/>
      <c r="AB1341" t="s">
        <v>39</v>
      </c>
      <c r="AC1341" t="s">
        <v>40</v>
      </c>
      <c r="AD1341" t="s">
        <v>41</v>
      </c>
      <c r="AE1341"/>
    </row>
    <row r="1342" spans="1:31" ht="15">
      <c r="A1342" s="1" t="str">
        <f t="shared" si="40"/>
        <v>1113613112E4</v>
      </c>
      <c r="B1342" t="s">
        <v>364</v>
      </c>
      <c r="C1342" t="s">
        <v>2260</v>
      </c>
      <c r="D1342" t="s">
        <v>30</v>
      </c>
      <c r="E1342" t="s">
        <v>329</v>
      </c>
      <c r="F1342" t="s">
        <v>1293</v>
      </c>
      <c r="G1342" t="s">
        <v>7621</v>
      </c>
      <c r="H1342" t="s">
        <v>1774</v>
      </c>
      <c r="I1342" t="s">
        <v>7622</v>
      </c>
      <c r="J1342" t="s">
        <v>7623</v>
      </c>
      <c r="K1342" t="s">
        <v>32</v>
      </c>
      <c r="L1342" t="s">
        <v>32</v>
      </c>
      <c r="M1342" t="s">
        <v>259</v>
      </c>
      <c r="N1342" t="s">
        <v>44</v>
      </c>
      <c r="O1342" t="s">
        <v>7624</v>
      </c>
      <c r="P1342" t="s">
        <v>118</v>
      </c>
      <c r="Q1342" t="s">
        <v>294</v>
      </c>
      <c r="R1342" t="s">
        <v>7625</v>
      </c>
      <c r="S1342" s="1" t="str">
        <f t="shared" si="41"/>
        <v>FLORES COAQUIRA, ROSA MARY</v>
      </c>
      <c r="T1342" t="s">
        <v>48</v>
      </c>
      <c r="U1342" t="s">
        <v>49</v>
      </c>
      <c r="V1342" t="s">
        <v>50</v>
      </c>
      <c r="W1342" t="s">
        <v>7626</v>
      </c>
      <c r="X1342" s="40">
        <v>25579</v>
      </c>
      <c r="Y1342" t="s">
        <v>7627</v>
      </c>
      <c r="Z1342" s="40">
        <v>43101</v>
      </c>
      <c r="AA1342" s="40">
        <v>43465</v>
      </c>
      <c r="AB1342" t="s">
        <v>39</v>
      </c>
      <c r="AC1342" t="s">
        <v>40</v>
      </c>
      <c r="AD1342" t="s">
        <v>41</v>
      </c>
      <c r="AE1342"/>
    </row>
    <row r="1343" spans="1:31" ht="15">
      <c r="A1343" s="1" t="str">
        <f t="shared" si="40"/>
        <v>1154113212E4</v>
      </c>
      <c r="B1343" t="s">
        <v>369</v>
      </c>
      <c r="C1343" t="s">
        <v>29</v>
      </c>
      <c r="D1343" t="s">
        <v>30</v>
      </c>
      <c r="E1343" t="s">
        <v>329</v>
      </c>
      <c r="F1343" t="s">
        <v>1214</v>
      </c>
      <c r="G1343" t="s">
        <v>7628</v>
      </c>
      <c r="H1343" t="s">
        <v>1774</v>
      </c>
      <c r="I1343" t="s">
        <v>7629</v>
      </c>
      <c r="J1343" t="s">
        <v>7630</v>
      </c>
      <c r="K1343" t="s">
        <v>32</v>
      </c>
      <c r="L1343" t="s">
        <v>33</v>
      </c>
      <c r="M1343" t="s">
        <v>34</v>
      </c>
      <c r="N1343" t="s">
        <v>35</v>
      </c>
      <c r="O1343" t="s">
        <v>7631</v>
      </c>
      <c r="P1343" t="s">
        <v>400</v>
      </c>
      <c r="Q1343" t="s">
        <v>76</v>
      </c>
      <c r="R1343" t="s">
        <v>7632</v>
      </c>
      <c r="S1343" s="1" t="str">
        <f t="shared" si="41"/>
        <v>GODOY QUISPE, JAIME ASENCIO</v>
      </c>
      <c r="T1343" t="s">
        <v>37</v>
      </c>
      <c r="U1343" t="s">
        <v>38</v>
      </c>
      <c r="V1343" t="s">
        <v>100</v>
      </c>
      <c r="W1343" t="s">
        <v>7633</v>
      </c>
      <c r="X1343" s="40">
        <v>23969</v>
      </c>
      <c r="Y1343" t="s">
        <v>7634</v>
      </c>
      <c r="Z1343" s="40">
        <v>42064</v>
      </c>
      <c r="AA1343" s="40">
        <v>43159</v>
      </c>
      <c r="AB1343" t="s">
        <v>39</v>
      </c>
      <c r="AC1343" t="s">
        <v>40</v>
      </c>
      <c r="AD1343" t="s">
        <v>41</v>
      </c>
      <c r="AE1343"/>
    </row>
    <row r="1344" spans="1:31" ht="15">
      <c r="A1344" s="1" t="str">
        <f t="shared" si="40"/>
        <v>1154113212E2</v>
      </c>
      <c r="B1344" t="s">
        <v>369</v>
      </c>
      <c r="C1344" t="s">
        <v>29</v>
      </c>
      <c r="D1344" t="s">
        <v>30</v>
      </c>
      <c r="E1344" t="s">
        <v>329</v>
      </c>
      <c r="F1344" t="s">
        <v>1214</v>
      </c>
      <c r="G1344" t="s">
        <v>7628</v>
      </c>
      <c r="H1344" t="s">
        <v>1774</v>
      </c>
      <c r="I1344" t="s">
        <v>7629</v>
      </c>
      <c r="J1344" t="s">
        <v>7635</v>
      </c>
      <c r="K1344" t="s">
        <v>32</v>
      </c>
      <c r="L1344" t="s">
        <v>32</v>
      </c>
      <c r="M1344" t="s">
        <v>43</v>
      </c>
      <c r="N1344" t="s">
        <v>44</v>
      </c>
      <c r="O1344" t="s">
        <v>54</v>
      </c>
      <c r="P1344" t="s">
        <v>180</v>
      </c>
      <c r="Q1344" t="s">
        <v>118</v>
      </c>
      <c r="R1344" t="s">
        <v>697</v>
      </c>
      <c r="S1344" s="1" t="str">
        <f t="shared" si="41"/>
        <v>CANAZA FLORES, VICTOR HUGO</v>
      </c>
      <c r="T1344" t="s">
        <v>60</v>
      </c>
      <c r="U1344" t="s">
        <v>49</v>
      </c>
      <c r="V1344" t="s">
        <v>50</v>
      </c>
      <c r="W1344" t="s">
        <v>7636</v>
      </c>
      <c r="X1344" s="40">
        <v>26655</v>
      </c>
      <c r="Y1344" t="s">
        <v>7637</v>
      </c>
      <c r="Z1344"/>
      <c r="AA1344"/>
      <c r="AB1344" t="s">
        <v>39</v>
      </c>
      <c r="AC1344" t="s">
        <v>40</v>
      </c>
      <c r="AD1344" t="s">
        <v>41</v>
      </c>
      <c r="AE1344"/>
    </row>
    <row r="1345" spans="1:31" ht="15">
      <c r="A1345" s="1" t="str">
        <f t="shared" si="40"/>
        <v>1154113212E3</v>
      </c>
      <c r="B1345" t="s">
        <v>369</v>
      </c>
      <c r="C1345" t="s">
        <v>29</v>
      </c>
      <c r="D1345" t="s">
        <v>30</v>
      </c>
      <c r="E1345" t="s">
        <v>329</v>
      </c>
      <c r="F1345" t="s">
        <v>1214</v>
      </c>
      <c r="G1345" t="s">
        <v>7628</v>
      </c>
      <c r="H1345" t="s">
        <v>1774</v>
      </c>
      <c r="I1345" t="s">
        <v>7629</v>
      </c>
      <c r="J1345" t="s">
        <v>7638</v>
      </c>
      <c r="K1345" t="s">
        <v>32</v>
      </c>
      <c r="L1345" t="s">
        <v>32</v>
      </c>
      <c r="M1345" t="s">
        <v>43</v>
      </c>
      <c r="N1345" t="s">
        <v>44</v>
      </c>
      <c r="O1345" t="s">
        <v>54</v>
      </c>
      <c r="P1345" t="s">
        <v>7639</v>
      </c>
      <c r="Q1345" t="s">
        <v>906</v>
      </c>
      <c r="R1345" t="s">
        <v>7640</v>
      </c>
      <c r="S1345" s="1" t="str">
        <f t="shared" si="41"/>
        <v>HALLASI APARICIO, MIGUEL JAIME</v>
      </c>
      <c r="T1345" t="s">
        <v>53</v>
      </c>
      <c r="U1345" t="s">
        <v>49</v>
      </c>
      <c r="V1345" t="s">
        <v>50</v>
      </c>
      <c r="W1345" t="s">
        <v>7641</v>
      </c>
      <c r="X1345" s="40">
        <v>23283</v>
      </c>
      <c r="Y1345" t="s">
        <v>7642</v>
      </c>
      <c r="Z1345"/>
      <c r="AA1345"/>
      <c r="AB1345" t="s">
        <v>39</v>
      </c>
      <c r="AC1345" t="s">
        <v>40</v>
      </c>
      <c r="AD1345" t="s">
        <v>41</v>
      </c>
      <c r="AE1345"/>
    </row>
    <row r="1346" spans="1:31" ht="15">
      <c r="A1346" s="1" t="str">
        <f t="shared" si="40"/>
        <v>1154113212E5</v>
      </c>
      <c r="B1346" t="s">
        <v>369</v>
      </c>
      <c r="C1346" t="s">
        <v>29</v>
      </c>
      <c r="D1346" t="s">
        <v>30</v>
      </c>
      <c r="E1346" t="s">
        <v>329</v>
      </c>
      <c r="F1346" t="s">
        <v>1214</v>
      </c>
      <c r="G1346" t="s">
        <v>7628</v>
      </c>
      <c r="H1346" t="s">
        <v>1774</v>
      </c>
      <c r="I1346" t="s">
        <v>7629</v>
      </c>
      <c r="J1346" t="s">
        <v>7643</v>
      </c>
      <c r="K1346" t="s">
        <v>32</v>
      </c>
      <c r="L1346" t="s">
        <v>32</v>
      </c>
      <c r="M1346" t="s">
        <v>43</v>
      </c>
      <c r="N1346" t="s">
        <v>62</v>
      </c>
      <c r="O1346" t="s">
        <v>7644</v>
      </c>
      <c r="P1346" t="s">
        <v>246</v>
      </c>
      <c r="Q1346" t="s">
        <v>59</v>
      </c>
      <c r="R1346" t="s">
        <v>516</v>
      </c>
      <c r="S1346" s="1" t="str">
        <f t="shared" si="41"/>
        <v>CUTIPA VILCA, WILBER</v>
      </c>
      <c r="T1346" t="s">
        <v>65</v>
      </c>
      <c r="U1346" t="s">
        <v>49</v>
      </c>
      <c r="V1346" t="s">
        <v>149</v>
      </c>
      <c r="W1346" t="s">
        <v>7645</v>
      </c>
      <c r="X1346" s="40">
        <v>30903</v>
      </c>
      <c r="Y1346" t="s">
        <v>7646</v>
      </c>
      <c r="Z1346" s="40">
        <v>43160</v>
      </c>
      <c r="AA1346" s="40">
        <v>43465</v>
      </c>
      <c r="AB1346" t="s">
        <v>39</v>
      </c>
      <c r="AC1346" t="s">
        <v>67</v>
      </c>
      <c r="AD1346" t="s">
        <v>41</v>
      </c>
      <c r="AE1346"/>
    </row>
    <row r="1347" spans="1:31" ht="15">
      <c r="A1347" s="1" t="str">
        <f t="shared" ref="A1347:A1410" si="42">J1347</f>
        <v>1154113212E6</v>
      </c>
      <c r="B1347" t="s">
        <v>369</v>
      </c>
      <c r="C1347" t="s">
        <v>29</v>
      </c>
      <c r="D1347" t="s">
        <v>30</v>
      </c>
      <c r="E1347" t="s">
        <v>329</v>
      </c>
      <c r="F1347" t="s">
        <v>1214</v>
      </c>
      <c r="G1347" t="s">
        <v>7628</v>
      </c>
      <c r="H1347" t="s">
        <v>1774</v>
      </c>
      <c r="I1347" t="s">
        <v>7629</v>
      </c>
      <c r="J1347" t="s">
        <v>7647</v>
      </c>
      <c r="K1347" t="s">
        <v>32</v>
      </c>
      <c r="L1347" t="s">
        <v>32</v>
      </c>
      <c r="M1347" t="s">
        <v>43</v>
      </c>
      <c r="N1347" t="s">
        <v>44</v>
      </c>
      <c r="O1347" t="s">
        <v>7648</v>
      </c>
      <c r="P1347" t="s">
        <v>225</v>
      </c>
      <c r="Q1347" t="s">
        <v>61</v>
      </c>
      <c r="R1347" t="s">
        <v>7649</v>
      </c>
      <c r="S1347" s="1" t="str">
        <f t="shared" si="41"/>
        <v>BARRIOS GALLEGOS, ANGEL ELEUTERIO</v>
      </c>
      <c r="T1347" t="s">
        <v>60</v>
      </c>
      <c r="U1347" t="s">
        <v>49</v>
      </c>
      <c r="V1347" t="s">
        <v>50</v>
      </c>
      <c r="W1347" t="s">
        <v>7650</v>
      </c>
      <c r="X1347" s="40">
        <v>25113</v>
      </c>
      <c r="Y1347" t="s">
        <v>7651</v>
      </c>
      <c r="Z1347" s="40">
        <v>42430</v>
      </c>
      <c r="AA1347"/>
      <c r="AB1347" t="s">
        <v>39</v>
      </c>
      <c r="AC1347" t="s">
        <v>40</v>
      </c>
      <c r="AD1347" t="s">
        <v>41</v>
      </c>
      <c r="AE1347"/>
    </row>
    <row r="1348" spans="1:31" ht="15">
      <c r="A1348" s="1" t="str">
        <f t="shared" si="42"/>
        <v>1161114711E4</v>
      </c>
      <c r="B1348" t="s">
        <v>369</v>
      </c>
      <c r="C1348" t="s">
        <v>29</v>
      </c>
      <c r="D1348" t="s">
        <v>30</v>
      </c>
      <c r="E1348" t="s">
        <v>329</v>
      </c>
      <c r="F1348" t="s">
        <v>1214</v>
      </c>
      <c r="G1348" t="s">
        <v>7628</v>
      </c>
      <c r="H1348" t="s">
        <v>1774</v>
      </c>
      <c r="I1348" t="s">
        <v>7629</v>
      </c>
      <c r="J1348" t="s">
        <v>7652</v>
      </c>
      <c r="K1348" t="s">
        <v>32</v>
      </c>
      <c r="L1348" t="s">
        <v>32</v>
      </c>
      <c r="M1348" t="s">
        <v>43</v>
      </c>
      <c r="N1348" t="s">
        <v>44</v>
      </c>
      <c r="O1348" t="s">
        <v>132</v>
      </c>
      <c r="P1348" t="s">
        <v>115</v>
      </c>
      <c r="Q1348" t="s">
        <v>76</v>
      </c>
      <c r="R1348" t="s">
        <v>7653</v>
      </c>
      <c r="S1348" s="1" t="str">
        <f t="shared" ref="S1348:S1411" si="43">CONCATENATE(P1348," ",Q1348,", ",R1348)</f>
        <v>TORRES QUISPE, NELIO LIZARDO</v>
      </c>
      <c r="T1348" t="s">
        <v>48</v>
      </c>
      <c r="U1348" t="s">
        <v>49</v>
      </c>
      <c r="V1348" t="s">
        <v>50</v>
      </c>
      <c r="W1348" t="s">
        <v>7654</v>
      </c>
      <c r="X1348" s="40">
        <v>24940</v>
      </c>
      <c r="Y1348" t="s">
        <v>7655</v>
      </c>
      <c r="Z1348"/>
      <c r="AA1348"/>
      <c r="AB1348" t="s">
        <v>39</v>
      </c>
      <c r="AC1348" t="s">
        <v>40</v>
      </c>
      <c r="AD1348" t="s">
        <v>41</v>
      </c>
      <c r="AE1348"/>
    </row>
    <row r="1349" spans="1:31" ht="15">
      <c r="A1349" s="1" t="str">
        <f t="shared" si="42"/>
        <v>21EV01810179</v>
      </c>
      <c r="B1349" t="s">
        <v>369</v>
      </c>
      <c r="C1349" t="s">
        <v>29</v>
      </c>
      <c r="D1349" t="s">
        <v>30</v>
      </c>
      <c r="E1349" t="s">
        <v>329</v>
      </c>
      <c r="F1349" t="s">
        <v>1214</v>
      </c>
      <c r="G1349" t="s">
        <v>7628</v>
      </c>
      <c r="H1349" t="s">
        <v>1774</v>
      </c>
      <c r="I1349" t="s">
        <v>7629</v>
      </c>
      <c r="J1349" t="s">
        <v>7656</v>
      </c>
      <c r="K1349" t="s">
        <v>32</v>
      </c>
      <c r="L1349" t="s">
        <v>32</v>
      </c>
      <c r="M1349" t="s">
        <v>1139</v>
      </c>
      <c r="N1349" t="s">
        <v>62</v>
      </c>
      <c r="O1349" t="s">
        <v>2591</v>
      </c>
      <c r="P1349" t="s">
        <v>102</v>
      </c>
      <c r="Q1349" t="s">
        <v>102</v>
      </c>
      <c r="R1349" t="s">
        <v>538</v>
      </c>
      <c r="S1349" s="1" t="str">
        <f t="shared" si="43"/>
        <v>MAMANI MAMANI, EDWIN</v>
      </c>
      <c r="T1349" t="s">
        <v>65</v>
      </c>
      <c r="U1349" t="s">
        <v>644</v>
      </c>
      <c r="V1349" t="s">
        <v>50</v>
      </c>
      <c r="W1349" t="s">
        <v>7657</v>
      </c>
      <c r="X1349" s="40">
        <v>26849</v>
      </c>
      <c r="Y1349" t="s">
        <v>7658</v>
      </c>
      <c r="Z1349" s="40">
        <v>43341</v>
      </c>
      <c r="AA1349" s="40">
        <v>43465</v>
      </c>
      <c r="AB1349" t="s">
        <v>113</v>
      </c>
      <c r="AC1349" t="s">
        <v>67</v>
      </c>
      <c r="AD1349" t="s">
        <v>41</v>
      </c>
      <c r="AE1349"/>
    </row>
    <row r="1350" spans="1:31" ht="15">
      <c r="A1350" s="1" t="str">
        <f t="shared" si="42"/>
        <v>1154113212E8</v>
      </c>
      <c r="B1350" t="s">
        <v>369</v>
      </c>
      <c r="C1350" t="s">
        <v>29</v>
      </c>
      <c r="D1350" t="s">
        <v>30</v>
      </c>
      <c r="E1350" t="s">
        <v>329</v>
      </c>
      <c r="F1350" t="s">
        <v>1214</v>
      </c>
      <c r="G1350" t="s">
        <v>7628</v>
      </c>
      <c r="H1350" t="s">
        <v>1774</v>
      </c>
      <c r="I1350" t="s">
        <v>7629</v>
      </c>
      <c r="J1350" t="s">
        <v>7659</v>
      </c>
      <c r="K1350" t="s">
        <v>87</v>
      </c>
      <c r="L1350" t="s">
        <v>88</v>
      </c>
      <c r="M1350" t="s">
        <v>89</v>
      </c>
      <c r="N1350" t="s">
        <v>44</v>
      </c>
      <c r="O1350" t="s">
        <v>54</v>
      </c>
      <c r="P1350" t="s">
        <v>7660</v>
      </c>
      <c r="Q1350" t="s">
        <v>332</v>
      </c>
      <c r="R1350" t="s">
        <v>90</v>
      </c>
      <c r="S1350" s="1" t="str">
        <f t="shared" si="43"/>
        <v>YERVA TURPO, BENITO</v>
      </c>
      <c r="T1350" t="s">
        <v>173</v>
      </c>
      <c r="U1350" t="s">
        <v>38</v>
      </c>
      <c r="V1350" t="s">
        <v>50</v>
      </c>
      <c r="W1350" t="s">
        <v>7661</v>
      </c>
      <c r="X1350" s="40">
        <v>20535</v>
      </c>
      <c r="Y1350" t="s">
        <v>7662</v>
      </c>
      <c r="Z1350"/>
      <c r="AA1350"/>
      <c r="AB1350" t="s">
        <v>39</v>
      </c>
      <c r="AC1350" t="s">
        <v>92</v>
      </c>
      <c r="AD1350" t="s">
        <v>41</v>
      </c>
      <c r="AE1350"/>
    </row>
    <row r="1351" spans="1:31" ht="15">
      <c r="A1351" s="1" t="str">
        <f t="shared" si="42"/>
        <v>1174113212E5</v>
      </c>
      <c r="B1351" t="s">
        <v>369</v>
      </c>
      <c r="C1351" t="s">
        <v>29</v>
      </c>
      <c r="D1351" t="s">
        <v>30</v>
      </c>
      <c r="E1351" t="s">
        <v>329</v>
      </c>
      <c r="F1351" t="s">
        <v>1643</v>
      </c>
      <c r="G1351" t="s">
        <v>7663</v>
      </c>
      <c r="H1351" t="s">
        <v>1774</v>
      </c>
      <c r="I1351" t="s">
        <v>7664</v>
      </c>
      <c r="J1351" t="s">
        <v>7665</v>
      </c>
      <c r="K1351" t="s">
        <v>32</v>
      </c>
      <c r="L1351" t="s">
        <v>33</v>
      </c>
      <c r="M1351" t="s">
        <v>34</v>
      </c>
      <c r="N1351" t="s">
        <v>35</v>
      </c>
      <c r="O1351" t="s">
        <v>7666</v>
      </c>
      <c r="P1351" t="s">
        <v>105</v>
      </c>
      <c r="Q1351" t="s">
        <v>69</v>
      </c>
      <c r="R1351" t="s">
        <v>7667</v>
      </c>
      <c r="S1351" s="1" t="str">
        <f t="shared" si="43"/>
        <v>RUELAS CHOQUE, DAVID ISAAC</v>
      </c>
      <c r="T1351" t="s">
        <v>60</v>
      </c>
      <c r="U1351" t="s">
        <v>38</v>
      </c>
      <c r="V1351" t="s">
        <v>100</v>
      </c>
      <c r="W1351" t="s">
        <v>7668</v>
      </c>
      <c r="X1351" s="40">
        <v>24190</v>
      </c>
      <c r="Y1351" t="s">
        <v>7669</v>
      </c>
      <c r="Z1351" s="40">
        <v>42064</v>
      </c>
      <c r="AA1351" s="40">
        <v>43159</v>
      </c>
      <c r="AB1351" t="s">
        <v>39</v>
      </c>
      <c r="AC1351" t="s">
        <v>40</v>
      </c>
      <c r="AD1351" t="s">
        <v>41</v>
      </c>
      <c r="AE1351"/>
    </row>
    <row r="1352" spans="1:31" ht="15">
      <c r="A1352" s="1" t="str">
        <f t="shared" si="42"/>
        <v>1174113212E0</v>
      </c>
      <c r="B1352" t="s">
        <v>369</v>
      </c>
      <c r="C1352" t="s">
        <v>29</v>
      </c>
      <c r="D1352" t="s">
        <v>30</v>
      </c>
      <c r="E1352" t="s">
        <v>329</v>
      </c>
      <c r="F1352" t="s">
        <v>1643</v>
      </c>
      <c r="G1352" t="s">
        <v>7663</v>
      </c>
      <c r="H1352" t="s">
        <v>1774</v>
      </c>
      <c r="I1352" t="s">
        <v>7664</v>
      </c>
      <c r="J1352" t="s">
        <v>7670</v>
      </c>
      <c r="K1352" t="s">
        <v>32</v>
      </c>
      <c r="L1352" t="s">
        <v>32</v>
      </c>
      <c r="M1352" t="s">
        <v>43</v>
      </c>
      <c r="N1352" t="s">
        <v>44</v>
      </c>
      <c r="O1352" t="s">
        <v>54</v>
      </c>
      <c r="P1352" t="s">
        <v>36</v>
      </c>
      <c r="Q1352" t="s">
        <v>165</v>
      </c>
      <c r="R1352" t="s">
        <v>829</v>
      </c>
      <c r="S1352" s="1" t="str">
        <f t="shared" si="43"/>
        <v>ROQUE GARNICA, MARCOS</v>
      </c>
      <c r="T1352" t="s">
        <v>60</v>
      </c>
      <c r="U1352" t="s">
        <v>49</v>
      </c>
      <c r="V1352" t="s">
        <v>50</v>
      </c>
      <c r="W1352" t="s">
        <v>7671</v>
      </c>
      <c r="X1352" s="40">
        <v>27563</v>
      </c>
      <c r="Y1352" t="s">
        <v>7672</v>
      </c>
      <c r="Z1352"/>
      <c r="AA1352"/>
      <c r="AB1352" t="s">
        <v>39</v>
      </c>
      <c r="AC1352" t="s">
        <v>40</v>
      </c>
      <c r="AD1352" t="s">
        <v>41</v>
      </c>
      <c r="AE1352"/>
    </row>
    <row r="1353" spans="1:31" ht="15">
      <c r="A1353" s="1" t="str">
        <f t="shared" si="42"/>
        <v>1174113212E2</v>
      </c>
      <c r="B1353" t="s">
        <v>369</v>
      </c>
      <c r="C1353" t="s">
        <v>29</v>
      </c>
      <c r="D1353" t="s">
        <v>30</v>
      </c>
      <c r="E1353" t="s">
        <v>329</v>
      </c>
      <c r="F1353" t="s">
        <v>1643</v>
      </c>
      <c r="G1353" t="s">
        <v>7663</v>
      </c>
      <c r="H1353" t="s">
        <v>1774</v>
      </c>
      <c r="I1353" t="s">
        <v>7664</v>
      </c>
      <c r="J1353" t="s">
        <v>7673</v>
      </c>
      <c r="K1353" t="s">
        <v>32</v>
      </c>
      <c r="L1353" t="s">
        <v>32</v>
      </c>
      <c r="M1353" t="s">
        <v>43</v>
      </c>
      <c r="N1353" t="s">
        <v>44</v>
      </c>
      <c r="O1353" t="s">
        <v>7674</v>
      </c>
      <c r="P1353" t="s">
        <v>315</v>
      </c>
      <c r="Q1353" t="s">
        <v>308</v>
      </c>
      <c r="R1353" t="s">
        <v>749</v>
      </c>
      <c r="S1353" s="1" t="str">
        <f t="shared" si="43"/>
        <v>FERNANDEZ DIAZ, PAULINA</v>
      </c>
      <c r="T1353" t="s">
        <v>60</v>
      </c>
      <c r="U1353" t="s">
        <v>49</v>
      </c>
      <c r="V1353" t="s">
        <v>50</v>
      </c>
      <c r="W1353" t="s">
        <v>7675</v>
      </c>
      <c r="X1353" s="40">
        <v>26479</v>
      </c>
      <c r="Y1353" t="s">
        <v>7676</v>
      </c>
      <c r="Z1353"/>
      <c r="AA1353"/>
      <c r="AB1353" t="s">
        <v>39</v>
      </c>
      <c r="AC1353" t="s">
        <v>40</v>
      </c>
      <c r="AD1353" t="s">
        <v>41</v>
      </c>
      <c r="AE1353"/>
    </row>
    <row r="1354" spans="1:31" ht="15">
      <c r="A1354" s="1" t="str">
        <f t="shared" si="42"/>
        <v>1174113212E7</v>
      </c>
      <c r="B1354" t="s">
        <v>369</v>
      </c>
      <c r="C1354" t="s">
        <v>29</v>
      </c>
      <c r="D1354" t="s">
        <v>30</v>
      </c>
      <c r="E1354" t="s">
        <v>329</v>
      </c>
      <c r="F1354" t="s">
        <v>1643</v>
      </c>
      <c r="G1354" t="s">
        <v>7663</v>
      </c>
      <c r="H1354" t="s">
        <v>1774</v>
      </c>
      <c r="I1354" t="s">
        <v>7664</v>
      </c>
      <c r="J1354" t="s">
        <v>7677</v>
      </c>
      <c r="K1354" t="s">
        <v>32</v>
      </c>
      <c r="L1354" t="s">
        <v>32</v>
      </c>
      <c r="M1354" t="s">
        <v>43</v>
      </c>
      <c r="N1354" t="s">
        <v>44</v>
      </c>
      <c r="O1354" t="s">
        <v>7678</v>
      </c>
      <c r="P1354" t="s">
        <v>907</v>
      </c>
      <c r="Q1354" t="s">
        <v>102</v>
      </c>
      <c r="R1354" t="s">
        <v>7679</v>
      </c>
      <c r="S1354" s="1" t="str">
        <f t="shared" si="43"/>
        <v>SUCASAIRE MAMANI, RAUL HECTOR</v>
      </c>
      <c r="T1354" t="s">
        <v>60</v>
      </c>
      <c r="U1354" t="s">
        <v>49</v>
      </c>
      <c r="V1354" t="s">
        <v>50</v>
      </c>
      <c r="W1354" t="s">
        <v>7680</v>
      </c>
      <c r="X1354" s="40">
        <v>26671</v>
      </c>
      <c r="Y1354" t="s">
        <v>7681</v>
      </c>
      <c r="Z1354"/>
      <c r="AA1354"/>
      <c r="AB1354" t="s">
        <v>39</v>
      </c>
      <c r="AC1354" t="s">
        <v>40</v>
      </c>
      <c r="AD1354" t="s">
        <v>41</v>
      </c>
      <c r="AE1354"/>
    </row>
    <row r="1355" spans="1:31" ht="15">
      <c r="A1355" s="1" t="str">
        <f t="shared" si="42"/>
        <v>1174113212E8</v>
      </c>
      <c r="B1355" t="s">
        <v>369</v>
      </c>
      <c r="C1355" t="s">
        <v>29</v>
      </c>
      <c r="D1355" t="s">
        <v>30</v>
      </c>
      <c r="E1355" t="s">
        <v>329</v>
      </c>
      <c r="F1355" t="s">
        <v>1643</v>
      </c>
      <c r="G1355" t="s">
        <v>7663</v>
      </c>
      <c r="H1355" t="s">
        <v>1774</v>
      </c>
      <c r="I1355" t="s">
        <v>7664</v>
      </c>
      <c r="J1355" t="s">
        <v>7682</v>
      </c>
      <c r="K1355" t="s">
        <v>32</v>
      </c>
      <c r="L1355" t="s">
        <v>32</v>
      </c>
      <c r="M1355" t="s">
        <v>43</v>
      </c>
      <c r="N1355" t="s">
        <v>44</v>
      </c>
      <c r="O1355" t="s">
        <v>54</v>
      </c>
      <c r="P1355" t="s">
        <v>7144</v>
      </c>
      <c r="Q1355" t="s">
        <v>7683</v>
      </c>
      <c r="R1355" t="s">
        <v>7684</v>
      </c>
      <c r="S1355" s="1" t="str">
        <f t="shared" si="43"/>
        <v>MERCADO TELLEZ, MARLENE</v>
      </c>
      <c r="T1355" t="s">
        <v>53</v>
      </c>
      <c r="U1355" t="s">
        <v>49</v>
      </c>
      <c r="V1355" t="s">
        <v>50</v>
      </c>
      <c r="W1355" t="s">
        <v>7685</v>
      </c>
      <c r="X1355" s="40">
        <v>25502</v>
      </c>
      <c r="Y1355" t="s">
        <v>7686</v>
      </c>
      <c r="Z1355"/>
      <c r="AA1355"/>
      <c r="AB1355" t="s">
        <v>39</v>
      </c>
      <c r="AC1355" t="s">
        <v>40</v>
      </c>
      <c r="AD1355" t="s">
        <v>41</v>
      </c>
      <c r="AE1355"/>
    </row>
    <row r="1356" spans="1:31" ht="15">
      <c r="A1356" s="1" t="str">
        <f t="shared" si="42"/>
        <v>1174113212E9</v>
      </c>
      <c r="B1356" t="s">
        <v>369</v>
      </c>
      <c r="C1356" t="s">
        <v>29</v>
      </c>
      <c r="D1356" t="s">
        <v>30</v>
      </c>
      <c r="E1356" t="s">
        <v>329</v>
      </c>
      <c r="F1356" t="s">
        <v>1643</v>
      </c>
      <c r="G1356" t="s">
        <v>7663</v>
      </c>
      <c r="H1356" t="s">
        <v>1774</v>
      </c>
      <c r="I1356" t="s">
        <v>7664</v>
      </c>
      <c r="J1356" t="s">
        <v>7687</v>
      </c>
      <c r="K1356" t="s">
        <v>32</v>
      </c>
      <c r="L1356" t="s">
        <v>32</v>
      </c>
      <c r="M1356" t="s">
        <v>43</v>
      </c>
      <c r="N1356" t="s">
        <v>62</v>
      </c>
      <c r="O1356" t="s">
        <v>7688</v>
      </c>
      <c r="P1356" t="s">
        <v>126</v>
      </c>
      <c r="Q1356" t="s">
        <v>158</v>
      </c>
      <c r="R1356" t="s">
        <v>7689</v>
      </c>
      <c r="S1356" s="1" t="str">
        <f t="shared" si="43"/>
        <v>COILA ROJAS, PAOLA VANESA</v>
      </c>
      <c r="T1356" t="s">
        <v>65</v>
      </c>
      <c r="U1356" t="s">
        <v>49</v>
      </c>
      <c r="V1356" t="s">
        <v>149</v>
      </c>
      <c r="W1356" t="s">
        <v>7690</v>
      </c>
      <c r="X1356" s="40">
        <v>30703</v>
      </c>
      <c r="Y1356" t="s">
        <v>7691</v>
      </c>
      <c r="Z1356" s="40">
        <v>43160</v>
      </c>
      <c r="AA1356" s="40">
        <v>43465</v>
      </c>
      <c r="AB1356" t="s">
        <v>39</v>
      </c>
      <c r="AC1356" t="s">
        <v>67</v>
      </c>
      <c r="AD1356" t="s">
        <v>41</v>
      </c>
      <c r="AE1356"/>
    </row>
    <row r="1357" spans="1:31" ht="15">
      <c r="A1357" s="1" t="str">
        <f t="shared" si="42"/>
        <v>1174113222E1</v>
      </c>
      <c r="B1357" t="s">
        <v>369</v>
      </c>
      <c r="C1357" t="s">
        <v>29</v>
      </c>
      <c r="D1357" t="s">
        <v>30</v>
      </c>
      <c r="E1357" t="s">
        <v>329</v>
      </c>
      <c r="F1357" t="s">
        <v>1643</v>
      </c>
      <c r="G1357" t="s">
        <v>7663</v>
      </c>
      <c r="H1357" t="s">
        <v>1774</v>
      </c>
      <c r="I1357" t="s">
        <v>7664</v>
      </c>
      <c r="J1357" t="s">
        <v>7692</v>
      </c>
      <c r="K1357" t="s">
        <v>32</v>
      </c>
      <c r="L1357" t="s">
        <v>32</v>
      </c>
      <c r="M1357" t="s">
        <v>1139</v>
      </c>
      <c r="N1357" t="s">
        <v>44</v>
      </c>
      <c r="O1357" t="s">
        <v>7693</v>
      </c>
      <c r="P1357" t="s">
        <v>76</v>
      </c>
      <c r="Q1357" t="s">
        <v>685</v>
      </c>
      <c r="R1357" t="s">
        <v>530</v>
      </c>
      <c r="S1357" s="1" t="str">
        <f t="shared" si="43"/>
        <v>QUISPE SANCHO, ROGELIO</v>
      </c>
      <c r="T1357" t="s">
        <v>53</v>
      </c>
      <c r="U1357" t="s">
        <v>49</v>
      </c>
      <c r="V1357" t="s">
        <v>50</v>
      </c>
      <c r="W1357" t="s">
        <v>7694</v>
      </c>
      <c r="X1357" s="40">
        <v>30666</v>
      </c>
      <c r="Y1357" t="s">
        <v>7695</v>
      </c>
      <c r="Z1357" s="40">
        <v>42430</v>
      </c>
      <c r="AA1357"/>
      <c r="AB1357" t="s">
        <v>39</v>
      </c>
      <c r="AC1357" t="s">
        <v>40</v>
      </c>
      <c r="AD1357" t="s">
        <v>41</v>
      </c>
      <c r="AE1357"/>
    </row>
    <row r="1358" spans="1:31" ht="15">
      <c r="A1358" s="1" t="str">
        <f t="shared" si="42"/>
        <v>1174113222E2</v>
      </c>
      <c r="B1358" t="s">
        <v>369</v>
      </c>
      <c r="C1358" t="s">
        <v>29</v>
      </c>
      <c r="D1358" t="s">
        <v>30</v>
      </c>
      <c r="E1358" t="s">
        <v>329</v>
      </c>
      <c r="F1358" t="s">
        <v>1643</v>
      </c>
      <c r="G1358" t="s">
        <v>7663</v>
      </c>
      <c r="H1358" t="s">
        <v>1774</v>
      </c>
      <c r="I1358" t="s">
        <v>7664</v>
      </c>
      <c r="J1358" t="s">
        <v>7696</v>
      </c>
      <c r="K1358" t="s">
        <v>32</v>
      </c>
      <c r="L1358" t="s">
        <v>32</v>
      </c>
      <c r="M1358" t="s">
        <v>43</v>
      </c>
      <c r="N1358" t="s">
        <v>44</v>
      </c>
      <c r="O1358" t="s">
        <v>7697</v>
      </c>
      <c r="P1358" t="s">
        <v>568</v>
      </c>
      <c r="Q1358" t="s">
        <v>657</v>
      </c>
      <c r="R1358" t="s">
        <v>7698</v>
      </c>
      <c r="S1358" s="1" t="str">
        <f t="shared" si="43"/>
        <v>CHAIÑA RIOS, JUAN JESUS</v>
      </c>
      <c r="T1358" t="s">
        <v>60</v>
      </c>
      <c r="U1358" t="s">
        <v>49</v>
      </c>
      <c r="V1358" t="s">
        <v>50</v>
      </c>
      <c r="W1358" t="s">
        <v>7699</v>
      </c>
      <c r="X1358" s="40">
        <v>23917</v>
      </c>
      <c r="Y1358" t="s">
        <v>7700</v>
      </c>
      <c r="Z1358"/>
      <c r="AA1358"/>
      <c r="AB1358" t="s">
        <v>39</v>
      </c>
      <c r="AC1358" t="s">
        <v>40</v>
      </c>
      <c r="AD1358" t="s">
        <v>41</v>
      </c>
      <c r="AE1358"/>
    </row>
    <row r="1359" spans="1:31" ht="15">
      <c r="A1359" s="1" t="str">
        <f t="shared" si="42"/>
        <v>1174113222E3</v>
      </c>
      <c r="B1359" t="s">
        <v>369</v>
      </c>
      <c r="C1359" t="s">
        <v>29</v>
      </c>
      <c r="D1359" t="s">
        <v>30</v>
      </c>
      <c r="E1359" t="s">
        <v>329</v>
      </c>
      <c r="F1359" t="s">
        <v>1643</v>
      </c>
      <c r="G1359" t="s">
        <v>7663</v>
      </c>
      <c r="H1359" t="s">
        <v>1774</v>
      </c>
      <c r="I1359" t="s">
        <v>7664</v>
      </c>
      <c r="J1359" t="s">
        <v>7701</v>
      </c>
      <c r="K1359" t="s">
        <v>87</v>
      </c>
      <c r="L1359" t="s">
        <v>88</v>
      </c>
      <c r="M1359" t="s">
        <v>89</v>
      </c>
      <c r="N1359" t="s">
        <v>44</v>
      </c>
      <c r="O1359" t="s">
        <v>7702</v>
      </c>
      <c r="P1359" t="s">
        <v>266</v>
      </c>
      <c r="Q1359" t="s">
        <v>909</v>
      </c>
      <c r="R1359" t="s">
        <v>7703</v>
      </c>
      <c r="S1359" s="1" t="str">
        <f t="shared" si="43"/>
        <v>AGUILAR ZAIRA, ABRAHAM HERIBERTO</v>
      </c>
      <c r="T1359" t="s">
        <v>98</v>
      </c>
      <c r="U1359" t="s">
        <v>38</v>
      </c>
      <c r="V1359" t="s">
        <v>50</v>
      </c>
      <c r="W1359" t="s">
        <v>7704</v>
      </c>
      <c r="X1359" s="40">
        <v>26374</v>
      </c>
      <c r="Y1359" t="s">
        <v>7705</v>
      </c>
      <c r="Z1359"/>
      <c r="AA1359"/>
      <c r="AB1359" t="s">
        <v>39</v>
      </c>
      <c r="AC1359" t="s">
        <v>92</v>
      </c>
      <c r="AD1359" t="s">
        <v>41</v>
      </c>
      <c r="AE1359"/>
    </row>
    <row r="1360" spans="1:31" ht="15">
      <c r="A1360" s="1" t="str">
        <f t="shared" si="42"/>
        <v>1194113212E2</v>
      </c>
      <c r="B1360" t="s">
        <v>369</v>
      </c>
      <c r="C1360" t="s">
        <v>303</v>
      </c>
      <c r="D1360" t="s">
        <v>30</v>
      </c>
      <c r="E1360" t="s">
        <v>329</v>
      </c>
      <c r="F1360" t="s">
        <v>1217</v>
      </c>
      <c r="G1360" t="s">
        <v>7706</v>
      </c>
      <c r="H1360" t="s">
        <v>1774</v>
      </c>
      <c r="I1360" t="s">
        <v>7707</v>
      </c>
      <c r="J1360" t="s">
        <v>7708</v>
      </c>
      <c r="K1360" t="s">
        <v>32</v>
      </c>
      <c r="L1360" t="s">
        <v>32</v>
      </c>
      <c r="M1360" t="s">
        <v>259</v>
      </c>
      <c r="N1360" t="s">
        <v>44</v>
      </c>
      <c r="O1360" t="s">
        <v>54</v>
      </c>
      <c r="P1360" t="s">
        <v>262</v>
      </c>
      <c r="Q1360" t="s">
        <v>68</v>
      </c>
      <c r="R1360" t="s">
        <v>7709</v>
      </c>
      <c r="S1360" s="1" t="str">
        <f t="shared" si="43"/>
        <v>FIGUEROA LOAYZA, MARIELA JACKELINE</v>
      </c>
      <c r="T1360" t="s">
        <v>60</v>
      </c>
      <c r="U1360" t="s">
        <v>49</v>
      </c>
      <c r="V1360" t="s">
        <v>50</v>
      </c>
      <c r="W1360" t="s">
        <v>7710</v>
      </c>
      <c r="X1360" s="40">
        <v>26529</v>
      </c>
      <c r="Y1360" t="s">
        <v>7711</v>
      </c>
      <c r="Z1360" s="40">
        <v>43119</v>
      </c>
      <c r="AA1360" s="40">
        <v>43465</v>
      </c>
      <c r="AB1360" t="s">
        <v>39</v>
      </c>
      <c r="AC1360" t="s">
        <v>40</v>
      </c>
      <c r="AD1360" t="s">
        <v>41</v>
      </c>
      <c r="AE1360"/>
    </row>
    <row r="1361" spans="1:31" ht="15">
      <c r="A1361" s="1" t="str">
        <f t="shared" si="42"/>
        <v>1194113212E3</v>
      </c>
      <c r="B1361" t="s">
        <v>369</v>
      </c>
      <c r="C1361" t="s">
        <v>303</v>
      </c>
      <c r="D1361" t="s">
        <v>30</v>
      </c>
      <c r="E1361" t="s">
        <v>329</v>
      </c>
      <c r="F1361" t="s">
        <v>1217</v>
      </c>
      <c r="G1361" t="s">
        <v>7706</v>
      </c>
      <c r="H1361" t="s">
        <v>1774</v>
      </c>
      <c r="I1361" t="s">
        <v>7707</v>
      </c>
      <c r="J1361" t="s">
        <v>7712</v>
      </c>
      <c r="K1361" t="s">
        <v>32</v>
      </c>
      <c r="L1361" t="s">
        <v>32</v>
      </c>
      <c r="M1361" t="s">
        <v>43</v>
      </c>
      <c r="N1361" t="s">
        <v>44</v>
      </c>
      <c r="O1361" t="s">
        <v>54</v>
      </c>
      <c r="P1361" t="s">
        <v>394</v>
      </c>
      <c r="Q1361" t="s">
        <v>7713</v>
      </c>
      <c r="R1361" t="s">
        <v>167</v>
      </c>
      <c r="S1361" s="1" t="str">
        <f t="shared" si="43"/>
        <v>LUNA LLERENA, ELIZABETH</v>
      </c>
      <c r="T1361" t="s">
        <v>60</v>
      </c>
      <c r="U1361" t="s">
        <v>49</v>
      </c>
      <c r="V1361" t="s">
        <v>50</v>
      </c>
      <c r="W1361" t="s">
        <v>7714</v>
      </c>
      <c r="X1361" s="40">
        <v>26960</v>
      </c>
      <c r="Y1361" t="s">
        <v>7715</v>
      </c>
      <c r="Z1361"/>
      <c r="AA1361"/>
      <c r="AB1361" t="s">
        <v>39</v>
      </c>
      <c r="AC1361" t="s">
        <v>40</v>
      </c>
      <c r="AD1361" t="s">
        <v>41</v>
      </c>
      <c r="AE1361"/>
    </row>
    <row r="1362" spans="1:31" ht="15">
      <c r="A1362" s="1" t="str">
        <f t="shared" si="42"/>
        <v>1194113212E5</v>
      </c>
      <c r="B1362" t="s">
        <v>369</v>
      </c>
      <c r="C1362" t="s">
        <v>303</v>
      </c>
      <c r="D1362" t="s">
        <v>30</v>
      </c>
      <c r="E1362" t="s">
        <v>329</v>
      </c>
      <c r="F1362" t="s">
        <v>1217</v>
      </c>
      <c r="G1362" t="s">
        <v>7706</v>
      </c>
      <c r="H1362" t="s">
        <v>1774</v>
      </c>
      <c r="I1362" t="s">
        <v>7707</v>
      </c>
      <c r="J1362" t="s">
        <v>7716</v>
      </c>
      <c r="K1362" t="s">
        <v>32</v>
      </c>
      <c r="L1362" t="s">
        <v>32</v>
      </c>
      <c r="M1362" t="s">
        <v>43</v>
      </c>
      <c r="N1362" t="s">
        <v>44</v>
      </c>
      <c r="O1362" t="s">
        <v>54</v>
      </c>
      <c r="P1362" t="s">
        <v>273</v>
      </c>
      <c r="Q1362" t="s">
        <v>346</v>
      </c>
      <c r="R1362" t="s">
        <v>7717</v>
      </c>
      <c r="S1362" s="1" t="str">
        <f t="shared" si="43"/>
        <v>RODRIGUEZ BARRIENTOS, MAURO DIONICIO</v>
      </c>
      <c r="T1362" t="s">
        <v>53</v>
      </c>
      <c r="U1362" t="s">
        <v>49</v>
      </c>
      <c r="V1362" t="s">
        <v>50</v>
      </c>
      <c r="W1362" t="s">
        <v>7718</v>
      </c>
      <c r="X1362" s="40">
        <v>20058</v>
      </c>
      <c r="Y1362" t="s">
        <v>7719</v>
      </c>
      <c r="Z1362" s="40">
        <v>42736</v>
      </c>
      <c r="AA1362" s="40">
        <v>43100</v>
      </c>
      <c r="AB1362" t="s">
        <v>39</v>
      </c>
      <c r="AC1362" t="s">
        <v>40</v>
      </c>
      <c r="AD1362" t="s">
        <v>41</v>
      </c>
      <c r="AE1362"/>
    </row>
    <row r="1363" spans="1:31" ht="15">
      <c r="A1363" s="1" t="str">
        <f t="shared" si="42"/>
        <v>1135113212E5</v>
      </c>
      <c r="B1363" t="s">
        <v>369</v>
      </c>
      <c r="C1363" t="s">
        <v>303</v>
      </c>
      <c r="D1363" t="s">
        <v>30</v>
      </c>
      <c r="E1363" t="s">
        <v>329</v>
      </c>
      <c r="F1363" t="s">
        <v>1230</v>
      </c>
      <c r="G1363" t="s">
        <v>7720</v>
      </c>
      <c r="H1363" t="s">
        <v>1774</v>
      </c>
      <c r="I1363" t="s">
        <v>7721</v>
      </c>
      <c r="J1363" t="s">
        <v>7722</v>
      </c>
      <c r="K1363" t="s">
        <v>32</v>
      </c>
      <c r="L1363" t="s">
        <v>33</v>
      </c>
      <c r="M1363" t="s">
        <v>34</v>
      </c>
      <c r="N1363" t="s">
        <v>35</v>
      </c>
      <c r="O1363" t="s">
        <v>7723</v>
      </c>
      <c r="P1363" t="s">
        <v>78</v>
      </c>
      <c r="Q1363" t="s">
        <v>833</v>
      </c>
      <c r="R1363" t="s">
        <v>7724</v>
      </c>
      <c r="S1363" s="1" t="str">
        <f t="shared" si="43"/>
        <v>PINEDA LLANQUI, ADELMI MILAGROS</v>
      </c>
      <c r="T1363" t="s">
        <v>60</v>
      </c>
      <c r="U1363" t="s">
        <v>38</v>
      </c>
      <c r="V1363" t="s">
        <v>100</v>
      </c>
      <c r="W1363" t="s">
        <v>7725</v>
      </c>
      <c r="X1363" s="40">
        <v>26083</v>
      </c>
      <c r="Y1363" t="s">
        <v>7726</v>
      </c>
      <c r="Z1363" s="40">
        <v>42064</v>
      </c>
      <c r="AA1363" s="40">
        <v>43159</v>
      </c>
      <c r="AB1363" t="s">
        <v>39</v>
      </c>
      <c r="AC1363" t="s">
        <v>40</v>
      </c>
      <c r="AD1363" t="s">
        <v>41</v>
      </c>
      <c r="AE1363"/>
    </row>
    <row r="1364" spans="1:31" ht="15">
      <c r="A1364" s="1" t="str">
        <f t="shared" si="42"/>
        <v>1135113212E3</v>
      </c>
      <c r="B1364" t="s">
        <v>369</v>
      </c>
      <c r="C1364" t="s">
        <v>303</v>
      </c>
      <c r="D1364" t="s">
        <v>30</v>
      </c>
      <c r="E1364" t="s">
        <v>329</v>
      </c>
      <c r="F1364" t="s">
        <v>1230</v>
      </c>
      <c r="G1364" t="s">
        <v>7720</v>
      </c>
      <c r="H1364" t="s">
        <v>1774</v>
      </c>
      <c r="I1364" t="s">
        <v>7721</v>
      </c>
      <c r="J1364" t="s">
        <v>7727</v>
      </c>
      <c r="K1364" t="s">
        <v>32</v>
      </c>
      <c r="L1364" t="s">
        <v>32</v>
      </c>
      <c r="M1364" t="s">
        <v>1139</v>
      </c>
      <c r="N1364" t="s">
        <v>44</v>
      </c>
      <c r="O1364" t="s">
        <v>54</v>
      </c>
      <c r="P1364" t="s">
        <v>869</v>
      </c>
      <c r="Q1364" t="s">
        <v>480</v>
      </c>
      <c r="R1364" t="s">
        <v>461</v>
      </c>
      <c r="S1364" s="1" t="str">
        <f t="shared" si="43"/>
        <v>CAMA CALLA, JORGE</v>
      </c>
      <c r="T1364" t="s">
        <v>60</v>
      </c>
      <c r="U1364" t="s">
        <v>49</v>
      </c>
      <c r="V1364" t="s">
        <v>50</v>
      </c>
      <c r="W1364" t="s">
        <v>7728</v>
      </c>
      <c r="X1364" s="40">
        <v>23553</v>
      </c>
      <c r="Y1364" t="s">
        <v>7729</v>
      </c>
      <c r="Z1364"/>
      <c r="AA1364"/>
      <c r="AB1364" t="s">
        <v>39</v>
      </c>
      <c r="AC1364" t="s">
        <v>40</v>
      </c>
      <c r="AD1364" t="s">
        <v>41</v>
      </c>
      <c r="AE1364"/>
    </row>
    <row r="1365" spans="1:31" ht="15">
      <c r="A1365" s="1" t="str">
        <f t="shared" si="42"/>
        <v>1135113212E6</v>
      </c>
      <c r="B1365" t="s">
        <v>369</v>
      </c>
      <c r="C1365" t="s">
        <v>303</v>
      </c>
      <c r="D1365" t="s">
        <v>30</v>
      </c>
      <c r="E1365" t="s">
        <v>329</v>
      </c>
      <c r="F1365" t="s">
        <v>1230</v>
      </c>
      <c r="G1365" t="s">
        <v>7720</v>
      </c>
      <c r="H1365" t="s">
        <v>1774</v>
      </c>
      <c r="I1365" t="s">
        <v>7721</v>
      </c>
      <c r="J1365" t="s">
        <v>7730</v>
      </c>
      <c r="K1365" t="s">
        <v>32</v>
      </c>
      <c r="L1365" t="s">
        <v>32</v>
      </c>
      <c r="M1365" t="s">
        <v>43</v>
      </c>
      <c r="N1365" t="s">
        <v>44</v>
      </c>
      <c r="O1365" t="s">
        <v>7731</v>
      </c>
      <c r="P1365" t="s">
        <v>138</v>
      </c>
      <c r="Q1365" t="s">
        <v>138</v>
      </c>
      <c r="R1365" t="s">
        <v>7732</v>
      </c>
      <c r="S1365" s="1" t="str">
        <f t="shared" si="43"/>
        <v>CHAYÑA CHAYÑA, ROSAURA</v>
      </c>
      <c r="T1365" t="s">
        <v>60</v>
      </c>
      <c r="U1365" t="s">
        <v>49</v>
      </c>
      <c r="V1365" t="s">
        <v>50</v>
      </c>
      <c r="W1365" t="s">
        <v>7733</v>
      </c>
      <c r="X1365" s="40">
        <v>27325</v>
      </c>
      <c r="Y1365" t="s">
        <v>7734</v>
      </c>
      <c r="Z1365"/>
      <c r="AA1365"/>
      <c r="AB1365" t="s">
        <v>39</v>
      </c>
      <c r="AC1365" t="s">
        <v>40</v>
      </c>
      <c r="AD1365" t="s">
        <v>41</v>
      </c>
      <c r="AE1365"/>
    </row>
    <row r="1366" spans="1:31" ht="15">
      <c r="A1366" s="1" t="str">
        <f t="shared" si="42"/>
        <v>1135113212E4</v>
      </c>
      <c r="B1366" t="s">
        <v>369</v>
      </c>
      <c r="C1366" t="s">
        <v>303</v>
      </c>
      <c r="D1366" t="s">
        <v>30</v>
      </c>
      <c r="E1366" t="s">
        <v>329</v>
      </c>
      <c r="F1366" t="s">
        <v>1230</v>
      </c>
      <c r="G1366" t="s">
        <v>7720</v>
      </c>
      <c r="H1366" t="s">
        <v>1774</v>
      </c>
      <c r="I1366" t="s">
        <v>7721</v>
      </c>
      <c r="J1366" t="s">
        <v>7735</v>
      </c>
      <c r="K1366" t="s">
        <v>87</v>
      </c>
      <c r="L1366" t="s">
        <v>88</v>
      </c>
      <c r="M1366" t="s">
        <v>89</v>
      </c>
      <c r="N1366" t="s">
        <v>44</v>
      </c>
      <c r="O1366" t="s">
        <v>7736</v>
      </c>
      <c r="P1366" t="s">
        <v>147</v>
      </c>
      <c r="Q1366" t="s">
        <v>140</v>
      </c>
      <c r="R1366" t="s">
        <v>7737</v>
      </c>
      <c r="S1366" s="1" t="str">
        <f t="shared" si="43"/>
        <v>CHURA LAURA, BLANCA</v>
      </c>
      <c r="T1366" t="s">
        <v>98</v>
      </c>
      <c r="U1366" t="s">
        <v>38</v>
      </c>
      <c r="V1366" t="s">
        <v>50</v>
      </c>
      <c r="W1366" t="s">
        <v>7738</v>
      </c>
      <c r="X1366" s="40">
        <v>26537</v>
      </c>
      <c r="Y1366" t="s">
        <v>7739</v>
      </c>
      <c r="Z1366" s="40">
        <v>42430</v>
      </c>
      <c r="AA1366"/>
      <c r="AB1366" t="s">
        <v>39</v>
      </c>
      <c r="AC1366" t="s">
        <v>92</v>
      </c>
      <c r="AD1366" t="s">
        <v>41</v>
      </c>
      <c r="AE1366"/>
    </row>
    <row r="1367" spans="1:31" ht="15">
      <c r="A1367" s="1" t="str">
        <f t="shared" si="42"/>
        <v>1155113212E6</v>
      </c>
      <c r="B1367" t="s">
        <v>369</v>
      </c>
      <c r="C1367" t="s">
        <v>303</v>
      </c>
      <c r="D1367" t="s">
        <v>30</v>
      </c>
      <c r="E1367" t="s">
        <v>329</v>
      </c>
      <c r="F1367" t="s">
        <v>1641</v>
      </c>
      <c r="G1367" t="s">
        <v>7740</v>
      </c>
      <c r="H1367" t="s">
        <v>1774</v>
      </c>
      <c r="I1367" t="s">
        <v>7741</v>
      </c>
      <c r="J1367" t="s">
        <v>7742</v>
      </c>
      <c r="K1367" t="s">
        <v>32</v>
      </c>
      <c r="L1367" t="s">
        <v>33</v>
      </c>
      <c r="M1367" t="s">
        <v>34</v>
      </c>
      <c r="N1367" t="s">
        <v>35</v>
      </c>
      <c r="O1367" t="s">
        <v>7743</v>
      </c>
      <c r="P1367" t="s">
        <v>133</v>
      </c>
      <c r="Q1367" t="s">
        <v>76</v>
      </c>
      <c r="R1367" t="s">
        <v>7744</v>
      </c>
      <c r="S1367" s="1" t="str">
        <f t="shared" si="43"/>
        <v>DUEÑAS QUISPE, JORGE RUBEN</v>
      </c>
      <c r="T1367" t="s">
        <v>53</v>
      </c>
      <c r="U1367" t="s">
        <v>38</v>
      </c>
      <c r="V1367" t="s">
        <v>100</v>
      </c>
      <c r="W1367" t="s">
        <v>7745</v>
      </c>
      <c r="X1367" s="40">
        <v>25358</v>
      </c>
      <c r="Y1367" t="s">
        <v>7746</v>
      </c>
      <c r="Z1367" s="40">
        <v>42064</v>
      </c>
      <c r="AA1367" s="40">
        <v>43159</v>
      </c>
      <c r="AB1367" t="s">
        <v>39</v>
      </c>
      <c r="AC1367" t="s">
        <v>40</v>
      </c>
      <c r="AD1367" t="s">
        <v>41</v>
      </c>
      <c r="AE1367"/>
    </row>
    <row r="1368" spans="1:31" ht="15">
      <c r="A1368" s="1" t="str">
        <f t="shared" si="42"/>
        <v>1155113212E2</v>
      </c>
      <c r="B1368" t="s">
        <v>369</v>
      </c>
      <c r="C1368" t="s">
        <v>303</v>
      </c>
      <c r="D1368" t="s">
        <v>30</v>
      </c>
      <c r="E1368" t="s">
        <v>329</v>
      </c>
      <c r="F1368" t="s">
        <v>1641</v>
      </c>
      <c r="G1368" t="s">
        <v>7740</v>
      </c>
      <c r="H1368" t="s">
        <v>1774</v>
      </c>
      <c r="I1368" t="s">
        <v>7741</v>
      </c>
      <c r="J1368" t="s">
        <v>7747</v>
      </c>
      <c r="K1368" t="s">
        <v>32</v>
      </c>
      <c r="L1368" t="s">
        <v>32</v>
      </c>
      <c r="M1368" t="s">
        <v>43</v>
      </c>
      <c r="N1368" t="s">
        <v>44</v>
      </c>
      <c r="O1368" t="s">
        <v>7748</v>
      </c>
      <c r="P1368" t="s">
        <v>158</v>
      </c>
      <c r="Q1368" t="s">
        <v>197</v>
      </c>
      <c r="R1368" t="s">
        <v>2528</v>
      </c>
      <c r="S1368" s="1" t="str">
        <f t="shared" si="43"/>
        <v>ROJAS CASTILLO, MARLENI</v>
      </c>
      <c r="T1368" t="s">
        <v>60</v>
      </c>
      <c r="U1368" t="s">
        <v>49</v>
      </c>
      <c r="V1368" t="s">
        <v>50</v>
      </c>
      <c r="W1368" t="s">
        <v>7749</v>
      </c>
      <c r="X1368" s="40">
        <v>26498</v>
      </c>
      <c r="Y1368" t="s">
        <v>7750</v>
      </c>
      <c r="Z1368"/>
      <c r="AA1368"/>
      <c r="AB1368" t="s">
        <v>39</v>
      </c>
      <c r="AC1368" t="s">
        <v>40</v>
      </c>
      <c r="AD1368" t="s">
        <v>41</v>
      </c>
      <c r="AE1368"/>
    </row>
    <row r="1369" spans="1:31" ht="15">
      <c r="A1369" s="1" t="str">
        <f t="shared" si="42"/>
        <v>1155113212E5</v>
      </c>
      <c r="B1369" t="s">
        <v>369</v>
      </c>
      <c r="C1369" t="s">
        <v>303</v>
      </c>
      <c r="D1369" t="s">
        <v>30</v>
      </c>
      <c r="E1369" t="s">
        <v>329</v>
      </c>
      <c r="F1369" t="s">
        <v>1641</v>
      </c>
      <c r="G1369" t="s">
        <v>7740</v>
      </c>
      <c r="H1369" t="s">
        <v>1774</v>
      </c>
      <c r="I1369" t="s">
        <v>7741</v>
      </c>
      <c r="J1369" t="s">
        <v>7751</v>
      </c>
      <c r="K1369" t="s">
        <v>32</v>
      </c>
      <c r="L1369" t="s">
        <v>32</v>
      </c>
      <c r="M1369" t="s">
        <v>1139</v>
      </c>
      <c r="N1369" t="s">
        <v>44</v>
      </c>
      <c r="O1369" t="s">
        <v>54</v>
      </c>
      <c r="P1369" t="s">
        <v>2672</v>
      </c>
      <c r="Q1369" t="s">
        <v>123</v>
      </c>
      <c r="R1369" t="s">
        <v>772</v>
      </c>
      <c r="S1369" s="1" t="str">
        <f t="shared" si="43"/>
        <v>HUANCAPAZA VELASQUEZ, JAIME</v>
      </c>
      <c r="T1369" t="s">
        <v>53</v>
      </c>
      <c r="U1369" t="s">
        <v>49</v>
      </c>
      <c r="V1369" t="s">
        <v>50</v>
      </c>
      <c r="W1369" t="s">
        <v>7752</v>
      </c>
      <c r="X1369" s="40">
        <v>24630</v>
      </c>
      <c r="Y1369" t="s">
        <v>7753</v>
      </c>
      <c r="Z1369"/>
      <c r="AA1369"/>
      <c r="AB1369" t="s">
        <v>39</v>
      </c>
      <c r="AC1369" t="s">
        <v>40</v>
      </c>
      <c r="AD1369" t="s">
        <v>41</v>
      </c>
      <c r="AE1369"/>
    </row>
    <row r="1370" spans="1:31" ht="15">
      <c r="A1370" s="1" t="str">
        <f t="shared" si="42"/>
        <v>1155113222E2</v>
      </c>
      <c r="B1370" t="s">
        <v>369</v>
      </c>
      <c r="C1370" t="s">
        <v>303</v>
      </c>
      <c r="D1370" t="s">
        <v>30</v>
      </c>
      <c r="E1370" t="s">
        <v>329</v>
      </c>
      <c r="F1370" t="s">
        <v>1641</v>
      </c>
      <c r="G1370" t="s">
        <v>7740</v>
      </c>
      <c r="H1370" t="s">
        <v>1774</v>
      </c>
      <c r="I1370" t="s">
        <v>7741</v>
      </c>
      <c r="J1370" t="s">
        <v>7754</v>
      </c>
      <c r="K1370" t="s">
        <v>32</v>
      </c>
      <c r="L1370" t="s">
        <v>32</v>
      </c>
      <c r="M1370" t="s">
        <v>43</v>
      </c>
      <c r="N1370" t="s">
        <v>62</v>
      </c>
      <c r="O1370" t="s">
        <v>7755</v>
      </c>
      <c r="P1370" t="s">
        <v>558</v>
      </c>
      <c r="Q1370" t="s">
        <v>123</v>
      </c>
      <c r="R1370" t="s">
        <v>167</v>
      </c>
      <c r="S1370" s="1" t="str">
        <f t="shared" si="43"/>
        <v>LAQUISE VELASQUEZ, ELIZABETH</v>
      </c>
      <c r="T1370" t="s">
        <v>65</v>
      </c>
      <c r="U1370" t="s">
        <v>49</v>
      </c>
      <c r="V1370" t="s">
        <v>100</v>
      </c>
      <c r="W1370" t="s">
        <v>7756</v>
      </c>
      <c r="X1370" s="40">
        <v>29599</v>
      </c>
      <c r="Y1370" t="s">
        <v>7757</v>
      </c>
      <c r="Z1370" s="40">
        <v>43160</v>
      </c>
      <c r="AA1370" s="40">
        <v>43465</v>
      </c>
      <c r="AB1370" t="s">
        <v>39</v>
      </c>
      <c r="AC1370" t="s">
        <v>67</v>
      </c>
      <c r="AD1370" t="s">
        <v>41</v>
      </c>
      <c r="AE1370"/>
    </row>
    <row r="1371" spans="1:31" ht="15">
      <c r="A1371" s="1" t="str">
        <f t="shared" si="42"/>
        <v>1155113222E4</v>
      </c>
      <c r="B1371" t="s">
        <v>369</v>
      </c>
      <c r="C1371" t="s">
        <v>303</v>
      </c>
      <c r="D1371" t="s">
        <v>30</v>
      </c>
      <c r="E1371" t="s">
        <v>329</v>
      </c>
      <c r="F1371" t="s">
        <v>1641</v>
      </c>
      <c r="G1371" t="s">
        <v>7740</v>
      </c>
      <c r="H1371" t="s">
        <v>1774</v>
      </c>
      <c r="I1371" t="s">
        <v>7741</v>
      </c>
      <c r="J1371" t="s">
        <v>7758</v>
      </c>
      <c r="K1371" t="s">
        <v>32</v>
      </c>
      <c r="L1371" t="s">
        <v>32</v>
      </c>
      <c r="M1371" t="s">
        <v>43</v>
      </c>
      <c r="N1371" t="s">
        <v>44</v>
      </c>
      <c r="O1371" t="s">
        <v>54</v>
      </c>
      <c r="P1371" t="s">
        <v>182</v>
      </c>
      <c r="Q1371" t="s">
        <v>76</v>
      </c>
      <c r="R1371" t="s">
        <v>328</v>
      </c>
      <c r="S1371" s="1" t="str">
        <f t="shared" si="43"/>
        <v>YANA QUISPE, RAUL</v>
      </c>
      <c r="T1371" t="s">
        <v>48</v>
      </c>
      <c r="U1371" t="s">
        <v>49</v>
      </c>
      <c r="V1371" t="s">
        <v>50</v>
      </c>
      <c r="W1371" t="s">
        <v>7759</v>
      </c>
      <c r="X1371" s="40">
        <v>24781</v>
      </c>
      <c r="Y1371" t="s">
        <v>7760</v>
      </c>
      <c r="Z1371"/>
      <c r="AA1371"/>
      <c r="AB1371" t="s">
        <v>39</v>
      </c>
      <c r="AC1371" t="s">
        <v>40</v>
      </c>
      <c r="AD1371" t="s">
        <v>41</v>
      </c>
      <c r="AE1371"/>
    </row>
    <row r="1372" spans="1:31" ht="15">
      <c r="A1372" s="1" t="str">
        <f t="shared" si="42"/>
        <v>1155113222E6</v>
      </c>
      <c r="B1372" t="s">
        <v>369</v>
      </c>
      <c r="C1372" t="s">
        <v>303</v>
      </c>
      <c r="D1372" t="s">
        <v>30</v>
      </c>
      <c r="E1372" t="s">
        <v>329</v>
      </c>
      <c r="F1372" t="s">
        <v>1641</v>
      </c>
      <c r="G1372" t="s">
        <v>7740</v>
      </c>
      <c r="H1372" t="s">
        <v>1774</v>
      </c>
      <c r="I1372" t="s">
        <v>7741</v>
      </c>
      <c r="J1372" t="s">
        <v>7761</v>
      </c>
      <c r="K1372" t="s">
        <v>87</v>
      </c>
      <c r="L1372" t="s">
        <v>88</v>
      </c>
      <c r="M1372" t="s">
        <v>89</v>
      </c>
      <c r="N1372" t="s">
        <v>44</v>
      </c>
      <c r="O1372" t="s">
        <v>379</v>
      </c>
      <c r="P1372" t="s">
        <v>502</v>
      </c>
      <c r="Q1372" t="s">
        <v>234</v>
      </c>
      <c r="R1372" t="s">
        <v>7762</v>
      </c>
      <c r="S1372" s="1" t="str">
        <f t="shared" si="43"/>
        <v>PANCCA PAUCAR, JUAN ESTEBAN</v>
      </c>
      <c r="T1372" t="s">
        <v>98</v>
      </c>
      <c r="U1372" t="s">
        <v>38</v>
      </c>
      <c r="V1372" t="s">
        <v>50</v>
      </c>
      <c r="W1372" t="s">
        <v>7763</v>
      </c>
      <c r="X1372" s="40">
        <v>26337</v>
      </c>
      <c r="Y1372" t="s">
        <v>7764</v>
      </c>
      <c r="Z1372"/>
      <c r="AA1372"/>
      <c r="AB1372" t="s">
        <v>39</v>
      </c>
      <c r="AC1372" t="s">
        <v>92</v>
      </c>
      <c r="AD1372" t="s">
        <v>41</v>
      </c>
      <c r="AE1372"/>
    </row>
    <row r="1373" spans="1:31" ht="15">
      <c r="A1373" s="1" t="str">
        <f t="shared" si="42"/>
        <v>1175113212E2</v>
      </c>
      <c r="B1373" t="s">
        <v>369</v>
      </c>
      <c r="C1373" t="s">
        <v>29</v>
      </c>
      <c r="D1373" t="s">
        <v>30</v>
      </c>
      <c r="E1373" t="s">
        <v>329</v>
      </c>
      <c r="F1373" t="s">
        <v>1211</v>
      </c>
      <c r="G1373" t="s">
        <v>7765</v>
      </c>
      <c r="H1373" t="s">
        <v>1774</v>
      </c>
      <c r="I1373" t="s">
        <v>7766</v>
      </c>
      <c r="J1373" t="s">
        <v>7767</v>
      </c>
      <c r="K1373" t="s">
        <v>32</v>
      </c>
      <c r="L1373" t="s">
        <v>32</v>
      </c>
      <c r="M1373" t="s">
        <v>43</v>
      </c>
      <c r="N1373" t="s">
        <v>62</v>
      </c>
      <c r="O1373" t="s">
        <v>7768</v>
      </c>
      <c r="P1373" t="s">
        <v>7769</v>
      </c>
      <c r="Q1373" t="s">
        <v>2477</v>
      </c>
      <c r="R1373" t="s">
        <v>278</v>
      </c>
      <c r="S1373" s="1" t="str">
        <f t="shared" si="43"/>
        <v>AYQUI SUCA, MARUJA</v>
      </c>
      <c r="T1373" t="s">
        <v>65</v>
      </c>
      <c r="U1373" t="s">
        <v>49</v>
      </c>
      <c r="V1373" t="s">
        <v>50</v>
      </c>
      <c r="W1373" t="s">
        <v>7770</v>
      </c>
      <c r="X1373" s="40">
        <v>27053</v>
      </c>
      <c r="Y1373" t="s">
        <v>7771</v>
      </c>
      <c r="Z1373" s="40">
        <v>43222</v>
      </c>
      <c r="AA1373" s="40">
        <v>43465</v>
      </c>
      <c r="AB1373" t="s">
        <v>270</v>
      </c>
      <c r="AC1373" t="s">
        <v>67</v>
      </c>
      <c r="AD1373" t="s">
        <v>41</v>
      </c>
      <c r="AE1373"/>
    </row>
    <row r="1374" spans="1:31" ht="15">
      <c r="A1374" s="1" t="str">
        <f t="shared" si="42"/>
        <v>1175113212E2</v>
      </c>
      <c r="B1374" t="s">
        <v>369</v>
      </c>
      <c r="C1374" t="s">
        <v>29</v>
      </c>
      <c r="D1374" t="s">
        <v>30</v>
      </c>
      <c r="E1374" t="s">
        <v>329</v>
      </c>
      <c r="F1374" t="s">
        <v>1211</v>
      </c>
      <c r="G1374" t="s">
        <v>7765</v>
      </c>
      <c r="H1374" t="s">
        <v>1774</v>
      </c>
      <c r="I1374" t="s">
        <v>7766</v>
      </c>
      <c r="J1374" t="s">
        <v>7767</v>
      </c>
      <c r="K1374" t="s">
        <v>32</v>
      </c>
      <c r="L1374" t="s">
        <v>32</v>
      </c>
      <c r="M1374" t="s">
        <v>43</v>
      </c>
      <c r="N1374" t="s">
        <v>44</v>
      </c>
      <c r="O1374" t="s">
        <v>7772</v>
      </c>
      <c r="P1374" t="s">
        <v>445</v>
      </c>
      <c r="Q1374" t="s">
        <v>2708</v>
      </c>
      <c r="R1374" t="s">
        <v>324</v>
      </c>
      <c r="S1374" s="1" t="str">
        <f t="shared" si="43"/>
        <v>ONOFRE TTITO, EDGAR</v>
      </c>
      <c r="T1374" t="s">
        <v>48</v>
      </c>
      <c r="U1374" t="s">
        <v>49</v>
      </c>
      <c r="V1374" t="s">
        <v>271</v>
      </c>
      <c r="W1374" t="s">
        <v>233</v>
      </c>
      <c r="X1374" s="40">
        <v>24171</v>
      </c>
      <c r="Y1374" t="s">
        <v>7773</v>
      </c>
      <c r="Z1374" s="40">
        <v>43221</v>
      </c>
      <c r="AA1374" s="40">
        <v>43465</v>
      </c>
      <c r="AB1374" t="s">
        <v>39</v>
      </c>
      <c r="AC1374" t="s">
        <v>40</v>
      </c>
      <c r="AD1374" t="s">
        <v>41</v>
      </c>
      <c r="AE1374"/>
    </row>
    <row r="1375" spans="1:31" ht="15">
      <c r="A1375" s="1" t="str">
        <f t="shared" si="42"/>
        <v>1175113212E3</v>
      </c>
      <c r="B1375" t="s">
        <v>369</v>
      </c>
      <c r="C1375" t="s">
        <v>29</v>
      </c>
      <c r="D1375" t="s">
        <v>30</v>
      </c>
      <c r="E1375" t="s">
        <v>329</v>
      </c>
      <c r="F1375" t="s">
        <v>1211</v>
      </c>
      <c r="G1375" t="s">
        <v>7765</v>
      </c>
      <c r="H1375" t="s">
        <v>1774</v>
      </c>
      <c r="I1375" t="s">
        <v>7766</v>
      </c>
      <c r="J1375" t="s">
        <v>7774</v>
      </c>
      <c r="K1375" t="s">
        <v>32</v>
      </c>
      <c r="L1375" t="s">
        <v>32</v>
      </c>
      <c r="M1375" t="s">
        <v>259</v>
      </c>
      <c r="N1375" t="s">
        <v>44</v>
      </c>
      <c r="O1375" t="s">
        <v>7775</v>
      </c>
      <c r="P1375" t="s">
        <v>1147</v>
      </c>
      <c r="Q1375" t="s">
        <v>506</v>
      </c>
      <c r="R1375" t="s">
        <v>694</v>
      </c>
      <c r="S1375" s="1" t="str">
        <f t="shared" si="43"/>
        <v>SUCASACA YANARICO, SAMUEL</v>
      </c>
      <c r="T1375" t="s">
        <v>60</v>
      </c>
      <c r="U1375" t="s">
        <v>49</v>
      </c>
      <c r="V1375" t="s">
        <v>50</v>
      </c>
      <c r="W1375" t="s">
        <v>7776</v>
      </c>
      <c r="X1375" s="40">
        <v>27709</v>
      </c>
      <c r="Y1375" t="s">
        <v>7777</v>
      </c>
      <c r="Z1375" s="40">
        <v>43115</v>
      </c>
      <c r="AA1375" s="40">
        <v>43465</v>
      </c>
      <c r="AB1375" t="s">
        <v>39</v>
      </c>
      <c r="AC1375" t="s">
        <v>40</v>
      </c>
      <c r="AD1375" t="s">
        <v>41</v>
      </c>
      <c r="AE1375"/>
    </row>
    <row r="1376" spans="1:31" ht="15">
      <c r="A1376" s="1" t="str">
        <f t="shared" si="42"/>
        <v>1175113212E4</v>
      </c>
      <c r="B1376" t="s">
        <v>369</v>
      </c>
      <c r="C1376" t="s">
        <v>29</v>
      </c>
      <c r="D1376" t="s">
        <v>30</v>
      </c>
      <c r="E1376" t="s">
        <v>329</v>
      </c>
      <c r="F1376" t="s">
        <v>1211</v>
      </c>
      <c r="G1376" t="s">
        <v>7765</v>
      </c>
      <c r="H1376" t="s">
        <v>1774</v>
      </c>
      <c r="I1376" t="s">
        <v>7766</v>
      </c>
      <c r="J1376" t="s">
        <v>7778</v>
      </c>
      <c r="K1376" t="s">
        <v>32</v>
      </c>
      <c r="L1376" t="s">
        <v>32</v>
      </c>
      <c r="M1376" t="s">
        <v>43</v>
      </c>
      <c r="N1376" t="s">
        <v>44</v>
      </c>
      <c r="O1376" t="s">
        <v>7779</v>
      </c>
      <c r="P1376" t="s">
        <v>236</v>
      </c>
      <c r="Q1376" t="s">
        <v>1122</v>
      </c>
      <c r="R1376" t="s">
        <v>7780</v>
      </c>
      <c r="S1376" s="1" t="str">
        <f t="shared" si="43"/>
        <v>CHATA TESILLO, FERNANDO ANGEL</v>
      </c>
      <c r="T1376" t="s">
        <v>53</v>
      </c>
      <c r="U1376" t="s">
        <v>49</v>
      </c>
      <c r="V1376" t="s">
        <v>50</v>
      </c>
      <c r="W1376" t="s">
        <v>7781</v>
      </c>
      <c r="X1376" s="40">
        <v>26355</v>
      </c>
      <c r="Y1376" t="s">
        <v>7782</v>
      </c>
      <c r="Z1376" s="40">
        <v>42430</v>
      </c>
      <c r="AA1376"/>
      <c r="AB1376" t="s">
        <v>39</v>
      </c>
      <c r="AC1376" t="s">
        <v>40</v>
      </c>
      <c r="AD1376" t="s">
        <v>41</v>
      </c>
      <c r="AE1376"/>
    </row>
    <row r="1377" spans="1:31" ht="15">
      <c r="A1377" s="1" t="str">
        <f t="shared" si="42"/>
        <v>1175113212E5</v>
      </c>
      <c r="B1377" t="s">
        <v>369</v>
      </c>
      <c r="C1377" t="s">
        <v>29</v>
      </c>
      <c r="D1377" t="s">
        <v>30</v>
      </c>
      <c r="E1377" t="s">
        <v>329</v>
      </c>
      <c r="F1377" t="s">
        <v>1211</v>
      </c>
      <c r="G1377" t="s">
        <v>7765</v>
      </c>
      <c r="H1377" t="s">
        <v>1774</v>
      </c>
      <c r="I1377" t="s">
        <v>7766</v>
      </c>
      <c r="J1377" t="s">
        <v>7783</v>
      </c>
      <c r="K1377" t="s">
        <v>32</v>
      </c>
      <c r="L1377" t="s">
        <v>32</v>
      </c>
      <c r="M1377" t="s">
        <v>43</v>
      </c>
      <c r="N1377" t="s">
        <v>44</v>
      </c>
      <c r="O1377" t="s">
        <v>7784</v>
      </c>
      <c r="P1377" t="s">
        <v>256</v>
      </c>
      <c r="Q1377" t="s">
        <v>123</v>
      </c>
      <c r="R1377" t="s">
        <v>7785</v>
      </c>
      <c r="S1377" s="1" t="str">
        <f t="shared" si="43"/>
        <v>ALVAREZ VELASQUEZ, LIZBETH CAROLE</v>
      </c>
      <c r="T1377" t="s">
        <v>53</v>
      </c>
      <c r="U1377" t="s">
        <v>49</v>
      </c>
      <c r="V1377" t="s">
        <v>50</v>
      </c>
      <c r="W1377" t="s">
        <v>7786</v>
      </c>
      <c r="X1377" s="40">
        <v>27085</v>
      </c>
      <c r="Y1377" t="s">
        <v>7787</v>
      </c>
      <c r="Z1377" s="40">
        <v>42131</v>
      </c>
      <c r="AA1377"/>
      <c r="AB1377" t="s">
        <v>39</v>
      </c>
      <c r="AC1377" t="s">
        <v>40</v>
      </c>
      <c r="AD1377" t="s">
        <v>41</v>
      </c>
      <c r="AE1377"/>
    </row>
    <row r="1378" spans="1:31" ht="15">
      <c r="A1378" s="1" t="str">
        <f t="shared" si="42"/>
        <v>1175113212E7</v>
      </c>
      <c r="B1378" t="s">
        <v>369</v>
      </c>
      <c r="C1378" t="s">
        <v>29</v>
      </c>
      <c r="D1378" t="s">
        <v>30</v>
      </c>
      <c r="E1378" t="s">
        <v>329</v>
      </c>
      <c r="F1378" t="s">
        <v>1211</v>
      </c>
      <c r="G1378" t="s">
        <v>7765</v>
      </c>
      <c r="H1378" t="s">
        <v>1774</v>
      </c>
      <c r="I1378" t="s">
        <v>7766</v>
      </c>
      <c r="J1378" t="s">
        <v>7788</v>
      </c>
      <c r="K1378" t="s">
        <v>32</v>
      </c>
      <c r="L1378" t="s">
        <v>32</v>
      </c>
      <c r="M1378" t="s">
        <v>43</v>
      </c>
      <c r="N1378" t="s">
        <v>44</v>
      </c>
      <c r="O1378" t="s">
        <v>7789</v>
      </c>
      <c r="P1378" t="s">
        <v>468</v>
      </c>
      <c r="Q1378" t="s">
        <v>140</v>
      </c>
      <c r="R1378" t="s">
        <v>7790</v>
      </c>
      <c r="S1378" s="1" t="str">
        <f t="shared" si="43"/>
        <v>HUARAHUARA LAURA, PASCASIO</v>
      </c>
      <c r="T1378" t="s">
        <v>48</v>
      </c>
      <c r="U1378" t="s">
        <v>49</v>
      </c>
      <c r="V1378" t="s">
        <v>50</v>
      </c>
      <c r="W1378" t="s">
        <v>7791</v>
      </c>
      <c r="X1378" s="40">
        <v>22797</v>
      </c>
      <c r="Y1378" t="s">
        <v>7792</v>
      </c>
      <c r="Z1378" s="40">
        <v>42736</v>
      </c>
      <c r="AA1378" s="40">
        <v>43100</v>
      </c>
      <c r="AB1378" t="s">
        <v>39</v>
      </c>
      <c r="AC1378" t="s">
        <v>40</v>
      </c>
      <c r="AD1378" t="s">
        <v>41</v>
      </c>
      <c r="AE1378"/>
    </row>
    <row r="1379" spans="1:31" ht="15">
      <c r="A1379" s="1" t="str">
        <f t="shared" si="42"/>
        <v>1175113212E8</v>
      </c>
      <c r="B1379" t="s">
        <v>369</v>
      </c>
      <c r="C1379" t="s">
        <v>29</v>
      </c>
      <c r="D1379" t="s">
        <v>30</v>
      </c>
      <c r="E1379" t="s">
        <v>329</v>
      </c>
      <c r="F1379" t="s">
        <v>1211</v>
      </c>
      <c r="G1379" t="s">
        <v>7765</v>
      </c>
      <c r="H1379" t="s">
        <v>1774</v>
      </c>
      <c r="I1379" t="s">
        <v>7766</v>
      </c>
      <c r="J1379" t="s">
        <v>7793</v>
      </c>
      <c r="K1379" t="s">
        <v>32</v>
      </c>
      <c r="L1379" t="s">
        <v>32</v>
      </c>
      <c r="M1379" t="s">
        <v>43</v>
      </c>
      <c r="N1379" t="s">
        <v>44</v>
      </c>
      <c r="O1379" t="s">
        <v>54</v>
      </c>
      <c r="P1379" t="s">
        <v>738</v>
      </c>
      <c r="Q1379" t="s">
        <v>419</v>
      </c>
      <c r="R1379" t="s">
        <v>7794</v>
      </c>
      <c r="S1379" s="1" t="str">
        <f t="shared" si="43"/>
        <v>YAGUNO CURO, TEOFILO BACILIO</v>
      </c>
      <c r="T1379" t="s">
        <v>53</v>
      </c>
      <c r="U1379" t="s">
        <v>49</v>
      </c>
      <c r="V1379" t="s">
        <v>50</v>
      </c>
      <c r="W1379" t="s">
        <v>7795</v>
      </c>
      <c r="X1379" s="40">
        <v>21689</v>
      </c>
      <c r="Y1379" t="s">
        <v>7796</v>
      </c>
      <c r="Z1379" s="40">
        <v>41640</v>
      </c>
      <c r="AA1379" s="40">
        <v>42004</v>
      </c>
      <c r="AB1379" t="s">
        <v>39</v>
      </c>
      <c r="AC1379" t="s">
        <v>40</v>
      </c>
      <c r="AD1379" t="s">
        <v>41</v>
      </c>
      <c r="AE1379"/>
    </row>
    <row r="1380" spans="1:31" ht="15">
      <c r="A1380" s="1" t="str">
        <f t="shared" si="42"/>
        <v>1175113212E6</v>
      </c>
      <c r="B1380" t="s">
        <v>369</v>
      </c>
      <c r="C1380" t="s">
        <v>29</v>
      </c>
      <c r="D1380" t="s">
        <v>30</v>
      </c>
      <c r="E1380" t="s">
        <v>329</v>
      </c>
      <c r="F1380" t="s">
        <v>1211</v>
      </c>
      <c r="G1380" t="s">
        <v>7765</v>
      </c>
      <c r="H1380" t="s">
        <v>1774</v>
      </c>
      <c r="I1380" t="s">
        <v>7766</v>
      </c>
      <c r="J1380" t="s">
        <v>7797</v>
      </c>
      <c r="K1380" t="s">
        <v>87</v>
      </c>
      <c r="L1380" t="s">
        <v>88</v>
      </c>
      <c r="M1380" t="s">
        <v>325</v>
      </c>
      <c r="N1380" t="s">
        <v>44</v>
      </c>
      <c r="O1380" t="s">
        <v>54</v>
      </c>
      <c r="P1380" t="s">
        <v>76</v>
      </c>
      <c r="Q1380" t="s">
        <v>118</v>
      </c>
      <c r="R1380" t="s">
        <v>1148</v>
      </c>
      <c r="S1380" s="1" t="str">
        <f t="shared" si="43"/>
        <v>QUISPE FLORES, SALOMON</v>
      </c>
      <c r="T1380" t="s">
        <v>173</v>
      </c>
      <c r="U1380" t="s">
        <v>38</v>
      </c>
      <c r="V1380" t="s">
        <v>50</v>
      </c>
      <c r="W1380" t="s">
        <v>7798</v>
      </c>
      <c r="X1380" s="40">
        <v>17828</v>
      </c>
      <c r="Y1380" t="s">
        <v>7799</v>
      </c>
      <c r="Z1380"/>
      <c r="AA1380"/>
      <c r="AB1380" t="s">
        <v>39</v>
      </c>
      <c r="AC1380" t="s">
        <v>92</v>
      </c>
      <c r="AD1380" t="s">
        <v>41</v>
      </c>
      <c r="AE1380"/>
    </row>
    <row r="1381" spans="1:31" ht="15">
      <c r="A1381" s="1" t="str">
        <f t="shared" si="42"/>
        <v>1152113411E3</v>
      </c>
      <c r="B1381" t="s">
        <v>369</v>
      </c>
      <c r="C1381" t="s">
        <v>29</v>
      </c>
      <c r="D1381" t="s">
        <v>30</v>
      </c>
      <c r="E1381" t="s">
        <v>329</v>
      </c>
      <c r="F1381" t="s">
        <v>1221</v>
      </c>
      <c r="G1381" t="s">
        <v>7800</v>
      </c>
      <c r="H1381" t="s">
        <v>1774</v>
      </c>
      <c r="I1381" t="s">
        <v>7801</v>
      </c>
      <c r="J1381" t="s">
        <v>7802</v>
      </c>
      <c r="K1381" t="s">
        <v>32</v>
      </c>
      <c r="L1381" t="s">
        <v>32</v>
      </c>
      <c r="M1381" t="s">
        <v>259</v>
      </c>
      <c r="N1381" t="s">
        <v>44</v>
      </c>
      <c r="O1381" t="s">
        <v>238</v>
      </c>
      <c r="P1381" t="s">
        <v>555</v>
      </c>
      <c r="Q1381" t="s">
        <v>7803</v>
      </c>
      <c r="R1381" t="s">
        <v>7804</v>
      </c>
      <c r="S1381" s="1" t="str">
        <f t="shared" si="43"/>
        <v>PARILLO HUACO, NERI PILAR</v>
      </c>
      <c r="T1381" t="s">
        <v>53</v>
      </c>
      <c r="U1381" t="s">
        <v>49</v>
      </c>
      <c r="V1381" t="s">
        <v>50</v>
      </c>
      <c r="W1381" t="s">
        <v>7805</v>
      </c>
      <c r="X1381" s="40">
        <v>28668</v>
      </c>
      <c r="Y1381" t="s">
        <v>7806</v>
      </c>
      <c r="Z1381" s="40">
        <v>43101</v>
      </c>
      <c r="AA1381" s="40">
        <v>43465</v>
      </c>
      <c r="AB1381" t="s">
        <v>39</v>
      </c>
      <c r="AC1381" t="s">
        <v>40</v>
      </c>
      <c r="AD1381" t="s">
        <v>41</v>
      </c>
      <c r="AE1381"/>
    </row>
    <row r="1382" spans="1:31" ht="15">
      <c r="A1382" s="1" t="str">
        <f t="shared" si="42"/>
        <v>1196113212E2</v>
      </c>
      <c r="B1382" t="s">
        <v>369</v>
      </c>
      <c r="C1382" t="s">
        <v>29</v>
      </c>
      <c r="D1382" t="s">
        <v>30</v>
      </c>
      <c r="E1382" t="s">
        <v>329</v>
      </c>
      <c r="F1382" t="s">
        <v>1221</v>
      </c>
      <c r="G1382" t="s">
        <v>7800</v>
      </c>
      <c r="H1382" t="s">
        <v>1774</v>
      </c>
      <c r="I1382" t="s">
        <v>7801</v>
      </c>
      <c r="J1382" t="s">
        <v>7807</v>
      </c>
      <c r="K1382" t="s">
        <v>32</v>
      </c>
      <c r="L1382" t="s">
        <v>32</v>
      </c>
      <c r="M1382" t="s">
        <v>43</v>
      </c>
      <c r="N1382" t="s">
        <v>44</v>
      </c>
      <c r="O1382" t="s">
        <v>54</v>
      </c>
      <c r="P1382" t="s">
        <v>174</v>
      </c>
      <c r="Q1382" t="s">
        <v>1147</v>
      </c>
      <c r="R1382" t="s">
        <v>7808</v>
      </c>
      <c r="S1382" s="1" t="str">
        <f t="shared" si="43"/>
        <v>APAZA SUCASACA, SIMONA</v>
      </c>
      <c r="T1382" t="s">
        <v>53</v>
      </c>
      <c r="U1382" t="s">
        <v>49</v>
      </c>
      <c r="V1382" t="s">
        <v>50</v>
      </c>
      <c r="W1382" t="s">
        <v>7809</v>
      </c>
      <c r="X1382" s="40">
        <v>20758</v>
      </c>
      <c r="Y1382" t="s">
        <v>7810</v>
      </c>
      <c r="Z1382" s="40">
        <v>42065</v>
      </c>
      <c r="AA1382" s="40">
        <v>42369</v>
      </c>
      <c r="AB1382" t="s">
        <v>39</v>
      </c>
      <c r="AC1382" t="s">
        <v>40</v>
      </c>
      <c r="AD1382" t="s">
        <v>41</v>
      </c>
      <c r="AE1382"/>
    </row>
    <row r="1383" spans="1:31" ht="15">
      <c r="A1383" s="1" t="str">
        <f t="shared" si="42"/>
        <v>1196113212E3</v>
      </c>
      <c r="B1383" t="s">
        <v>369</v>
      </c>
      <c r="C1383" t="s">
        <v>29</v>
      </c>
      <c r="D1383" t="s">
        <v>30</v>
      </c>
      <c r="E1383" t="s">
        <v>329</v>
      </c>
      <c r="F1383" t="s">
        <v>1221</v>
      </c>
      <c r="G1383" t="s">
        <v>7800</v>
      </c>
      <c r="H1383" t="s">
        <v>1774</v>
      </c>
      <c r="I1383" t="s">
        <v>7801</v>
      </c>
      <c r="J1383" t="s">
        <v>7811</v>
      </c>
      <c r="K1383" t="s">
        <v>32</v>
      </c>
      <c r="L1383" t="s">
        <v>32</v>
      </c>
      <c r="M1383" t="s">
        <v>43</v>
      </c>
      <c r="N1383" t="s">
        <v>44</v>
      </c>
      <c r="O1383" t="s">
        <v>54</v>
      </c>
      <c r="P1383" t="s">
        <v>131</v>
      </c>
      <c r="Q1383" t="s">
        <v>207</v>
      </c>
      <c r="R1383" t="s">
        <v>1125</v>
      </c>
      <c r="S1383" s="1" t="str">
        <f t="shared" si="43"/>
        <v>AQUISE TICONA, GERONIMO</v>
      </c>
      <c r="T1383" t="s">
        <v>53</v>
      </c>
      <c r="U1383" t="s">
        <v>49</v>
      </c>
      <c r="V1383" t="s">
        <v>50</v>
      </c>
      <c r="W1383" t="s">
        <v>7812</v>
      </c>
      <c r="X1383" s="40">
        <v>22777</v>
      </c>
      <c r="Y1383" t="s">
        <v>7813</v>
      </c>
      <c r="Z1383"/>
      <c r="AA1383"/>
      <c r="AB1383" t="s">
        <v>39</v>
      </c>
      <c r="AC1383" t="s">
        <v>40</v>
      </c>
      <c r="AD1383" t="s">
        <v>41</v>
      </c>
      <c r="AE1383"/>
    </row>
    <row r="1384" spans="1:31" ht="15">
      <c r="A1384" s="1" t="str">
        <f t="shared" si="42"/>
        <v>1196113212E4</v>
      </c>
      <c r="B1384" t="s">
        <v>369</v>
      </c>
      <c r="C1384" t="s">
        <v>29</v>
      </c>
      <c r="D1384" t="s">
        <v>30</v>
      </c>
      <c r="E1384" t="s">
        <v>329</v>
      </c>
      <c r="F1384" t="s">
        <v>1221</v>
      </c>
      <c r="G1384" t="s">
        <v>7800</v>
      </c>
      <c r="H1384" t="s">
        <v>1774</v>
      </c>
      <c r="I1384" t="s">
        <v>7801</v>
      </c>
      <c r="J1384" t="s">
        <v>7814</v>
      </c>
      <c r="K1384" t="s">
        <v>32</v>
      </c>
      <c r="L1384" t="s">
        <v>32</v>
      </c>
      <c r="M1384" t="s">
        <v>1837</v>
      </c>
      <c r="N1384" t="s">
        <v>44</v>
      </c>
      <c r="O1384" t="s">
        <v>54</v>
      </c>
      <c r="P1384" t="s">
        <v>56</v>
      </c>
      <c r="Q1384" t="s">
        <v>63</v>
      </c>
      <c r="R1384" t="s">
        <v>824</v>
      </c>
      <c r="S1384" s="1" t="str">
        <f t="shared" si="43"/>
        <v>ARPASI MEDINA, MAURO</v>
      </c>
      <c r="T1384" t="s">
        <v>65</v>
      </c>
      <c r="U1384" t="s">
        <v>49</v>
      </c>
      <c r="V1384" t="s">
        <v>50</v>
      </c>
      <c r="W1384" t="s">
        <v>7815</v>
      </c>
      <c r="X1384" s="40">
        <v>21536</v>
      </c>
      <c r="Y1384" t="s">
        <v>7816</v>
      </c>
      <c r="Z1384"/>
      <c r="AA1384"/>
      <c r="AB1384" t="s">
        <v>39</v>
      </c>
      <c r="AC1384" t="s">
        <v>40</v>
      </c>
      <c r="AD1384" t="s">
        <v>41</v>
      </c>
      <c r="AE1384"/>
    </row>
    <row r="1385" spans="1:31" ht="15">
      <c r="A1385" s="1" t="str">
        <f t="shared" si="42"/>
        <v>1196113212E7</v>
      </c>
      <c r="B1385" t="s">
        <v>369</v>
      </c>
      <c r="C1385" t="s">
        <v>29</v>
      </c>
      <c r="D1385" t="s">
        <v>30</v>
      </c>
      <c r="E1385" t="s">
        <v>329</v>
      </c>
      <c r="F1385" t="s">
        <v>1221</v>
      </c>
      <c r="G1385" t="s">
        <v>7800</v>
      </c>
      <c r="H1385" t="s">
        <v>1774</v>
      </c>
      <c r="I1385" t="s">
        <v>7801</v>
      </c>
      <c r="J1385" t="s">
        <v>7817</v>
      </c>
      <c r="K1385" t="s">
        <v>32</v>
      </c>
      <c r="L1385" t="s">
        <v>32</v>
      </c>
      <c r="M1385" t="s">
        <v>43</v>
      </c>
      <c r="N1385" t="s">
        <v>44</v>
      </c>
      <c r="O1385" t="s">
        <v>7818</v>
      </c>
      <c r="P1385" t="s">
        <v>239</v>
      </c>
      <c r="Q1385" t="s">
        <v>207</v>
      </c>
      <c r="R1385" t="s">
        <v>7819</v>
      </c>
      <c r="S1385" s="1" t="str">
        <f t="shared" si="43"/>
        <v>FUENTES TICONA, GRIMALDO MIGUEL</v>
      </c>
      <c r="T1385" t="s">
        <v>65</v>
      </c>
      <c r="U1385" t="s">
        <v>49</v>
      </c>
      <c r="V1385" t="s">
        <v>50</v>
      </c>
      <c r="W1385" t="s">
        <v>7820</v>
      </c>
      <c r="X1385" s="40">
        <v>22553</v>
      </c>
      <c r="Y1385" t="s">
        <v>7821</v>
      </c>
      <c r="Z1385"/>
      <c r="AA1385"/>
      <c r="AB1385" t="s">
        <v>39</v>
      </c>
      <c r="AC1385" t="s">
        <v>40</v>
      </c>
      <c r="AD1385" t="s">
        <v>41</v>
      </c>
      <c r="AE1385"/>
    </row>
    <row r="1386" spans="1:31" ht="15">
      <c r="A1386" s="1" t="str">
        <f t="shared" si="42"/>
        <v>1196113212E8</v>
      </c>
      <c r="B1386" t="s">
        <v>369</v>
      </c>
      <c r="C1386" t="s">
        <v>29</v>
      </c>
      <c r="D1386" t="s">
        <v>30</v>
      </c>
      <c r="E1386" t="s">
        <v>329</v>
      </c>
      <c r="F1386" t="s">
        <v>1221</v>
      </c>
      <c r="G1386" t="s">
        <v>7800</v>
      </c>
      <c r="H1386" t="s">
        <v>1774</v>
      </c>
      <c r="I1386" t="s">
        <v>7801</v>
      </c>
      <c r="J1386" t="s">
        <v>7822</v>
      </c>
      <c r="K1386" t="s">
        <v>32</v>
      </c>
      <c r="L1386" t="s">
        <v>32</v>
      </c>
      <c r="M1386" t="s">
        <v>43</v>
      </c>
      <c r="N1386" t="s">
        <v>62</v>
      </c>
      <c r="O1386" t="s">
        <v>7823</v>
      </c>
      <c r="P1386" t="s">
        <v>441</v>
      </c>
      <c r="Q1386" t="s">
        <v>174</v>
      </c>
      <c r="R1386" t="s">
        <v>514</v>
      </c>
      <c r="S1386" s="1" t="str">
        <f t="shared" si="43"/>
        <v>MARCA APAZA, WILFREDO</v>
      </c>
      <c r="T1386" t="s">
        <v>65</v>
      </c>
      <c r="U1386" t="s">
        <v>49</v>
      </c>
      <c r="V1386" t="s">
        <v>100</v>
      </c>
      <c r="W1386" t="s">
        <v>7824</v>
      </c>
      <c r="X1386" s="40">
        <v>29131</v>
      </c>
      <c r="Y1386" t="s">
        <v>7825</v>
      </c>
      <c r="Z1386" s="40">
        <v>43160</v>
      </c>
      <c r="AA1386" s="40">
        <v>43465</v>
      </c>
      <c r="AB1386" t="s">
        <v>39</v>
      </c>
      <c r="AC1386" t="s">
        <v>67</v>
      </c>
      <c r="AD1386" t="s">
        <v>41</v>
      </c>
      <c r="AE1386"/>
    </row>
    <row r="1387" spans="1:31" ht="15">
      <c r="A1387" s="1" t="str">
        <f t="shared" si="42"/>
        <v>1196113212E9</v>
      </c>
      <c r="B1387" t="s">
        <v>369</v>
      </c>
      <c r="C1387" t="s">
        <v>29</v>
      </c>
      <c r="D1387" t="s">
        <v>30</v>
      </c>
      <c r="E1387" t="s">
        <v>329</v>
      </c>
      <c r="F1387" t="s">
        <v>1221</v>
      </c>
      <c r="G1387" t="s">
        <v>7800</v>
      </c>
      <c r="H1387" t="s">
        <v>1774</v>
      </c>
      <c r="I1387" t="s">
        <v>7801</v>
      </c>
      <c r="J1387" t="s">
        <v>7826</v>
      </c>
      <c r="K1387" t="s">
        <v>32</v>
      </c>
      <c r="L1387" t="s">
        <v>32</v>
      </c>
      <c r="M1387" t="s">
        <v>43</v>
      </c>
      <c r="N1387" t="s">
        <v>44</v>
      </c>
      <c r="O1387" t="s">
        <v>54</v>
      </c>
      <c r="P1387" t="s">
        <v>207</v>
      </c>
      <c r="Q1387" t="s">
        <v>910</v>
      </c>
      <c r="R1387" t="s">
        <v>3042</v>
      </c>
      <c r="S1387" s="1" t="str">
        <f t="shared" si="43"/>
        <v>TICONA QUILLA, LEOCADIA</v>
      </c>
      <c r="T1387" t="s">
        <v>53</v>
      </c>
      <c r="U1387" t="s">
        <v>49</v>
      </c>
      <c r="V1387" t="s">
        <v>50</v>
      </c>
      <c r="W1387" t="s">
        <v>7827</v>
      </c>
      <c r="X1387" s="40">
        <v>23789</v>
      </c>
      <c r="Y1387" t="s">
        <v>7828</v>
      </c>
      <c r="Z1387"/>
      <c r="AA1387"/>
      <c r="AB1387" t="s">
        <v>39</v>
      </c>
      <c r="AC1387" t="s">
        <v>40</v>
      </c>
      <c r="AD1387" t="s">
        <v>41</v>
      </c>
      <c r="AE1387"/>
    </row>
    <row r="1388" spans="1:31" ht="15">
      <c r="A1388" s="1" t="str">
        <f t="shared" si="42"/>
        <v>21EV01810180</v>
      </c>
      <c r="B1388" t="s">
        <v>369</v>
      </c>
      <c r="C1388" t="s">
        <v>29</v>
      </c>
      <c r="D1388" t="s">
        <v>30</v>
      </c>
      <c r="E1388" t="s">
        <v>329</v>
      </c>
      <c r="F1388" t="s">
        <v>1221</v>
      </c>
      <c r="G1388" t="s">
        <v>7800</v>
      </c>
      <c r="H1388" t="s">
        <v>1774</v>
      </c>
      <c r="I1388" t="s">
        <v>7801</v>
      </c>
      <c r="J1388" t="s">
        <v>7829</v>
      </c>
      <c r="K1388" t="s">
        <v>32</v>
      </c>
      <c r="L1388" t="s">
        <v>32</v>
      </c>
      <c r="M1388" t="s">
        <v>1139</v>
      </c>
      <c r="N1388" t="s">
        <v>62</v>
      </c>
      <c r="O1388" t="s">
        <v>2591</v>
      </c>
      <c r="P1388" t="s">
        <v>888</v>
      </c>
      <c r="Q1388" t="s">
        <v>222</v>
      </c>
      <c r="R1388" t="s">
        <v>7830</v>
      </c>
      <c r="S1388" s="1" t="str">
        <f t="shared" si="43"/>
        <v>SAENZ ALATA, GIOVANA JEANNY</v>
      </c>
      <c r="T1388" t="s">
        <v>65</v>
      </c>
      <c r="U1388" t="s">
        <v>644</v>
      </c>
      <c r="V1388" t="s">
        <v>50</v>
      </c>
      <c r="W1388" t="s">
        <v>7831</v>
      </c>
      <c r="X1388" s="40">
        <v>28395</v>
      </c>
      <c r="Y1388" t="s">
        <v>7832</v>
      </c>
      <c r="Z1388" s="40">
        <v>43332</v>
      </c>
      <c r="AA1388" s="40">
        <v>43465</v>
      </c>
      <c r="AB1388" t="s">
        <v>113</v>
      </c>
      <c r="AC1388" t="s">
        <v>67</v>
      </c>
      <c r="AD1388" t="s">
        <v>41</v>
      </c>
      <c r="AE1388"/>
    </row>
    <row r="1389" spans="1:31" ht="15">
      <c r="A1389" s="1" t="str">
        <f t="shared" si="42"/>
        <v>1196113212E6</v>
      </c>
      <c r="B1389" t="s">
        <v>369</v>
      </c>
      <c r="C1389" t="s">
        <v>29</v>
      </c>
      <c r="D1389" t="s">
        <v>30</v>
      </c>
      <c r="E1389" t="s">
        <v>329</v>
      </c>
      <c r="F1389" t="s">
        <v>1221</v>
      </c>
      <c r="G1389" t="s">
        <v>7800</v>
      </c>
      <c r="H1389" t="s">
        <v>1774</v>
      </c>
      <c r="I1389" t="s">
        <v>7801</v>
      </c>
      <c r="J1389" t="s">
        <v>7833</v>
      </c>
      <c r="K1389" t="s">
        <v>87</v>
      </c>
      <c r="L1389" t="s">
        <v>88</v>
      </c>
      <c r="M1389" t="s">
        <v>93</v>
      </c>
      <c r="N1389" t="s">
        <v>62</v>
      </c>
      <c r="O1389" t="s">
        <v>7834</v>
      </c>
      <c r="P1389" t="s">
        <v>7835</v>
      </c>
      <c r="Q1389" t="s">
        <v>791</v>
      </c>
      <c r="R1389" t="s">
        <v>901</v>
      </c>
      <c r="S1389" s="1" t="str">
        <f t="shared" si="43"/>
        <v>ARRIETA BUSTAMANTE, SIMON</v>
      </c>
      <c r="T1389" t="s">
        <v>98</v>
      </c>
      <c r="U1389" t="s">
        <v>38</v>
      </c>
      <c r="V1389" t="s">
        <v>50</v>
      </c>
      <c r="W1389" t="s">
        <v>7836</v>
      </c>
      <c r="X1389" s="40">
        <v>24174</v>
      </c>
      <c r="Y1389" t="s">
        <v>7837</v>
      </c>
      <c r="Z1389" s="40">
        <v>43101</v>
      </c>
      <c r="AA1389" s="40">
        <v>43465</v>
      </c>
      <c r="AB1389" t="s">
        <v>39</v>
      </c>
      <c r="AC1389" t="s">
        <v>92</v>
      </c>
      <c r="AD1389" t="s">
        <v>41</v>
      </c>
      <c r="AE1389"/>
    </row>
    <row r="1390" spans="1:31" ht="15">
      <c r="A1390" s="1" t="str">
        <f t="shared" si="42"/>
        <v>1117113222E4</v>
      </c>
      <c r="B1390" t="s">
        <v>369</v>
      </c>
      <c r="C1390" t="s">
        <v>29</v>
      </c>
      <c r="D1390" t="s">
        <v>30</v>
      </c>
      <c r="E1390" t="s">
        <v>329</v>
      </c>
      <c r="F1390" t="s">
        <v>1645</v>
      </c>
      <c r="G1390" t="s">
        <v>7838</v>
      </c>
      <c r="H1390" t="s">
        <v>1774</v>
      </c>
      <c r="I1390" t="s">
        <v>7839</v>
      </c>
      <c r="J1390" t="s">
        <v>7840</v>
      </c>
      <c r="K1390" t="s">
        <v>32</v>
      </c>
      <c r="L1390" t="s">
        <v>33</v>
      </c>
      <c r="M1390" t="s">
        <v>34</v>
      </c>
      <c r="N1390" t="s">
        <v>35</v>
      </c>
      <c r="O1390" t="s">
        <v>7841</v>
      </c>
      <c r="P1390" t="s">
        <v>107</v>
      </c>
      <c r="Q1390" t="s">
        <v>263</v>
      </c>
      <c r="R1390" t="s">
        <v>3881</v>
      </c>
      <c r="S1390" s="1" t="str">
        <f t="shared" si="43"/>
        <v>SILVA ZEA, LUCIO WILFREDO</v>
      </c>
      <c r="T1390" t="s">
        <v>37</v>
      </c>
      <c r="U1390" t="s">
        <v>38</v>
      </c>
      <c r="V1390" t="s">
        <v>100</v>
      </c>
      <c r="W1390" t="s">
        <v>7842</v>
      </c>
      <c r="X1390" s="40">
        <v>25211</v>
      </c>
      <c r="Y1390" t="s">
        <v>7843</v>
      </c>
      <c r="Z1390" s="40">
        <v>42064</v>
      </c>
      <c r="AA1390" s="40">
        <v>43159</v>
      </c>
      <c r="AB1390" t="s">
        <v>39</v>
      </c>
      <c r="AC1390" t="s">
        <v>40</v>
      </c>
      <c r="AD1390" t="s">
        <v>41</v>
      </c>
      <c r="AE1390"/>
    </row>
    <row r="1391" spans="1:31" ht="15">
      <c r="A1391" s="1" t="str">
        <f t="shared" si="42"/>
        <v>1117113212E0</v>
      </c>
      <c r="B1391" t="s">
        <v>369</v>
      </c>
      <c r="C1391" t="s">
        <v>29</v>
      </c>
      <c r="D1391" t="s">
        <v>30</v>
      </c>
      <c r="E1391" t="s">
        <v>329</v>
      </c>
      <c r="F1391" t="s">
        <v>1645</v>
      </c>
      <c r="G1391" t="s">
        <v>7838</v>
      </c>
      <c r="H1391" t="s">
        <v>1774</v>
      </c>
      <c r="I1391" t="s">
        <v>7839</v>
      </c>
      <c r="J1391" t="s">
        <v>7844</v>
      </c>
      <c r="K1391" t="s">
        <v>32</v>
      </c>
      <c r="L1391" t="s">
        <v>32</v>
      </c>
      <c r="M1391" t="s">
        <v>43</v>
      </c>
      <c r="N1391" t="s">
        <v>44</v>
      </c>
      <c r="O1391" t="s">
        <v>54</v>
      </c>
      <c r="P1391" t="s">
        <v>911</v>
      </c>
      <c r="Q1391" t="s">
        <v>7845</v>
      </c>
      <c r="R1391" t="s">
        <v>7846</v>
      </c>
      <c r="S1391" s="1" t="str">
        <f t="shared" si="43"/>
        <v>OBLITAS VILA, GIOVANNA LOURDES</v>
      </c>
      <c r="T1391" t="s">
        <v>48</v>
      </c>
      <c r="U1391" t="s">
        <v>49</v>
      </c>
      <c r="V1391" t="s">
        <v>50</v>
      </c>
      <c r="W1391" t="s">
        <v>7847</v>
      </c>
      <c r="X1391" s="40">
        <v>25293</v>
      </c>
      <c r="Y1391" t="s">
        <v>7848</v>
      </c>
      <c r="Z1391"/>
      <c r="AA1391"/>
      <c r="AB1391" t="s">
        <v>39</v>
      </c>
      <c r="AC1391" t="s">
        <v>40</v>
      </c>
      <c r="AD1391" t="s">
        <v>41</v>
      </c>
      <c r="AE1391"/>
    </row>
    <row r="1392" spans="1:31" ht="15">
      <c r="A1392" s="1" t="str">
        <f t="shared" si="42"/>
        <v>1117113212E2</v>
      </c>
      <c r="B1392" t="s">
        <v>369</v>
      </c>
      <c r="C1392" t="s">
        <v>29</v>
      </c>
      <c r="D1392" t="s">
        <v>30</v>
      </c>
      <c r="E1392" t="s">
        <v>329</v>
      </c>
      <c r="F1392" t="s">
        <v>1645</v>
      </c>
      <c r="G1392" t="s">
        <v>7838</v>
      </c>
      <c r="H1392" t="s">
        <v>1774</v>
      </c>
      <c r="I1392" t="s">
        <v>7839</v>
      </c>
      <c r="J1392" t="s">
        <v>7849</v>
      </c>
      <c r="K1392" t="s">
        <v>32</v>
      </c>
      <c r="L1392" t="s">
        <v>32</v>
      </c>
      <c r="M1392" t="s">
        <v>43</v>
      </c>
      <c r="N1392" t="s">
        <v>44</v>
      </c>
      <c r="O1392" t="s">
        <v>54</v>
      </c>
      <c r="P1392" t="s">
        <v>912</v>
      </c>
      <c r="Q1392" t="s">
        <v>913</v>
      </c>
      <c r="R1392" t="s">
        <v>7850</v>
      </c>
      <c r="S1392" s="1" t="str">
        <f t="shared" si="43"/>
        <v>BAUTISTA PACHAURI, GIOVANA NANCY</v>
      </c>
      <c r="T1392" t="s">
        <v>48</v>
      </c>
      <c r="U1392" t="s">
        <v>49</v>
      </c>
      <c r="V1392" t="s">
        <v>50</v>
      </c>
      <c r="W1392" t="s">
        <v>7851</v>
      </c>
      <c r="X1392" s="40">
        <v>27065</v>
      </c>
      <c r="Y1392" t="s">
        <v>7852</v>
      </c>
      <c r="Z1392"/>
      <c r="AA1392"/>
      <c r="AB1392" t="s">
        <v>39</v>
      </c>
      <c r="AC1392" t="s">
        <v>40</v>
      </c>
      <c r="AD1392" t="s">
        <v>41</v>
      </c>
      <c r="AE1392"/>
    </row>
    <row r="1393" spans="1:31" ht="15">
      <c r="A1393" s="1" t="str">
        <f t="shared" si="42"/>
        <v>1117113212E5</v>
      </c>
      <c r="B1393" t="s">
        <v>369</v>
      </c>
      <c r="C1393" t="s">
        <v>29</v>
      </c>
      <c r="D1393" t="s">
        <v>30</v>
      </c>
      <c r="E1393" t="s">
        <v>329</v>
      </c>
      <c r="F1393" t="s">
        <v>1645</v>
      </c>
      <c r="G1393" t="s">
        <v>7838</v>
      </c>
      <c r="H1393" t="s">
        <v>1774</v>
      </c>
      <c r="I1393" t="s">
        <v>7839</v>
      </c>
      <c r="J1393" t="s">
        <v>7853</v>
      </c>
      <c r="K1393" t="s">
        <v>32</v>
      </c>
      <c r="L1393" t="s">
        <v>32</v>
      </c>
      <c r="M1393" t="s">
        <v>43</v>
      </c>
      <c r="N1393" t="s">
        <v>44</v>
      </c>
      <c r="O1393" t="s">
        <v>7854</v>
      </c>
      <c r="P1393" t="s">
        <v>627</v>
      </c>
      <c r="Q1393" t="s">
        <v>102</v>
      </c>
      <c r="R1393" t="s">
        <v>7855</v>
      </c>
      <c r="S1393" s="1" t="str">
        <f t="shared" si="43"/>
        <v>CCUNO MAMANI, JULIO MARIO</v>
      </c>
      <c r="T1393" t="s">
        <v>48</v>
      </c>
      <c r="U1393" t="s">
        <v>49</v>
      </c>
      <c r="V1393" t="s">
        <v>50</v>
      </c>
      <c r="W1393" t="s">
        <v>7856</v>
      </c>
      <c r="X1393" s="40">
        <v>21647</v>
      </c>
      <c r="Y1393" t="s">
        <v>7857</v>
      </c>
      <c r="Z1393"/>
      <c r="AA1393"/>
      <c r="AB1393" t="s">
        <v>39</v>
      </c>
      <c r="AC1393" t="s">
        <v>40</v>
      </c>
      <c r="AD1393" t="s">
        <v>41</v>
      </c>
      <c r="AE1393"/>
    </row>
    <row r="1394" spans="1:31" ht="15">
      <c r="A1394" s="1" t="str">
        <f t="shared" si="42"/>
        <v>1117113212E6</v>
      </c>
      <c r="B1394" t="s">
        <v>369</v>
      </c>
      <c r="C1394" t="s">
        <v>29</v>
      </c>
      <c r="D1394" t="s">
        <v>30</v>
      </c>
      <c r="E1394" t="s">
        <v>329</v>
      </c>
      <c r="F1394" t="s">
        <v>1645</v>
      </c>
      <c r="G1394" t="s">
        <v>7838</v>
      </c>
      <c r="H1394" t="s">
        <v>1774</v>
      </c>
      <c r="I1394" t="s">
        <v>7839</v>
      </c>
      <c r="J1394" t="s">
        <v>7858</v>
      </c>
      <c r="K1394" t="s">
        <v>32</v>
      </c>
      <c r="L1394" t="s">
        <v>32</v>
      </c>
      <c r="M1394" t="s">
        <v>43</v>
      </c>
      <c r="N1394" t="s">
        <v>44</v>
      </c>
      <c r="O1394" t="s">
        <v>54</v>
      </c>
      <c r="P1394" t="s">
        <v>7535</v>
      </c>
      <c r="Q1394" t="s">
        <v>76</v>
      </c>
      <c r="R1394" t="s">
        <v>7859</v>
      </c>
      <c r="S1394" s="1" t="str">
        <f t="shared" si="43"/>
        <v>LEANDRES QUISPE, WILLMA</v>
      </c>
      <c r="T1394" t="s">
        <v>48</v>
      </c>
      <c r="U1394" t="s">
        <v>49</v>
      </c>
      <c r="V1394" t="s">
        <v>50</v>
      </c>
      <c r="W1394" t="s">
        <v>7860</v>
      </c>
      <c r="X1394" s="40">
        <v>25013</v>
      </c>
      <c r="Y1394" t="s">
        <v>7861</v>
      </c>
      <c r="Z1394"/>
      <c r="AA1394"/>
      <c r="AB1394" t="s">
        <v>39</v>
      </c>
      <c r="AC1394" t="s">
        <v>40</v>
      </c>
      <c r="AD1394" t="s">
        <v>41</v>
      </c>
      <c r="AE1394"/>
    </row>
    <row r="1395" spans="1:31" ht="15">
      <c r="A1395" s="1" t="str">
        <f t="shared" si="42"/>
        <v>1117113212E7</v>
      </c>
      <c r="B1395" t="s">
        <v>369</v>
      </c>
      <c r="C1395" t="s">
        <v>29</v>
      </c>
      <c r="D1395" t="s">
        <v>30</v>
      </c>
      <c r="E1395" t="s">
        <v>329</v>
      </c>
      <c r="F1395" t="s">
        <v>1645</v>
      </c>
      <c r="G1395" t="s">
        <v>7838</v>
      </c>
      <c r="H1395" t="s">
        <v>1774</v>
      </c>
      <c r="I1395" t="s">
        <v>7839</v>
      </c>
      <c r="J1395" t="s">
        <v>7862</v>
      </c>
      <c r="K1395" t="s">
        <v>32</v>
      </c>
      <c r="L1395" t="s">
        <v>32</v>
      </c>
      <c r="M1395" t="s">
        <v>43</v>
      </c>
      <c r="N1395" t="s">
        <v>44</v>
      </c>
      <c r="O1395" t="s">
        <v>54</v>
      </c>
      <c r="P1395" t="s">
        <v>7713</v>
      </c>
      <c r="Q1395" t="s">
        <v>255</v>
      </c>
      <c r="R1395" t="s">
        <v>288</v>
      </c>
      <c r="S1395" s="1" t="str">
        <f t="shared" si="43"/>
        <v>LLERENA BEDOYA, MARIA LUISA</v>
      </c>
      <c r="T1395" t="s">
        <v>53</v>
      </c>
      <c r="U1395" t="s">
        <v>49</v>
      </c>
      <c r="V1395" t="s">
        <v>50</v>
      </c>
      <c r="W1395" t="s">
        <v>7863</v>
      </c>
      <c r="X1395" s="40">
        <v>24828</v>
      </c>
      <c r="Y1395" t="s">
        <v>7864</v>
      </c>
      <c r="Z1395"/>
      <c r="AA1395"/>
      <c r="AB1395" t="s">
        <v>39</v>
      </c>
      <c r="AC1395" t="s">
        <v>40</v>
      </c>
      <c r="AD1395" t="s">
        <v>41</v>
      </c>
      <c r="AE1395"/>
    </row>
    <row r="1396" spans="1:31" ht="15">
      <c r="A1396" s="1" t="str">
        <f t="shared" si="42"/>
        <v>1117113212E9</v>
      </c>
      <c r="B1396" t="s">
        <v>369</v>
      </c>
      <c r="C1396" t="s">
        <v>29</v>
      </c>
      <c r="D1396" t="s">
        <v>30</v>
      </c>
      <c r="E1396" t="s">
        <v>329</v>
      </c>
      <c r="F1396" t="s">
        <v>1645</v>
      </c>
      <c r="G1396" t="s">
        <v>7838</v>
      </c>
      <c r="H1396" t="s">
        <v>1774</v>
      </c>
      <c r="I1396" t="s">
        <v>7839</v>
      </c>
      <c r="J1396" t="s">
        <v>7865</v>
      </c>
      <c r="K1396" t="s">
        <v>32</v>
      </c>
      <c r="L1396" t="s">
        <v>32</v>
      </c>
      <c r="M1396" t="s">
        <v>43</v>
      </c>
      <c r="N1396" t="s">
        <v>44</v>
      </c>
      <c r="O1396" t="s">
        <v>54</v>
      </c>
      <c r="P1396" t="s">
        <v>462</v>
      </c>
      <c r="Q1396" t="s">
        <v>174</v>
      </c>
      <c r="R1396" t="s">
        <v>7866</v>
      </c>
      <c r="S1396" s="1" t="str">
        <f t="shared" si="43"/>
        <v>MONZON APAZA, ROXANA REYNA</v>
      </c>
      <c r="T1396" t="s">
        <v>48</v>
      </c>
      <c r="U1396" t="s">
        <v>49</v>
      </c>
      <c r="V1396" t="s">
        <v>50</v>
      </c>
      <c r="W1396" t="s">
        <v>7867</v>
      </c>
      <c r="X1396" s="40">
        <v>27190</v>
      </c>
      <c r="Y1396" t="s">
        <v>7868</v>
      </c>
      <c r="Z1396"/>
      <c r="AA1396"/>
      <c r="AB1396" t="s">
        <v>39</v>
      </c>
      <c r="AC1396" t="s">
        <v>40</v>
      </c>
      <c r="AD1396" t="s">
        <v>41</v>
      </c>
      <c r="AE1396"/>
    </row>
    <row r="1397" spans="1:31" ht="15">
      <c r="A1397" s="1" t="str">
        <f t="shared" si="42"/>
        <v>1117113222E1</v>
      </c>
      <c r="B1397" t="s">
        <v>369</v>
      </c>
      <c r="C1397" t="s">
        <v>29</v>
      </c>
      <c r="D1397" t="s">
        <v>30</v>
      </c>
      <c r="E1397" t="s">
        <v>329</v>
      </c>
      <c r="F1397" t="s">
        <v>1645</v>
      </c>
      <c r="G1397" t="s">
        <v>7838</v>
      </c>
      <c r="H1397" t="s">
        <v>1774</v>
      </c>
      <c r="I1397" t="s">
        <v>7839</v>
      </c>
      <c r="J1397" t="s">
        <v>7869</v>
      </c>
      <c r="K1397" t="s">
        <v>32</v>
      </c>
      <c r="L1397" t="s">
        <v>32</v>
      </c>
      <c r="M1397" t="s">
        <v>1837</v>
      </c>
      <c r="N1397" t="s">
        <v>44</v>
      </c>
      <c r="O1397" t="s">
        <v>54</v>
      </c>
      <c r="P1397" t="s">
        <v>76</v>
      </c>
      <c r="Q1397" t="s">
        <v>126</v>
      </c>
      <c r="R1397" t="s">
        <v>7870</v>
      </c>
      <c r="S1397" s="1" t="str">
        <f t="shared" si="43"/>
        <v>QUISPE COILA, PERSEVERANDA</v>
      </c>
      <c r="T1397" t="s">
        <v>65</v>
      </c>
      <c r="U1397" t="s">
        <v>49</v>
      </c>
      <c r="V1397" t="s">
        <v>50</v>
      </c>
      <c r="W1397" t="s">
        <v>7871</v>
      </c>
      <c r="X1397" s="40">
        <v>26110</v>
      </c>
      <c r="Y1397" t="s">
        <v>7872</v>
      </c>
      <c r="Z1397"/>
      <c r="AA1397"/>
      <c r="AB1397" t="s">
        <v>39</v>
      </c>
      <c r="AC1397" t="s">
        <v>40</v>
      </c>
      <c r="AD1397" t="s">
        <v>41</v>
      </c>
      <c r="AE1397"/>
    </row>
    <row r="1398" spans="1:31" ht="15">
      <c r="A1398" s="1" t="str">
        <f t="shared" si="42"/>
        <v>1117113222E2</v>
      </c>
      <c r="B1398" t="s">
        <v>369</v>
      </c>
      <c r="C1398" t="s">
        <v>29</v>
      </c>
      <c r="D1398" t="s">
        <v>30</v>
      </c>
      <c r="E1398" t="s">
        <v>329</v>
      </c>
      <c r="F1398" t="s">
        <v>1645</v>
      </c>
      <c r="G1398" t="s">
        <v>7838</v>
      </c>
      <c r="H1398" t="s">
        <v>1774</v>
      </c>
      <c r="I1398" t="s">
        <v>7839</v>
      </c>
      <c r="J1398" t="s">
        <v>7873</v>
      </c>
      <c r="K1398" t="s">
        <v>32</v>
      </c>
      <c r="L1398" t="s">
        <v>32</v>
      </c>
      <c r="M1398" t="s">
        <v>1139</v>
      </c>
      <c r="N1398" t="s">
        <v>44</v>
      </c>
      <c r="O1398" t="s">
        <v>54</v>
      </c>
      <c r="P1398" t="s">
        <v>76</v>
      </c>
      <c r="Q1398" t="s">
        <v>105</v>
      </c>
      <c r="R1398" t="s">
        <v>711</v>
      </c>
      <c r="S1398" s="1" t="str">
        <f t="shared" si="43"/>
        <v>QUISPE RUELAS, ERNESTO</v>
      </c>
      <c r="T1398" t="s">
        <v>53</v>
      </c>
      <c r="U1398" t="s">
        <v>49</v>
      </c>
      <c r="V1398" t="s">
        <v>50</v>
      </c>
      <c r="W1398" t="s">
        <v>7874</v>
      </c>
      <c r="X1398" s="40">
        <v>22957</v>
      </c>
      <c r="Y1398" t="s">
        <v>7875</v>
      </c>
      <c r="Z1398"/>
      <c r="AA1398"/>
      <c r="AB1398" t="s">
        <v>39</v>
      </c>
      <c r="AC1398" t="s">
        <v>40</v>
      </c>
      <c r="AD1398" t="s">
        <v>41</v>
      </c>
      <c r="AE1398"/>
    </row>
    <row r="1399" spans="1:31" ht="15">
      <c r="A1399" s="1" t="str">
        <f t="shared" si="42"/>
        <v>1117113222E6</v>
      </c>
      <c r="B1399" t="s">
        <v>369</v>
      </c>
      <c r="C1399" t="s">
        <v>29</v>
      </c>
      <c r="D1399" t="s">
        <v>30</v>
      </c>
      <c r="E1399" t="s">
        <v>329</v>
      </c>
      <c r="F1399" t="s">
        <v>1645</v>
      </c>
      <c r="G1399" t="s">
        <v>7838</v>
      </c>
      <c r="H1399" t="s">
        <v>1774</v>
      </c>
      <c r="I1399" t="s">
        <v>7839</v>
      </c>
      <c r="J1399" t="s">
        <v>7876</v>
      </c>
      <c r="K1399" t="s">
        <v>87</v>
      </c>
      <c r="L1399" t="s">
        <v>88</v>
      </c>
      <c r="M1399" t="s">
        <v>93</v>
      </c>
      <c r="N1399" t="s">
        <v>44</v>
      </c>
      <c r="O1399" t="s">
        <v>7877</v>
      </c>
      <c r="P1399" t="s">
        <v>1147</v>
      </c>
      <c r="Q1399" t="s">
        <v>263</v>
      </c>
      <c r="R1399" t="s">
        <v>7339</v>
      </c>
      <c r="S1399" s="1" t="str">
        <f t="shared" si="43"/>
        <v>SUCASACA ZEA, CIRILO</v>
      </c>
      <c r="T1399" t="s">
        <v>98</v>
      </c>
      <c r="U1399" t="s">
        <v>38</v>
      </c>
      <c r="V1399" t="s">
        <v>50</v>
      </c>
      <c r="W1399" t="s">
        <v>7878</v>
      </c>
      <c r="X1399" s="40">
        <v>20643</v>
      </c>
      <c r="Y1399" t="s">
        <v>7879</v>
      </c>
      <c r="Z1399"/>
      <c r="AA1399"/>
      <c r="AB1399" t="s">
        <v>39</v>
      </c>
      <c r="AC1399" t="s">
        <v>92</v>
      </c>
      <c r="AD1399" t="s">
        <v>41</v>
      </c>
      <c r="AE1399"/>
    </row>
    <row r="1400" spans="1:31" ht="15">
      <c r="A1400" s="1" t="str">
        <f t="shared" si="42"/>
        <v>1178113212E6</v>
      </c>
      <c r="B1400" t="s">
        <v>369</v>
      </c>
      <c r="C1400" t="s">
        <v>29</v>
      </c>
      <c r="D1400" t="s">
        <v>30</v>
      </c>
      <c r="E1400" t="s">
        <v>330</v>
      </c>
      <c r="F1400" t="s">
        <v>1209</v>
      </c>
      <c r="G1400" t="s">
        <v>7880</v>
      </c>
      <c r="H1400" t="s">
        <v>1774</v>
      </c>
      <c r="I1400" t="s">
        <v>7881</v>
      </c>
      <c r="J1400" t="s">
        <v>7882</v>
      </c>
      <c r="K1400" t="s">
        <v>32</v>
      </c>
      <c r="L1400" t="s">
        <v>33</v>
      </c>
      <c r="M1400" t="s">
        <v>34</v>
      </c>
      <c r="N1400" t="s">
        <v>35</v>
      </c>
      <c r="O1400" t="s">
        <v>7883</v>
      </c>
      <c r="P1400" t="s">
        <v>147</v>
      </c>
      <c r="Q1400" t="s">
        <v>133</v>
      </c>
      <c r="R1400" t="s">
        <v>7884</v>
      </c>
      <c r="S1400" s="1" t="str">
        <f t="shared" si="43"/>
        <v>CHURA DUEÑAS, GUIDO ORLANDO</v>
      </c>
      <c r="T1400" t="s">
        <v>60</v>
      </c>
      <c r="U1400" t="s">
        <v>38</v>
      </c>
      <c r="V1400" t="s">
        <v>100</v>
      </c>
      <c r="W1400" t="s">
        <v>7885</v>
      </c>
      <c r="X1400" s="40">
        <v>26370</v>
      </c>
      <c r="Y1400" t="s">
        <v>7886</v>
      </c>
      <c r="Z1400" s="40">
        <v>42064</v>
      </c>
      <c r="AA1400" s="40">
        <v>43159</v>
      </c>
      <c r="AB1400" t="s">
        <v>39</v>
      </c>
      <c r="AC1400" t="s">
        <v>40</v>
      </c>
      <c r="AD1400" t="s">
        <v>41</v>
      </c>
      <c r="AE1400"/>
    </row>
    <row r="1401" spans="1:31" ht="15">
      <c r="A1401" s="1" t="str">
        <f t="shared" si="42"/>
        <v>1178113212E0</v>
      </c>
      <c r="B1401" t="s">
        <v>369</v>
      </c>
      <c r="C1401" t="s">
        <v>29</v>
      </c>
      <c r="D1401" t="s">
        <v>30</v>
      </c>
      <c r="E1401" t="s">
        <v>330</v>
      </c>
      <c r="F1401" t="s">
        <v>1209</v>
      </c>
      <c r="G1401" t="s">
        <v>7880</v>
      </c>
      <c r="H1401" t="s">
        <v>1774</v>
      </c>
      <c r="I1401" t="s">
        <v>7881</v>
      </c>
      <c r="J1401" t="s">
        <v>7887</v>
      </c>
      <c r="K1401" t="s">
        <v>32</v>
      </c>
      <c r="L1401" t="s">
        <v>32</v>
      </c>
      <c r="M1401" t="s">
        <v>43</v>
      </c>
      <c r="N1401" t="s">
        <v>44</v>
      </c>
      <c r="O1401" t="s">
        <v>7888</v>
      </c>
      <c r="P1401" t="s">
        <v>914</v>
      </c>
      <c r="Q1401" t="s">
        <v>76</v>
      </c>
      <c r="R1401" t="s">
        <v>248</v>
      </c>
      <c r="S1401" s="1" t="str">
        <f t="shared" si="43"/>
        <v>TAMAYO QUISPE, FRANCISCA</v>
      </c>
      <c r="T1401" t="s">
        <v>48</v>
      </c>
      <c r="U1401" t="s">
        <v>49</v>
      </c>
      <c r="V1401" t="s">
        <v>50</v>
      </c>
      <c r="W1401" t="s">
        <v>7889</v>
      </c>
      <c r="X1401" s="40">
        <v>25436</v>
      </c>
      <c r="Y1401" t="s">
        <v>7890</v>
      </c>
      <c r="Z1401"/>
      <c r="AA1401"/>
      <c r="AB1401" t="s">
        <v>39</v>
      </c>
      <c r="AC1401" t="s">
        <v>40</v>
      </c>
      <c r="AD1401" t="s">
        <v>41</v>
      </c>
      <c r="AE1401"/>
    </row>
    <row r="1402" spans="1:31" ht="15">
      <c r="A1402" s="1" t="str">
        <f t="shared" si="42"/>
        <v>1178113212E2</v>
      </c>
      <c r="B1402" t="s">
        <v>369</v>
      </c>
      <c r="C1402" t="s">
        <v>29</v>
      </c>
      <c r="D1402" t="s">
        <v>30</v>
      </c>
      <c r="E1402" t="s">
        <v>330</v>
      </c>
      <c r="F1402" t="s">
        <v>1209</v>
      </c>
      <c r="G1402" t="s">
        <v>7880</v>
      </c>
      <c r="H1402" t="s">
        <v>1774</v>
      </c>
      <c r="I1402" t="s">
        <v>7881</v>
      </c>
      <c r="J1402" t="s">
        <v>7891</v>
      </c>
      <c r="K1402" t="s">
        <v>32</v>
      </c>
      <c r="L1402" t="s">
        <v>32</v>
      </c>
      <c r="M1402" t="s">
        <v>43</v>
      </c>
      <c r="N1402" t="s">
        <v>44</v>
      </c>
      <c r="O1402" t="s">
        <v>7892</v>
      </c>
      <c r="P1402" t="s">
        <v>77</v>
      </c>
      <c r="Q1402" t="s">
        <v>192</v>
      </c>
      <c r="R1402" t="s">
        <v>7893</v>
      </c>
      <c r="S1402" s="1" t="str">
        <f t="shared" si="43"/>
        <v>CONDORI SUCARI, LUCINDA SOLEDAD</v>
      </c>
      <c r="T1402" t="s">
        <v>48</v>
      </c>
      <c r="U1402" t="s">
        <v>49</v>
      </c>
      <c r="V1402" t="s">
        <v>271</v>
      </c>
      <c r="W1402" t="s">
        <v>7894</v>
      </c>
      <c r="X1402" s="40">
        <v>22796</v>
      </c>
      <c r="Y1402" t="s">
        <v>7895</v>
      </c>
      <c r="Z1402" s="40">
        <v>43420</v>
      </c>
      <c r="AA1402" s="40">
        <v>43450</v>
      </c>
      <c r="AB1402" t="s">
        <v>39</v>
      </c>
      <c r="AC1402" t="s">
        <v>40</v>
      </c>
      <c r="AD1402" t="s">
        <v>41</v>
      </c>
      <c r="AE1402"/>
    </row>
    <row r="1403" spans="1:31" ht="15">
      <c r="A1403" s="1" t="str">
        <f t="shared" si="42"/>
        <v>1178113212E2</v>
      </c>
      <c r="B1403" t="s">
        <v>369</v>
      </c>
      <c r="C1403" t="s">
        <v>29</v>
      </c>
      <c r="D1403" t="s">
        <v>30</v>
      </c>
      <c r="E1403" t="s">
        <v>330</v>
      </c>
      <c r="F1403" t="s">
        <v>1209</v>
      </c>
      <c r="G1403" t="s">
        <v>7880</v>
      </c>
      <c r="H1403" t="s">
        <v>1774</v>
      </c>
      <c r="I1403" t="s">
        <v>7881</v>
      </c>
      <c r="J1403" t="s">
        <v>7891</v>
      </c>
      <c r="K1403" t="s">
        <v>32</v>
      </c>
      <c r="L1403" t="s">
        <v>32</v>
      </c>
      <c r="M1403" t="s">
        <v>43</v>
      </c>
      <c r="N1403" t="s">
        <v>62</v>
      </c>
      <c r="O1403" t="s">
        <v>7896</v>
      </c>
      <c r="P1403" t="s">
        <v>273</v>
      </c>
      <c r="Q1403" t="s">
        <v>151</v>
      </c>
      <c r="R1403" t="s">
        <v>7897</v>
      </c>
      <c r="S1403" s="1" t="str">
        <f t="shared" si="43"/>
        <v>RODRIGUEZ YUCRA, JAIME LUIS</v>
      </c>
      <c r="T1403" t="s">
        <v>65</v>
      </c>
      <c r="U1403" t="s">
        <v>49</v>
      </c>
      <c r="V1403" t="s">
        <v>50</v>
      </c>
      <c r="W1403" t="s">
        <v>7898</v>
      </c>
      <c r="X1403" s="40">
        <v>28164</v>
      </c>
      <c r="Y1403" t="s">
        <v>7899</v>
      </c>
      <c r="Z1403" s="40">
        <v>43420</v>
      </c>
      <c r="AA1403" s="40">
        <v>43450</v>
      </c>
      <c r="AB1403" t="s">
        <v>270</v>
      </c>
      <c r="AC1403" t="s">
        <v>67</v>
      </c>
      <c r="AD1403" t="s">
        <v>41</v>
      </c>
      <c r="AE1403"/>
    </row>
    <row r="1404" spans="1:31" ht="15">
      <c r="A1404" s="1" t="str">
        <f t="shared" si="42"/>
        <v>1178113212E5</v>
      </c>
      <c r="B1404" t="s">
        <v>369</v>
      </c>
      <c r="C1404" t="s">
        <v>29</v>
      </c>
      <c r="D1404" t="s">
        <v>30</v>
      </c>
      <c r="E1404" t="s">
        <v>330</v>
      </c>
      <c r="F1404" t="s">
        <v>1209</v>
      </c>
      <c r="G1404" t="s">
        <v>7880</v>
      </c>
      <c r="H1404" t="s">
        <v>1774</v>
      </c>
      <c r="I1404" t="s">
        <v>7881</v>
      </c>
      <c r="J1404" t="s">
        <v>7900</v>
      </c>
      <c r="K1404" t="s">
        <v>32</v>
      </c>
      <c r="L1404" t="s">
        <v>32</v>
      </c>
      <c r="M1404" t="s">
        <v>43</v>
      </c>
      <c r="N1404" t="s">
        <v>44</v>
      </c>
      <c r="O1404" t="s">
        <v>54</v>
      </c>
      <c r="P1404" t="s">
        <v>280</v>
      </c>
      <c r="Q1404" t="s">
        <v>915</v>
      </c>
      <c r="R1404" t="s">
        <v>7901</v>
      </c>
      <c r="S1404" s="1" t="str">
        <f t="shared" si="43"/>
        <v>BORDA CARREON, JUAN ANTE</v>
      </c>
      <c r="T1404" t="s">
        <v>48</v>
      </c>
      <c r="U1404" t="s">
        <v>49</v>
      </c>
      <c r="V1404" t="s">
        <v>50</v>
      </c>
      <c r="W1404" t="s">
        <v>7902</v>
      </c>
      <c r="X1404" s="40">
        <v>23503</v>
      </c>
      <c r="Y1404" t="s">
        <v>7903</v>
      </c>
      <c r="Z1404"/>
      <c r="AA1404"/>
      <c r="AB1404" t="s">
        <v>39</v>
      </c>
      <c r="AC1404" t="s">
        <v>40</v>
      </c>
      <c r="AD1404" t="s">
        <v>41</v>
      </c>
      <c r="AE1404"/>
    </row>
    <row r="1405" spans="1:31" ht="15">
      <c r="A1405" s="1" t="str">
        <f t="shared" si="42"/>
        <v>1178113212E8</v>
      </c>
      <c r="B1405" t="s">
        <v>369</v>
      </c>
      <c r="C1405" t="s">
        <v>29</v>
      </c>
      <c r="D1405" t="s">
        <v>30</v>
      </c>
      <c r="E1405" t="s">
        <v>330</v>
      </c>
      <c r="F1405" t="s">
        <v>1209</v>
      </c>
      <c r="G1405" t="s">
        <v>7880</v>
      </c>
      <c r="H1405" t="s">
        <v>1774</v>
      </c>
      <c r="I1405" t="s">
        <v>7881</v>
      </c>
      <c r="J1405" t="s">
        <v>7904</v>
      </c>
      <c r="K1405" t="s">
        <v>32</v>
      </c>
      <c r="L1405" t="s">
        <v>32</v>
      </c>
      <c r="M1405" t="s">
        <v>43</v>
      </c>
      <c r="N1405" t="s">
        <v>44</v>
      </c>
      <c r="O1405" t="s">
        <v>54</v>
      </c>
      <c r="P1405" t="s">
        <v>492</v>
      </c>
      <c r="Q1405" t="s">
        <v>175</v>
      </c>
      <c r="R1405" t="s">
        <v>7905</v>
      </c>
      <c r="S1405" s="1" t="str">
        <f t="shared" si="43"/>
        <v>GUILLEN VALDEZ, NAIN GLORIA</v>
      </c>
      <c r="T1405" t="s">
        <v>48</v>
      </c>
      <c r="U1405" t="s">
        <v>49</v>
      </c>
      <c r="V1405" t="s">
        <v>50</v>
      </c>
      <c r="W1405" t="s">
        <v>7906</v>
      </c>
      <c r="X1405" s="40">
        <v>22232</v>
      </c>
      <c r="Y1405" t="s">
        <v>7907</v>
      </c>
      <c r="Z1405"/>
      <c r="AA1405"/>
      <c r="AB1405" t="s">
        <v>39</v>
      </c>
      <c r="AC1405" t="s">
        <v>40</v>
      </c>
      <c r="AD1405" t="s">
        <v>41</v>
      </c>
      <c r="AE1405"/>
    </row>
    <row r="1406" spans="1:31" ht="15">
      <c r="A1406" s="1" t="str">
        <f t="shared" si="42"/>
        <v>1178113212E9</v>
      </c>
      <c r="B1406" t="s">
        <v>369</v>
      </c>
      <c r="C1406" t="s">
        <v>29</v>
      </c>
      <c r="D1406" t="s">
        <v>30</v>
      </c>
      <c r="E1406" t="s">
        <v>330</v>
      </c>
      <c r="F1406" t="s">
        <v>1209</v>
      </c>
      <c r="G1406" t="s">
        <v>7880</v>
      </c>
      <c r="H1406" t="s">
        <v>1774</v>
      </c>
      <c r="I1406" t="s">
        <v>7881</v>
      </c>
      <c r="J1406" t="s">
        <v>7908</v>
      </c>
      <c r="K1406" t="s">
        <v>32</v>
      </c>
      <c r="L1406" t="s">
        <v>32</v>
      </c>
      <c r="M1406" t="s">
        <v>43</v>
      </c>
      <c r="N1406" t="s">
        <v>44</v>
      </c>
      <c r="O1406" t="s">
        <v>7909</v>
      </c>
      <c r="P1406" t="s">
        <v>144</v>
      </c>
      <c r="Q1406" t="s">
        <v>158</v>
      </c>
      <c r="R1406" t="s">
        <v>7910</v>
      </c>
      <c r="S1406" s="1" t="str">
        <f t="shared" si="43"/>
        <v>PEREZ ROJAS, UBALDINA LEONOR</v>
      </c>
      <c r="T1406" t="s">
        <v>48</v>
      </c>
      <c r="U1406" t="s">
        <v>49</v>
      </c>
      <c r="V1406" t="s">
        <v>50</v>
      </c>
      <c r="W1406" t="s">
        <v>7911</v>
      </c>
      <c r="X1406" s="40">
        <v>22098</v>
      </c>
      <c r="Y1406" t="s">
        <v>7912</v>
      </c>
      <c r="Z1406"/>
      <c r="AA1406"/>
      <c r="AB1406" t="s">
        <v>39</v>
      </c>
      <c r="AC1406" t="s">
        <v>40</v>
      </c>
      <c r="AD1406" t="s">
        <v>41</v>
      </c>
      <c r="AE1406"/>
    </row>
    <row r="1407" spans="1:31" ht="15">
      <c r="A1407" s="1" t="str">
        <f t="shared" si="42"/>
        <v>1178113222E1</v>
      </c>
      <c r="B1407" t="s">
        <v>369</v>
      </c>
      <c r="C1407" t="s">
        <v>29</v>
      </c>
      <c r="D1407" t="s">
        <v>30</v>
      </c>
      <c r="E1407" t="s">
        <v>330</v>
      </c>
      <c r="F1407" t="s">
        <v>1209</v>
      </c>
      <c r="G1407" t="s">
        <v>7880</v>
      </c>
      <c r="H1407" t="s">
        <v>1774</v>
      </c>
      <c r="I1407" t="s">
        <v>7881</v>
      </c>
      <c r="J1407" t="s">
        <v>7913</v>
      </c>
      <c r="K1407" t="s">
        <v>32</v>
      </c>
      <c r="L1407" t="s">
        <v>32</v>
      </c>
      <c r="M1407" t="s">
        <v>1837</v>
      </c>
      <c r="N1407" t="s">
        <v>44</v>
      </c>
      <c r="O1407" t="s">
        <v>7914</v>
      </c>
      <c r="P1407" t="s">
        <v>102</v>
      </c>
      <c r="Q1407" t="s">
        <v>144</v>
      </c>
      <c r="R1407" t="s">
        <v>7915</v>
      </c>
      <c r="S1407" s="1" t="str">
        <f t="shared" si="43"/>
        <v>MAMANI PEREZ, SATURNINO RICARDO</v>
      </c>
      <c r="T1407" t="s">
        <v>65</v>
      </c>
      <c r="U1407" t="s">
        <v>49</v>
      </c>
      <c r="V1407" t="s">
        <v>50</v>
      </c>
      <c r="W1407" t="s">
        <v>7916</v>
      </c>
      <c r="X1407" s="40">
        <v>24875</v>
      </c>
      <c r="Y1407" t="s">
        <v>7917</v>
      </c>
      <c r="Z1407"/>
      <c r="AA1407"/>
      <c r="AB1407" t="s">
        <v>39</v>
      </c>
      <c r="AC1407" t="s">
        <v>40</v>
      </c>
      <c r="AD1407" t="s">
        <v>41</v>
      </c>
      <c r="AE1407"/>
    </row>
    <row r="1408" spans="1:31" ht="15">
      <c r="A1408" s="1" t="str">
        <f t="shared" si="42"/>
        <v>1178113222E3</v>
      </c>
      <c r="B1408" t="s">
        <v>369</v>
      </c>
      <c r="C1408" t="s">
        <v>29</v>
      </c>
      <c r="D1408" t="s">
        <v>30</v>
      </c>
      <c r="E1408" t="s">
        <v>330</v>
      </c>
      <c r="F1408" t="s">
        <v>1209</v>
      </c>
      <c r="G1408" t="s">
        <v>7880</v>
      </c>
      <c r="H1408" t="s">
        <v>1774</v>
      </c>
      <c r="I1408" t="s">
        <v>7881</v>
      </c>
      <c r="J1408" t="s">
        <v>7918</v>
      </c>
      <c r="K1408" t="s">
        <v>32</v>
      </c>
      <c r="L1408" t="s">
        <v>32</v>
      </c>
      <c r="M1408" t="s">
        <v>43</v>
      </c>
      <c r="N1408" t="s">
        <v>44</v>
      </c>
      <c r="O1408" t="s">
        <v>54</v>
      </c>
      <c r="P1408" t="s">
        <v>102</v>
      </c>
      <c r="Q1408" t="s">
        <v>59</v>
      </c>
      <c r="R1408" t="s">
        <v>916</v>
      </c>
      <c r="S1408" s="1" t="str">
        <f t="shared" si="43"/>
        <v>MAMANI VILCA, WALTER</v>
      </c>
      <c r="T1408" t="s">
        <v>65</v>
      </c>
      <c r="U1408" t="s">
        <v>49</v>
      </c>
      <c r="V1408" t="s">
        <v>50</v>
      </c>
      <c r="W1408" t="s">
        <v>7919</v>
      </c>
      <c r="X1408" s="40">
        <v>24905</v>
      </c>
      <c r="Y1408" t="s">
        <v>7920</v>
      </c>
      <c r="Z1408"/>
      <c r="AA1408"/>
      <c r="AB1408" t="s">
        <v>39</v>
      </c>
      <c r="AC1408" t="s">
        <v>40</v>
      </c>
      <c r="AD1408" t="s">
        <v>41</v>
      </c>
      <c r="AE1408"/>
    </row>
    <row r="1409" spans="1:31" ht="15">
      <c r="A1409" s="1" t="str">
        <f t="shared" si="42"/>
        <v>1178113222E4</v>
      </c>
      <c r="B1409" t="s">
        <v>369</v>
      </c>
      <c r="C1409" t="s">
        <v>29</v>
      </c>
      <c r="D1409" t="s">
        <v>30</v>
      </c>
      <c r="E1409" t="s">
        <v>330</v>
      </c>
      <c r="F1409" t="s">
        <v>1209</v>
      </c>
      <c r="G1409" t="s">
        <v>7880</v>
      </c>
      <c r="H1409" t="s">
        <v>1774</v>
      </c>
      <c r="I1409" t="s">
        <v>7881</v>
      </c>
      <c r="J1409" t="s">
        <v>7921</v>
      </c>
      <c r="K1409" t="s">
        <v>32</v>
      </c>
      <c r="L1409" t="s">
        <v>32</v>
      </c>
      <c r="M1409" t="s">
        <v>43</v>
      </c>
      <c r="N1409" t="s">
        <v>44</v>
      </c>
      <c r="O1409" t="s">
        <v>7922</v>
      </c>
      <c r="P1409" t="s">
        <v>229</v>
      </c>
      <c r="Q1409" t="s">
        <v>365</v>
      </c>
      <c r="R1409" t="s">
        <v>1130</v>
      </c>
      <c r="S1409" s="1" t="str">
        <f t="shared" si="43"/>
        <v>SALAS BUSTINZA, JULIO ALBERTO</v>
      </c>
      <c r="T1409" t="s">
        <v>65</v>
      </c>
      <c r="U1409" t="s">
        <v>49</v>
      </c>
      <c r="V1409" t="s">
        <v>50</v>
      </c>
      <c r="W1409" t="s">
        <v>7923</v>
      </c>
      <c r="X1409" s="40">
        <v>25763</v>
      </c>
      <c r="Y1409" t="s">
        <v>7924</v>
      </c>
      <c r="Z1409"/>
      <c r="AA1409"/>
      <c r="AB1409" t="s">
        <v>39</v>
      </c>
      <c r="AC1409" t="s">
        <v>40</v>
      </c>
      <c r="AD1409" t="s">
        <v>41</v>
      </c>
      <c r="AE1409"/>
    </row>
    <row r="1410" spans="1:31" ht="15">
      <c r="A1410" s="1" t="str">
        <f t="shared" si="42"/>
        <v>1178113222E5</v>
      </c>
      <c r="B1410" t="s">
        <v>369</v>
      </c>
      <c r="C1410" t="s">
        <v>29</v>
      </c>
      <c r="D1410" t="s">
        <v>30</v>
      </c>
      <c r="E1410" t="s">
        <v>330</v>
      </c>
      <c r="F1410" t="s">
        <v>1209</v>
      </c>
      <c r="G1410" t="s">
        <v>7880</v>
      </c>
      <c r="H1410" t="s">
        <v>1774</v>
      </c>
      <c r="I1410" t="s">
        <v>7881</v>
      </c>
      <c r="J1410" t="s">
        <v>7925</v>
      </c>
      <c r="K1410" t="s">
        <v>32</v>
      </c>
      <c r="L1410" t="s">
        <v>32</v>
      </c>
      <c r="M1410" t="s">
        <v>43</v>
      </c>
      <c r="N1410" t="s">
        <v>44</v>
      </c>
      <c r="O1410" t="s">
        <v>7926</v>
      </c>
      <c r="P1410" t="s">
        <v>779</v>
      </c>
      <c r="Q1410" t="s">
        <v>154</v>
      </c>
      <c r="R1410" t="s">
        <v>7927</v>
      </c>
      <c r="S1410" s="1" t="str">
        <f t="shared" si="43"/>
        <v>QUINTO MORALES, MARIA LEONOR</v>
      </c>
      <c r="T1410" t="s">
        <v>65</v>
      </c>
      <c r="U1410" t="s">
        <v>49</v>
      </c>
      <c r="V1410" t="s">
        <v>50</v>
      </c>
      <c r="W1410" t="s">
        <v>7928</v>
      </c>
      <c r="X1410" s="40">
        <v>22753</v>
      </c>
      <c r="Y1410" t="s">
        <v>7929</v>
      </c>
      <c r="Z1410"/>
      <c r="AA1410"/>
      <c r="AB1410" t="s">
        <v>39</v>
      </c>
      <c r="AC1410" t="s">
        <v>40</v>
      </c>
      <c r="AD1410" t="s">
        <v>41</v>
      </c>
      <c r="AE1410"/>
    </row>
    <row r="1411" spans="1:31" ht="15">
      <c r="A1411" s="1" t="str">
        <f t="shared" ref="A1411:A1474" si="44">J1411</f>
        <v>1178113222E6</v>
      </c>
      <c r="B1411" t="s">
        <v>369</v>
      </c>
      <c r="C1411" t="s">
        <v>29</v>
      </c>
      <c r="D1411" t="s">
        <v>30</v>
      </c>
      <c r="E1411" t="s">
        <v>330</v>
      </c>
      <c r="F1411" t="s">
        <v>1209</v>
      </c>
      <c r="G1411" t="s">
        <v>7880</v>
      </c>
      <c r="H1411" t="s">
        <v>1774</v>
      </c>
      <c r="I1411" t="s">
        <v>7881</v>
      </c>
      <c r="J1411" t="s">
        <v>7930</v>
      </c>
      <c r="K1411" t="s">
        <v>32</v>
      </c>
      <c r="L1411" t="s">
        <v>32</v>
      </c>
      <c r="M1411" t="s">
        <v>1139</v>
      </c>
      <c r="N1411" t="s">
        <v>44</v>
      </c>
      <c r="O1411" t="s">
        <v>7931</v>
      </c>
      <c r="P1411" t="s">
        <v>161</v>
      </c>
      <c r="Q1411" t="s">
        <v>169</v>
      </c>
      <c r="R1411" t="s">
        <v>7932</v>
      </c>
      <c r="S1411" s="1" t="str">
        <f t="shared" si="43"/>
        <v>TITO ESCARCENA, PEDRO WILBERT</v>
      </c>
      <c r="T1411" t="s">
        <v>53</v>
      </c>
      <c r="U1411" t="s">
        <v>49</v>
      </c>
      <c r="V1411" t="s">
        <v>50</v>
      </c>
      <c r="W1411" t="s">
        <v>7933</v>
      </c>
      <c r="X1411" s="40">
        <v>28908</v>
      </c>
      <c r="Y1411" t="s">
        <v>7934</v>
      </c>
      <c r="Z1411"/>
      <c r="AA1411"/>
      <c r="AB1411" t="s">
        <v>39</v>
      </c>
      <c r="AC1411" t="s">
        <v>40</v>
      </c>
      <c r="AD1411" t="s">
        <v>41</v>
      </c>
      <c r="AE1411"/>
    </row>
    <row r="1412" spans="1:31" ht="15">
      <c r="A1412" s="1" t="str">
        <f t="shared" si="44"/>
        <v>1178113222E7</v>
      </c>
      <c r="B1412" t="s">
        <v>369</v>
      </c>
      <c r="C1412" t="s">
        <v>29</v>
      </c>
      <c r="D1412" t="s">
        <v>30</v>
      </c>
      <c r="E1412" t="s">
        <v>330</v>
      </c>
      <c r="F1412" t="s">
        <v>1209</v>
      </c>
      <c r="G1412" t="s">
        <v>7880</v>
      </c>
      <c r="H1412" t="s">
        <v>1774</v>
      </c>
      <c r="I1412" t="s">
        <v>7881</v>
      </c>
      <c r="J1412" t="s">
        <v>7935</v>
      </c>
      <c r="K1412" t="s">
        <v>32</v>
      </c>
      <c r="L1412" t="s">
        <v>32</v>
      </c>
      <c r="M1412" t="s">
        <v>43</v>
      </c>
      <c r="N1412" t="s">
        <v>44</v>
      </c>
      <c r="O1412" t="s">
        <v>7936</v>
      </c>
      <c r="P1412" t="s">
        <v>102</v>
      </c>
      <c r="Q1412" t="s">
        <v>220</v>
      </c>
      <c r="R1412" t="s">
        <v>167</v>
      </c>
      <c r="S1412" s="1" t="str">
        <f t="shared" ref="S1412:S1475" si="45">CONCATENATE(P1412," ",Q1412,", ",R1412)</f>
        <v>MAMANI VALERIANO, ELIZABETH</v>
      </c>
      <c r="T1412" t="s">
        <v>48</v>
      </c>
      <c r="U1412" t="s">
        <v>49</v>
      </c>
      <c r="V1412" t="s">
        <v>50</v>
      </c>
      <c r="W1412" t="s">
        <v>7937</v>
      </c>
      <c r="X1412" s="40">
        <v>27712</v>
      </c>
      <c r="Y1412" t="s">
        <v>7938</v>
      </c>
      <c r="Z1412"/>
      <c r="AA1412"/>
      <c r="AB1412" t="s">
        <v>39</v>
      </c>
      <c r="AC1412" t="s">
        <v>40</v>
      </c>
      <c r="AD1412" t="s">
        <v>41</v>
      </c>
      <c r="AE1412"/>
    </row>
    <row r="1413" spans="1:31" ht="15">
      <c r="A1413" s="1" t="str">
        <f t="shared" si="44"/>
        <v>1178113222E8</v>
      </c>
      <c r="B1413" t="s">
        <v>369</v>
      </c>
      <c r="C1413" t="s">
        <v>29</v>
      </c>
      <c r="D1413" t="s">
        <v>30</v>
      </c>
      <c r="E1413" t="s">
        <v>330</v>
      </c>
      <c r="F1413" t="s">
        <v>1209</v>
      </c>
      <c r="G1413" t="s">
        <v>7880</v>
      </c>
      <c r="H1413" t="s">
        <v>1774</v>
      </c>
      <c r="I1413" t="s">
        <v>7881</v>
      </c>
      <c r="J1413" t="s">
        <v>7939</v>
      </c>
      <c r="K1413" t="s">
        <v>32</v>
      </c>
      <c r="L1413" t="s">
        <v>32</v>
      </c>
      <c r="M1413" t="s">
        <v>43</v>
      </c>
      <c r="N1413" t="s">
        <v>44</v>
      </c>
      <c r="O1413" t="s">
        <v>54</v>
      </c>
      <c r="P1413" t="s">
        <v>123</v>
      </c>
      <c r="Q1413" t="s">
        <v>492</v>
      </c>
      <c r="R1413" t="s">
        <v>305</v>
      </c>
      <c r="S1413" s="1" t="str">
        <f t="shared" si="45"/>
        <v>VELASQUEZ GUILLEN, MARIA ANTONIETA</v>
      </c>
      <c r="T1413" t="s">
        <v>53</v>
      </c>
      <c r="U1413" t="s">
        <v>49</v>
      </c>
      <c r="V1413" t="s">
        <v>50</v>
      </c>
      <c r="W1413" t="s">
        <v>7940</v>
      </c>
      <c r="X1413" s="40">
        <v>21856</v>
      </c>
      <c r="Y1413" t="s">
        <v>7941</v>
      </c>
      <c r="Z1413"/>
      <c r="AA1413"/>
      <c r="AB1413" t="s">
        <v>39</v>
      </c>
      <c r="AC1413" t="s">
        <v>40</v>
      </c>
      <c r="AD1413" t="s">
        <v>41</v>
      </c>
      <c r="AE1413"/>
    </row>
    <row r="1414" spans="1:31" ht="15">
      <c r="A1414" s="1" t="str">
        <f t="shared" si="44"/>
        <v>21EV01801152</v>
      </c>
      <c r="B1414" t="s">
        <v>369</v>
      </c>
      <c r="C1414" t="s">
        <v>29</v>
      </c>
      <c r="D1414" t="s">
        <v>30</v>
      </c>
      <c r="E1414" t="s">
        <v>330</v>
      </c>
      <c r="F1414" t="s">
        <v>1209</v>
      </c>
      <c r="G1414" t="s">
        <v>7880</v>
      </c>
      <c r="H1414" t="s">
        <v>1774</v>
      </c>
      <c r="I1414" t="s">
        <v>7881</v>
      </c>
      <c r="J1414" t="s">
        <v>7942</v>
      </c>
      <c r="K1414" t="s">
        <v>32</v>
      </c>
      <c r="L1414" t="s">
        <v>32</v>
      </c>
      <c r="M1414" t="s">
        <v>1139</v>
      </c>
      <c r="N1414" t="s">
        <v>62</v>
      </c>
      <c r="O1414" t="s">
        <v>1990</v>
      </c>
      <c r="P1414" t="s">
        <v>537</v>
      </c>
      <c r="Q1414" t="s">
        <v>546</v>
      </c>
      <c r="R1414" t="s">
        <v>7943</v>
      </c>
      <c r="S1414" s="1" t="str">
        <f t="shared" si="45"/>
        <v>ARUHUANCA CCAMA, MARIO EFRAIN</v>
      </c>
      <c r="T1414" t="s">
        <v>65</v>
      </c>
      <c r="U1414" t="s">
        <v>49</v>
      </c>
      <c r="V1414" t="s">
        <v>50</v>
      </c>
      <c r="W1414" t="s">
        <v>7944</v>
      </c>
      <c r="X1414" s="40">
        <v>25037</v>
      </c>
      <c r="Y1414" t="s">
        <v>7945</v>
      </c>
      <c r="Z1414" s="40">
        <v>43160</v>
      </c>
      <c r="AA1414" s="40">
        <v>43465</v>
      </c>
      <c r="AB1414" t="s">
        <v>113</v>
      </c>
      <c r="AC1414" t="s">
        <v>67</v>
      </c>
      <c r="AD1414" t="s">
        <v>41</v>
      </c>
      <c r="AE1414"/>
    </row>
    <row r="1415" spans="1:31" ht="15">
      <c r="A1415" s="1" t="str">
        <f t="shared" si="44"/>
        <v>21EV01805198</v>
      </c>
      <c r="B1415" t="s">
        <v>369</v>
      </c>
      <c r="C1415" t="s">
        <v>29</v>
      </c>
      <c r="D1415" t="s">
        <v>30</v>
      </c>
      <c r="E1415" t="s">
        <v>330</v>
      </c>
      <c r="F1415" t="s">
        <v>1209</v>
      </c>
      <c r="G1415" t="s">
        <v>7880</v>
      </c>
      <c r="H1415" t="s">
        <v>1774</v>
      </c>
      <c r="I1415" t="s">
        <v>7881</v>
      </c>
      <c r="J1415" t="s">
        <v>7946</v>
      </c>
      <c r="K1415" t="s">
        <v>32</v>
      </c>
      <c r="L1415" t="s">
        <v>32</v>
      </c>
      <c r="M1415" t="s">
        <v>1139</v>
      </c>
      <c r="N1415" t="s">
        <v>62</v>
      </c>
      <c r="O1415" t="s">
        <v>1990</v>
      </c>
      <c r="P1415" t="s">
        <v>365</v>
      </c>
      <c r="Q1415" t="s">
        <v>979</v>
      </c>
      <c r="R1415" t="s">
        <v>964</v>
      </c>
      <c r="S1415" s="1" t="str">
        <f t="shared" si="45"/>
        <v>BUSTINZA AGRAMONTE, AMPARO</v>
      </c>
      <c r="T1415" t="s">
        <v>65</v>
      </c>
      <c r="U1415" t="s">
        <v>48</v>
      </c>
      <c r="V1415" t="s">
        <v>50</v>
      </c>
      <c r="W1415" t="s">
        <v>4217</v>
      </c>
      <c r="X1415" s="40">
        <v>30970</v>
      </c>
      <c r="Y1415" t="s">
        <v>4218</v>
      </c>
      <c r="Z1415" s="40">
        <v>43160</v>
      </c>
      <c r="AA1415" s="40">
        <v>43465</v>
      </c>
      <c r="AB1415" t="s">
        <v>113</v>
      </c>
      <c r="AC1415" t="s">
        <v>67</v>
      </c>
      <c r="AD1415" t="s">
        <v>41</v>
      </c>
      <c r="AE1415"/>
    </row>
    <row r="1416" spans="1:31" ht="15">
      <c r="A1416" s="1" t="str">
        <f t="shared" si="44"/>
        <v>1178113222E2</v>
      </c>
      <c r="B1416" t="s">
        <v>369</v>
      </c>
      <c r="C1416" t="s">
        <v>29</v>
      </c>
      <c r="D1416" t="s">
        <v>30</v>
      </c>
      <c r="E1416" t="s">
        <v>330</v>
      </c>
      <c r="F1416" t="s">
        <v>1209</v>
      </c>
      <c r="G1416" t="s">
        <v>7880</v>
      </c>
      <c r="H1416" t="s">
        <v>1774</v>
      </c>
      <c r="I1416" t="s">
        <v>7881</v>
      </c>
      <c r="J1416" t="s">
        <v>7947</v>
      </c>
      <c r="K1416" t="s">
        <v>87</v>
      </c>
      <c r="L1416" t="s">
        <v>88</v>
      </c>
      <c r="M1416" t="s">
        <v>89</v>
      </c>
      <c r="N1416" t="s">
        <v>62</v>
      </c>
      <c r="O1416" t="s">
        <v>7948</v>
      </c>
      <c r="P1416" t="s">
        <v>546</v>
      </c>
      <c r="Q1416" t="s">
        <v>77</v>
      </c>
      <c r="R1416" t="s">
        <v>7949</v>
      </c>
      <c r="S1416" s="1" t="str">
        <f t="shared" si="45"/>
        <v>CCAMA CONDORI, CARLOS AUGUSTO</v>
      </c>
      <c r="T1416" t="s">
        <v>98</v>
      </c>
      <c r="U1416" t="s">
        <v>38</v>
      </c>
      <c r="V1416" t="s">
        <v>50</v>
      </c>
      <c r="W1416" t="s">
        <v>7950</v>
      </c>
      <c r="X1416" s="40">
        <v>32021</v>
      </c>
      <c r="Y1416" t="s">
        <v>7951</v>
      </c>
      <c r="Z1416" s="40">
        <v>43405</v>
      </c>
      <c r="AA1416" s="40">
        <v>43465</v>
      </c>
      <c r="AB1416" t="s">
        <v>270</v>
      </c>
      <c r="AC1416" t="s">
        <v>92</v>
      </c>
      <c r="AD1416" t="s">
        <v>41</v>
      </c>
      <c r="AE1416"/>
    </row>
    <row r="1417" spans="1:31" ht="15">
      <c r="A1417" s="1" t="str">
        <f t="shared" si="44"/>
        <v>1178113222E2</v>
      </c>
      <c r="B1417" t="s">
        <v>369</v>
      </c>
      <c r="C1417" t="s">
        <v>29</v>
      </c>
      <c r="D1417" t="s">
        <v>30</v>
      </c>
      <c r="E1417" t="s">
        <v>330</v>
      </c>
      <c r="F1417" t="s">
        <v>1209</v>
      </c>
      <c r="G1417" t="s">
        <v>7880</v>
      </c>
      <c r="H1417" t="s">
        <v>1774</v>
      </c>
      <c r="I1417" t="s">
        <v>7881</v>
      </c>
      <c r="J1417" t="s">
        <v>7947</v>
      </c>
      <c r="K1417" t="s">
        <v>87</v>
      </c>
      <c r="L1417" t="s">
        <v>88</v>
      </c>
      <c r="M1417" t="s">
        <v>89</v>
      </c>
      <c r="N1417" t="s">
        <v>44</v>
      </c>
      <c r="O1417" t="s">
        <v>7952</v>
      </c>
      <c r="P1417" t="s">
        <v>162</v>
      </c>
      <c r="Q1417" t="s">
        <v>84</v>
      </c>
      <c r="R1417" t="s">
        <v>7953</v>
      </c>
      <c r="S1417" s="1" t="str">
        <f t="shared" si="45"/>
        <v>ENRIQUEZ CARBAJAL, JULIANA</v>
      </c>
      <c r="T1417" t="s">
        <v>98</v>
      </c>
      <c r="U1417" t="s">
        <v>38</v>
      </c>
      <c r="V1417" t="s">
        <v>7954</v>
      </c>
      <c r="W1417" t="s">
        <v>7955</v>
      </c>
      <c r="X1417" s="40">
        <v>29263</v>
      </c>
      <c r="Y1417" t="s">
        <v>7956</v>
      </c>
      <c r="Z1417" s="40">
        <v>43405</v>
      </c>
      <c r="AA1417" s="40">
        <v>43465</v>
      </c>
      <c r="AB1417" t="s">
        <v>39</v>
      </c>
      <c r="AC1417" t="s">
        <v>92</v>
      </c>
      <c r="AD1417" t="s">
        <v>41</v>
      </c>
      <c r="AE1417"/>
    </row>
    <row r="1418" spans="1:31" ht="15">
      <c r="A1418" s="1" t="str">
        <f t="shared" si="44"/>
        <v>1116213611E2</v>
      </c>
      <c r="B1418" t="s">
        <v>369</v>
      </c>
      <c r="C1418" t="s">
        <v>29</v>
      </c>
      <c r="D1418" t="s">
        <v>30</v>
      </c>
      <c r="E1418" t="s">
        <v>329</v>
      </c>
      <c r="F1418" t="s">
        <v>1219</v>
      </c>
      <c r="G1418" t="s">
        <v>7957</v>
      </c>
      <c r="H1418" t="s">
        <v>1774</v>
      </c>
      <c r="I1418" t="s">
        <v>7958</v>
      </c>
      <c r="J1418" t="s">
        <v>7959</v>
      </c>
      <c r="K1418" t="s">
        <v>32</v>
      </c>
      <c r="L1418" t="s">
        <v>32</v>
      </c>
      <c r="M1418" t="s">
        <v>43</v>
      </c>
      <c r="N1418" t="s">
        <v>44</v>
      </c>
      <c r="O1418" t="s">
        <v>899</v>
      </c>
      <c r="P1418" t="s">
        <v>308</v>
      </c>
      <c r="Q1418" t="s">
        <v>286</v>
      </c>
      <c r="R1418" t="s">
        <v>7960</v>
      </c>
      <c r="S1418" s="1" t="str">
        <f t="shared" si="45"/>
        <v>DIAZ HUAMAN, GREGORIA GRIMANESA</v>
      </c>
      <c r="T1418" t="s">
        <v>53</v>
      </c>
      <c r="U1418" t="s">
        <v>49</v>
      </c>
      <c r="V1418" t="s">
        <v>50</v>
      </c>
      <c r="W1418" t="s">
        <v>7961</v>
      </c>
      <c r="X1418" s="40">
        <v>20866</v>
      </c>
      <c r="Y1418" t="s">
        <v>7962</v>
      </c>
      <c r="Z1418" s="40">
        <v>42102</v>
      </c>
      <c r="AA1418" s="40">
        <v>42369</v>
      </c>
      <c r="AB1418" t="s">
        <v>39</v>
      </c>
      <c r="AC1418" t="s">
        <v>40</v>
      </c>
      <c r="AD1418" t="s">
        <v>41</v>
      </c>
      <c r="AE1418"/>
    </row>
    <row r="1419" spans="1:31" ht="15">
      <c r="A1419" s="1" t="str">
        <f t="shared" si="44"/>
        <v>1119214611E3</v>
      </c>
      <c r="B1419" t="s">
        <v>369</v>
      </c>
      <c r="C1419" t="s">
        <v>29</v>
      </c>
      <c r="D1419" t="s">
        <v>30</v>
      </c>
      <c r="E1419" t="s">
        <v>329</v>
      </c>
      <c r="F1419" t="s">
        <v>1219</v>
      </c>
      <c r="G1419" t="s">
        <v>7957</v>
      </c>
      <c r="H1419" t="s">
        <v>1774</v>
      </c>
      <c r="I1419" t="s">
        <v>7958</v>
      </c>
      <c r="J1419" t="s">
        <v>7963</v>
      </c>
      <c r="K1419" t="s">
        <v>32</v>
      </c>
      <c r="L1419" t="s">
        <v>32</v>
      </c>
      <c r="M1419" t="s">
        <v>259</v>
      </c>
      <c r="N1419" t="s">
        <v>44</v>
      </c>
      <c r="O1419" t="s">
        <v>132</v>
      </c>
      <c r="P1419" t="s">
        <v>5550</v>
      </c>
      <c r="Q1419" t="s">
        <v>304</v>
      </c>
      <c r="R1419" t="s">
        <v>7964</v>
      </c>
      <c r="S1419" s="1" t="str">
        <f t="shared" si="45"/>
        <v>QUESADA MIRANDA, RICHARD PAUL</v>
      </c>
      <c r="T1419" t="s">
        <v>48</v>
      </c>
      <c r="U1419" t="s">
        <v>49</v>
      </c>
      <c r="V1419" t="s">
        <v>50</v>
      </c>
      <c r="W1419" t="s">
        <v>7965</v>
      </c>
      <c r="X1419" s="40">
        <v>27166</v>
      </c>
      <c r="Y1419" t="s">
        <v>7966</v>
      </c>
      <c r="Z1419" s="40">
        <v>43119</v>
      </c>
      <c r="AA1419" s="40">
        <v>43465</v>
      </c>
      <c r="AB1419" t="s">
        <v>39</v>
      </c>
      <c r="AC1419" t="s">
        <v>40</v>
      </c>
      <c r="AD1419" t="s">
        <v>41</v>
      </c>
      <c r="AE1419"/>
    </row>
    <row r="1420" spans="1:31" ht="15">
      <c r="A1420" s="1" t="str">
        <f t="shared" si="44"/>
        <v>1139113212E3</v>
      </c>
      <c r="B1420" t="s">
        <v>369</v>
      </c>
      <c r="C1420" t="s">
        <v>29</v>
      </c>
      <c r="D1420" t="s">
        <v>30</v>
      </c>
      <c r="E1420" t="s">
        <v>329</v>
      </c>
      <c r="F1420" t="s">
        <v>1219</v>
      </c>
      <c r="G1420" t="s">
        <v>7957</v>
      </c>
      <c r="H1420" t="s">
        <v>1774</v>
      </c>
      <c r="I1420" t="s">
        <v>7958</v>
      </c>
      <c r="J1420" t="s">
        <v>7967</v>
      </c>
      <c r="K1420" t="s">
        <v>32</v>
      </c>
      <c r="L1420" t="s">
        <v>32</v>
      </c>
      <c r="M1420" t="s">
        <v>43</v>
      </c>
      <c r="N1420" t="s">
        <v>44</v>
      </c>
      <c r="O1420" t="s">
        <v>7968</v>
      </c>
      <c r="P1420" t="s">
        <v>397</v>
      </c>
      <c r="Q1420" t="s">
        <v>242</v>
      </c>
      <c r="R1420" t="s">
        <v>524</v>
      </c>
      <c r="S1420" s="1" t="str">
        <f t="shared" si="45"/>
        <v>COTRADO CCALLO, ALICIA</v>
      </c>
      <c r="T1420" t="s">
        <v>65</v>
      </c>
      <c r="U1420" t="s">
        <v>49</v>
      </c>
      <c r="V1420" t="s">
        <v>50</v>
      </c>
      <c r="W1420" t="s">
        <v>7969</v>
      </c>
      <c r="X1420" s="40">
        <v>22940</v>
      </c>
      <c r="Y1420" t="s">
        <v>7970</v>
      </c>
      <c r="Z1420"/>
      <c r="AA1420"/>
      <c r="AB1420" t="s">
        <v>39</v>
      </c>
      <c r="AC1420" t="s">
        <v>40</v>
      </c>
      <c r="AD1420" t="s">
        <v>41</v>
      </c>
      <c r="AE1420"/>
    </row>
    <row r="1421" spans="1:31" ht="15">
      <c r="A1421" s="1" t="str">
        <f t="shared" si="44"/>
        <v>1139113212E4</v>
      </c>
      <c r="B1421" t="s">
        <v>369</v>
      </c>
      <c r="C1421" t="s">
        <v>29</v>
      </c>
      <c r="D1421" t="s">
        <v>30</v>
      </c>
      <c r="E1421" t="s">
        <v>329</v>
      </c>
      <c r="F1421" t="s">
        <v>1219</v>
      </c>
      <c r="G1421" t="s">
        <v>7957</v>
      </c>
      <c r="H1421" t="s">
        <v>1774</v>
      </c>
      <c r="I1421" t="s">
        <v>7958</v>
      </c>
      <c r="J1421" t="s">
        <v>7971</v>
      </c>
      <c r="K1421" t="s">
        <v>32</v>
      </c>
      <c r="L1421" t="s">
        <v>32</v>
      </c>
      <c r="M1421" t="s">
        <v>43</v>
      </c>
      <c r="N1421" t="s">
        <v>44</v>
      </c>
      <c r="O1421" t="s">
        <v>7972</v>
      </c>
      <c r="P1421" t="s">
        <v>294</v>
      </c>
      <c r="Q1421" t="s">
        <v>102</v>
      </c>
      <c r="R1421" t="s">
        <v>417</v>
      </c>
      <c r="S1421" s="1" t="str">
        <f t="shared" si="45"/>
        <v>COAQUIRA MAMANI, ADELA</v>
      </c>
      <c r="T1421" t="s">
        <v>65</v>
      </c>
      <c r="U1421" t="s">
        <v>49</v>
      </c>
      <c r="V1421" t="s">
        <v>50</v>
      </c>
      <c r="W1421" t="s">
        <v>7973</v>
      </c>
      <c r="X1421" s="40">
        <v>25736</v>
      </c>
      <c r="Y1421" t="s">
        <v>7974</v>
      </c>
      <c r="Z1421"/>
      <c r="AA1421"/>
      <c r="AB1421" t="s">
        <v>39</v>
      </c>
      <c r="AC1421" t="s">
        <v>40</v>
      </c>
      <c r="AD1421" t="s">
        <v>41</v>
      </c>
      <c r="AE1421"/>
    </row>
    <row r="1422" spans="1:31" ht="15">
      <c r="A1422" s="1" t="str">
        <f t="shared" si="44"/>
        <v>1139113212E5</v>
      </c>
      <c r="B1422" t="s">
        <v>369</v>
      </c>
      <c r="C1422" t="s">
        <v>29</v>
      </c>
      <c r="D1422" t="s">
        <v>30</v>
      </c>
      <c r="E1422" t="s">
        <v>329</v>
      </c>
      <c r="F1422" t="s">
        <v>1219</v>
      </c>
      <c r="G1422" t="s">
        <v>7957</v>
      </c>
      <c r="H1422" t="s">
        <v>1774</v>
      </c>
      <c r="I1422" t="s">
        <v>7958</v>
      </c>
      <c r="J1422" t="s">
        <v>7975</v>
      </c>
      <c r="K1422" t="s">
        <v>32</v>
      </c>
      <c r="L1422" t="s">
        <v>32</v>
      </c>
      <c r="M1422" t="s">
        <v>43</v>
      </c>
      <c r="N1422" t="s">
        <v>44</v>
      </c>
      <c r="O1422" t="s">
        <v>7976</v>
      </c>
      <c r="P1422" t="s">
        <v>332</v>
      </c>
      <c r="Q1422" t="s">
        <v>7190</v>
      </c>
      <c r="R1422" t="s">
        <v>220</v>
      </c>
      <c r="S1422" s="1" t="str">
        <f t="shared" si="45"/>
        <v>TURPO ASILLO, VALERIANO</v>
      </c>
      <c r="T1422" t="s">
        <v>53</v>
      </c>
      <c r="U1422" t="s">
        <v>49</v>
      </c>
      <c r="V1422" t="s">
        <v>50</v>
      </c>
      <c r="W1422" t="s">
        <v>7977</v>
      </c>
      <c r="X1422" s="40">
        <v>21505</v>
      </c>
      <c r="Y1422" t="s">
        <v>7978</v>
      </c>
      <c r="Z1422" s="40">
        <v>42795</v>
      </c>
      <c r="AA1422" s="40">
        <v>43100</v>
      </c>
      <c r="AB1422" t="s">
        <v>39</v>
      </c>
      <c r="AC1422" t="s">
        <v>40</v>
      </c>
      <c r="AD1422" t="s">
        <v>41</v>
      </c>
      <c r="AE1422"/>
    </row>
    <row r="1423" spans="1:31" ht="15">
      <c r="A1423" s="1" t="str">
        <f t="shared" si="44"/>
        <v>1139113212E6</v>
      </c>
      <c r="B1423" t="s">
        <v>369</v>
      </c>
      <c r="C1423" t="s">
        <v>29</v>
      </c>
      <c r="D1423" t="s">
        <v>30</v>
      </c>
      <c r="E1423" t="s">
        <v>329</v>
      </c>
      <c r="F1423" t="s">
        <v>1219</v>
      </c>
      <c r="G1423" t="s">
        <v>7957</v>
      </c>
      <c r="H1423" t="s">
        <v>1774</v>
      </c>
      <c r="I1423" t="s">
        <v>7958</v>
      </c>
      <c r="J1423" t="s">
        <v>7979</v>
      </c>
      <c r="K1423" t="s">
        <v>32</v>
      </c>
      <c r="L1423" t="s">
        <v>32</v>
      </c>
      <c r="M1423" t="s">
        <v>43</v>
      </c>
      <c r="N1423" t="s">
        <v>44</v>
      </c>
      <c r="O1423" t="s">
        <v>7980</v>
      </c>
      <c r="P1423" t="s">
        <v>174</v>
      </c>
      <c r="Q1423" t="s">
        <v>174</v>
      </c>
      <c r="R1423" t="s">
        <v>7981</v>
      </c>
      <c r="S1423" s="1" t="str">
        <f t="shared" si="45"/>
        <v>APAZA APAZA, MAURA FRANCISCA</v>
      </c>
      <c r="T1423" t="s">
        <v>65</v>
      </c>
      <c r="U1423" t="s">
        <v>49</v>
      </c>
      <c r="V1423" t="s">
        <v>50</v>
      </c>
      <c r="W1423" t="s">
        <v>7982</v>
      </c>
      <c r="X1423" s="40">
        <v>24866</v>
      </c>
      <c r="Y1423" t="s">
        <v>7983</v>
      </c>
      <c r="Z1423" s="40">
        <v>42373</v>
      </c>
      <c r="AA1423" s="40">
        <v>42735</v>
      </c>
      <c r="AB1423" t="s">
        <v>39</v>
      </c>
      <c r="AC1423" t="s">
        <v>40</v>
      </c>
      <c r="AD1423" t="s">
        <v>41</v>
      </c>
      <c r="AE1423"/>
    </row>
    <row r="1424" spans="1:31" ht="15">
      <c r="A1424" s="1" t="str">
        <f t="shared" si="44"/>
        <v>1139113212E8</v>
      </c>
      <c r="B1424" t="s">
        <v>369</v>
      </c>
      <c r="C1424" t="s">
        <v>29</v>
      </c>
      <c r="D1424" t="s">
        <v>30</v>
      </c>
      <c r="E1424" t="s">
        <v>329</v>
      </c>
      <c r="F1424" t="s">
        <v>1219</v>
      </c>
      <c r="G1424" t="s">
        <v>7957</v>
      </c>
      <c r="H1424" t="s">
        <v>1774</v>
      </c>
      <c r="I1424" t="s">
        <v>7958</v>
      </c>
      <c r="J1424" t="s">
        <v>7984</v>
      </c>
      <c r="K1424" t="s">
        <v>32</v>
      </c>
      <c r="L1424" t="s">
        <v>32</v>
      </c>
      <c r="M1424" t="s">
        <v>43</v>
      </c>
      <c r="N1424" t="s">
        <v>44</v>
      </c>
      <c r="O1424" t="s">
        <v>54</v>
      </c>
      <c r="P1424" t="s">
        <v>76</v>
      </c>
      <c r="Q1424" t="s">
        <v>76</v>
      </c>
      <c r="R1424" t="s">
        <v>7985</v>
      </c>
      <c r="S1424" s="1" t="str">
        <f t="shared" si="45"/>
        <v>QUISPE QUISPE, GODOFREDO</v>
      </c>
      <c r="T1424" t="s">
        <v>65</v>
      </c>
      <c r="U1424" t="s">
        <v>49</v>
      </c>
      <c r="V1424" t="s">
        <v>50</v>
      </c>
      <c r="W1424" t="s">
        <v>7986</v>
      </c>
      <c r="X1424" s="40">
        <v>20401</v>
      </c>
      <c r="Y1424" t="s">
        <v>7987</v>
      </c>
      <c r="Z1424" s="40">
        <v>42065</v>
      </c>
      <c r="AA1424" s="40">
        <v>42369</v>
      </c>
      <c r="AB1424" t="s">
        <v>39</v>
      </c>
      <c r="AC1424" t="s">
        <v>40</v>
      </c>
      <c r="AD1424" t="s">
        <v>41</v>
      </c>
      <c r="AE1424"/>
    </row>
    <row r="1425" spans="1:31" ht="15">
      <c r="A1425" s="1" t="str">
        <f t="shared" si="44"/>
        <v>1139113212E9</v>
      </c>
      <c r="B1425" t="s">
        <v>369</v>
      </c>
      <c r="C1425" t="s">
        <v>29</v>
      </c>
      <c r="D1425" t="s">
        <v>30</v>
      </c>
      <c r="E1425" t="s">
        <v>329</v>
      </c>
      <c r="F1425" t="s">
        <v>1219</v>
      </c>
      <c r="G1425" t="s">
        <v>7957</v>
      </c>
      <c r="H1425" t="s">
        <v>1774</v>
      </c>
      <c r="I1425" t="s">
        <v>7958</v>
      </c>
      <c r="J1425" t="s">
        <v>7988</v>
      </c>
      <c r="K1425" t="s">
        <v>87</v>
      </c>
      <c r="L1425" t="s">
        <v>88</v>
      </c>
      <c r="M1425" t="s">
        <v>89</v>
      </c>
      <c r="N1425" t="s">
        <v>44</v>
      </c>
      <c r="O1425" t="s">
        <v>7989</v>
      </c>
      <c r="P1425" t="s">
        <v>59</v>
      </c>
      <c r="Q1425" t="s">
        <v>286</v>
      </c>
      <c r="R1425" t="s">
        <v>641</v>
      </c>
      <c r="S1425" s="1" t="str">
        <f t="shared" si="45"/>
        <v>VILCA HUAMAN, ALEJANDRO</v>
      </c>
      <c r="T1425" t="s">
        <v>98</v>
      </c>
      <c r="U1425" t="s">
        <v>38</v>
      </c>
      <c r="V1425" t="s">
        <v>50</v>
      </c>
      <c r="W1425" t="s">
        <v>7990</v>
      </c>
      <c r="X1425" s="40">
        <v>21382</v>
      </c>
      <c r="Y1425" t="s">
        <v>7991</v>
      </c>
      <c r="Z1425"/>
      <c r="AA1425"/>
      <c r="AB1425" t="s">
        <v>39</v>
      </c>
      <c r="AC1425" t="s">
        <v>92</v>
      </c>
      <c r="AD1425" t="s">
        <v>41</v>
      </c>
      <c r="AE1425"/>
    </row>
    <row r="1426" spans="1:31" ht="15">
      <c r="A1426" s="1" t="str">
        <f t="shared" si="44"/>
        <v>1170113212E2</v>
      </c>
      <c r="B1426" t="s">
        <v>369</v>
      </c>
      <c r="C1426" t="s">
        <v>303</v>
      </c>
      <c r="D1426" t="s">
        <v>30</v>
      </c>
      <c r="E1426" t="s">
        <v>329</v>
      </c>
      <c r="F1426" t="s">
        <v>1639</v>
      </c>
      <c r="G1426" t="s">
        <v>7992</v>
      </c>
      <c r="H1426" t="s">
        <v>1774</v>
      </c>
      <c r="I1426" t="s">
        <v>7993</v>
      </c>
      <c r="J1426" t="s">
        <v>7994</v>
      </c>
      <c r="K1426" t="s">
        <v>32</v>
      </c>
      <c r="L1426" t="s">
        <v>33</v>
      </c>
      <c r="M1426" t="s">
        <v>34</v>
      </c>
      <c r="N1426" t="s">
        <v>35</v>
      </c>
      <c r="O1426" t="s">
        <v>7995</v>
      </c>
      <c r="P1426" t="s">
        <v>370</v>
      </c>
      <c r="Q1426" t="s">
        <v>141</v>
      </c>
      <c r="R1426" t="s">
        <v>7996</v>
      </c>
      <c r="S1426" s="1" t="str">
        <f t="shared" si="45"/>
        <v>ESPINOZA RAMOS, TEOFILO LIBORIO</v>
      </c>
      <c r="T1426" t="s">
        <v>282</v>
      </c>
      <c r="U1426" t="s">
        <v>38</v>
      </c>
      <c r="V1426" t="s">
        <v>100</v>
      </c>
      <c r="W1426" t="s">
        <v>7997</v>
      </c>
      <c r="X1426" s="40">
        <v>23946</v>
      </c>
      <c r="Y1426" t="s">
        <v>7998</v>
      </c>
      <c r="Z1426" s="40">
        <v>42064</v>
      </c>
      <c r="AA1426" s="40">
        <v>43159</v>
      </c>
      <c r="AB1426" t="s">
        <v>39</v>
      </c>
      <c r="AC1426" t="s">
        <v>40</v>
      </c>
      <c r="AD1426" t="s">
        <v>41</v>
      </c>
      <c r="AE1426"/>
    </row>
    <row r="1427" spans="1:31" ht="15">
      <c r="A1427" s="1" t="str">
        <f t="shared" si="44"/>
        <v>1170113212E3</v>
      </c>
      <c r="B1427" t="s">
        <v>369</v>
      </c>
      <c r="C1427" t="s">
        <v>303</v>
      </c>
      <c r="D1427" t="s">
        <v>30</v>
      </c>
      <c r="E1427" t="s">
        <v>329</v>
      </c>
      <c r="F1427" t="s">
        <v>1639</v>
      </c>
      <c r="G1427" t="s">
        <v>7992</v>
      </c>
      <c r="H1427" t="s">
        <v>1774</v>
      </c>
      <c r="I1427" t="s">
        <v>7993</v>
      </c>
      <c r="J1427" t="s">
        <v>7999</v>
      </c>
      <c r="K1427" t="s">
        <v>32</v>
      </c>
      <c r="L1427" t="s">
        <v>32</v>
      </c>
      <c r="M1427" t="s">
        <v>43</v>
      </c>
      <c r="N1427" t="s">
        <v>44</v>
      </c>
      <c r="O1427" t="s">
        <v>8000</v>
      </c>
      <c r="P1427" t="s">
        <v>359</v>
      </c>
      <c r="Q1427" t="s">
        <v>246</v>
      </c>
      <c r="R1427" t="s">
        <v>8001</v>
      </c>
      <c r="S1427" s="1" t="str">
        <f t="shared" si="45"/>
        <v>NEIRA CUTIPA, ROSA GIOVANNA</v>
      </c>
      <c r="T1427" t="s">
        <v>60</v>
      </c>
      <c r="U1427" t="s">
        <v>49</v>
      </c>
      <c r="V1427" t="s">
        <v>50</v>
      </c>
      <c r="W1427" t="s">
        <v>8002</v>
      </c>
      <c r="X1427" s="40">
        <v>27955</v>
      </c>
      <c r="Y1427" t="s">
        <v>8003</v>
      </c>
      <c r="Z1427" s="40">
        <v>42795</v>
      </c>
      <c r="AA1427"/>
      <c r="AB1427" t="s">
        <v>39</v>
      </c>
      <c r="AC1427" t="s">
        <v>40</v>
      </c>
      <c r="AD1427" t="s">
        <v>41</v>
      </c>
      <c r="AE1427"/>
    </row>
    <row r="1428" spans="1:31" ht="15">
      <c r="A1428" s="1" t="str">
        <f t="shared" si="44"/>
        <v>1170113212E4</v>
      </c>
      <c r="B1428" t="s">
        <v>369</v>
      </c>
      <c r="C1428" t="s">
        <v>303</v>
      </c>
      <c r="D1428" t="s">
        <v>30</v>
      </c>
      <c r="E1428" t="s">
        <v>329</v>
      </c>
      <c r="F1428" t="s">
        <v>1639</v>
      </c>
      <c r="G1428" t="s">
        <v>7992</v>
      </c>
      <c r="H1428" t="s">
        <v>1774</v>
      </c>
      <c r="I1428" t="s">
        <v>7993</v>
      </c>
      <c r="J1428" t="s">
        <v>8004</v>
      </c>
      <c r="K1428" t="s">
        <v>32</v>
      </c>
      <c r="L1428" t="s">
        <v>32</v>
      </c>
      <c r="M1428" t="s">
        <v>43</v>
      </c>
      <c r="N1428" t="s">
        <v>44</v>
      </c>
      <c r="O1428" t="s">
        <v>54</v>
      </c>
      <c r="P1428" t="s">
        <v>76</v>
      </c>
      <c r="Q1428" t="s">
        <v>118</v>
      </c>
      <c r="R1428" t="s">
        <v>8005</v>
      </c>
      <c r="S1428" s="1" t="str">
        <f t="shared" si="45"/>
        <v>QUISPE FLORES, ADELMI MERCEDES</v>
      </c>
      <c r="T1428" t="s">
        <v>48</v>
      </c>
      <c r="U1428" t="s">
        <v>49</v>
      </c>
      <c r="V1428" t="s">
        <v>50</v>
      </c>
      <c r="W1428" t="s">
        <v>8006</v>
      </c>
      <c r="X1428" s="40">
        <v>23471</v>
      </c>
      <c r="Y1428" t="s">
        <v>8007</v>
      </c>
      <c r="Z1428"/>
      <c r="AA1428"/>
      <c r="AB1428" t="s">
        <v>39</v>
      </c>
      <c r="AC1428" t="s">
        <v>40</v>
      </c>
      <c r="AD1428" t="s">
        <v>41</v>
      </c>
      <c r="AE1428"/>
    </row>
    <row r="1429" spans="1:31" ht="15">
      <c r="A1429" s="1" t="str">
        <f t="shared" si="44"/>
        <v>1115213312E3</v>
      </c>
      <c r="B1429" t="s">
        <v>372</v>
      </c>
      <c r="C1429" t="s">
        <v>303</v>
      </c>
      <c r="D1429" t="s">
        <v>30</v>
      </c>
      <c r="E1429" t="s">
        <v>329</v>
      </c>
      <c r="F1429" t="s">
        <v>1503</v>
      </c>
      <c r="G1429" t="s">
        <v>8008</v>
      </c>
      <c r="H1429" t="s">
        <v>1774</v>
      </c>
      <c r="I1429" t="s">
        <v>8009</v>
      </c>
      <c r="J1429" t="s">
        <v>8010</v>
      </c>
      <c r="K1429" t="s">
        <v>32</v>
      </c>
      <c r="L1429" t="s">
        <v>32</v>
      </c>
      <c r="M1429" t="s">
        <v>43</v>
      </c>
      <c r="N1429" t="s">
        <v>44</v>
      </c>
      <c r="O1429" t="s">
        <v>54</v>
      </c>
      <c r="P1429" t="s">
        <v>546</v>
      </c>
      <c r="Q1429" t="s">
        <v>76</v>
      </c>
      <c r="R1429" t="s">
        <v>859</v>
      </c>
      <c r="S1429" s="1" t="str">
        <f t="shared" si="45"/>
        <v>CCAMA QUISPE, RENE</v>
      </c>
      <c r="T1429" t="s">
        <v>65</v>
      </c>
      <c r="U1429" t="s">
        <v>49</v>
      </c>
      <c r="V1429" t="s">
        <v>50</v>
      </c>
      <c r="W1429" t="s">
        <v>8011</v>
      </c>
      <c r="X1429" s="40">
        <v>26689</v>
      </c>
      <c r="Y1429" t="s">
        <v>8012</v>
      </c>
      <c r="Z1429" s="40">
        <v>42065</v>
      </c>
      <c r="AA1429" s="40">
        <v>42369</v>
      </c>
      <c r="AB1429" t="s">
        <v>39</v>
      </c>
      <c r="AC1429" t="s">
        <v>40</v>
      </c>
      <c r="AD1429" t="s">
        <v>41</v>
      </c>
      <c r="AE1429"/>
    </row>
    <row r="1430" spans="1:31" ht="15">
      <c r="A1430" s="1" t="str">
        <f t="shared" si="44"/>
        <v>1115213312E5</v>
      </c>
      <c r="B1430" t="s">
        <v>372</v>
      </c>
      <c r="C1430" t="s">
        <v>303</v>
      </c>
      <c r="D1430" t="s">
        <v>30</v>
      </c>
      <c r="E1430" t="s">
        <v>329</v>
      </c>
      <c r="F1430" t="s">
        <v>1503</v>
      </c>
      <c r="G1430" t="s">
        <v>8008</v>
      </c>
      <c r="H1430" t="s">
        <v>1774</v>
      </c>
      <c r="I1430" t="s">
        <v>8009</v>
      </c>
      <c r="J1430" t="s">
        <v>8013</v>
      </c>
      <c r="K1430" t="s">
        <v>32</v>
      </c>
      <c r="L1430" t="s">
        <v>32</v>
      </c>
      <c r="M1430" t="s">
        <v>259</v>
      </c>
      <c r="N1430" t="s">
        <v>44</v>
      </c>
      <c r="O1430" t="s">
        <v>54</v>
      </c>
      <c r="P1430" t="s">
        <v>273</v>
      </c>
      <c r="Q1430" t="s">
        <v>373</v>
      </c>
      <c r="R1430" t="s">
        <v>8014</v>
      </c>
      <c r="S1430" s="1" t="str">
        <f t="shared" si="45"/>
        <v>RODRIGUEZ ASQUI, WELSARIO</v>
      </c>
      <c r="T1430" t="s">
        <v>48</v>
      </c>
      <c r="U1430" t="s">
        <v>49</v>
      </c>
      <c r="V1430" t="s">
        <v>50</v>
      </c>
      <c r="W1430" t="s">
        <v>8015</v>
      </c>
      <c r="X1430" s="40">
        <v>24730</v>
      </c>
      <c r="Y1430" t="s">
        <v>8016</v>
      </c>
      <c r="Z1430" s="40">
        <v>43101</v>
      </c>
      <c r="AA1430" s="40">
        <v>43465</v>
      </c>
      <c r="AB1430" t="s">
        <v>39</v>
      </c>
      <c r="AC1430" t="s">
        <v>40</v>
      </c>
      <c r="AD1430" t="s">
        <v>41</v>
      </c>
      <c r="AE1430"/>
    </row>
    <row r="1431" spans="1:31" ht="15">
      <c r="A1431" s="1" t="str">
        <f t="shared" si="44"/>
        <v>1115213312E7</v>
      </c>
      <c r="B1431" t="s">
        <v>372</v>
      </c>
      <c r="C1431" t="s">
        <v>303</v>
      </c>
      <c r="D1431" t="s">
        <v>30</v>
      </c>
      <c r="E1431" t="s">
        <v>329</v>
      </c>
      <c r="F1431" t="s">
        <v>1503</v>
      </c>
      <c r="G1431" t="s">
        <v>8008</v>
      </c>
      <c r="H1431" t="s">
        <v>1774</v>
      </c>
      <c r="I1431" t="s">
        <v>8009</v>
      </c>
      <c r="J1431" t="s">
        <v>8017</v>
      </c>
      <c r="K1431" t="s">
        <v>32</v>
      </c>
      <c r="L1431" t="s">
        <v>32</v>
      </c>
      <c r="M1431" t="s">
        <v>43</v>
      </c>
      <c r="N1431" t="s">
        <v>44</v>
      </c>
      <c r="O1431" t="s">
        <v>2562</v>
      </c>
      <c r="P1431" t="s">
        <v>76</v>
      </c>
      <c r="Q1431" t="s">
        <v>917</v>
      </c>
      <c r="R1431" t="s">
        <v>585</v>
      </c>
      <c r="S1431" s="1" t="str">
        <f t="shared" si="45"/>
        <v>QUISPE ARIZACA, MANUEL</v>
      </c>
      <c r="T1431" t="s">
        <v>53</v>
      </c>
      <c r="U1431" t="s">
        <v>49</v>
      </c>
      <c r="V1431" t="s">
        <v>50</v>
      </c>
      <c r="W1431" t="s">
        <v>8018</v>
      </c>
      <c r="X1431" s="40">
        <v>21649</v>
      </c>
      <c r="Y1431" t="s">
        <v>8019</v>
      </c>
      <c r="Z1431"/>
      <c r="AA1431"/>
      <c r="AB1431" t="s">
        <v>39</v>
      </c>
      <c r="AC1431" t="s">
        <v>40</v>
      </c>
      <c r="AD1431" t="s">
        <v>41</v>
      </c>
      <c r="AE1431"/>
    </row>
    <row r="1432" spans="1:31" ht="15">
      <c r="A1432" s="1" t="str">
        <f t="shared" si="44"/>
        <v>1115213312E4</v>
      </c>
      <c r="B1432" t="s">
        <v>372</v>
      </c>
      <c r="C1432" t="s">
        <v>303</v>
      </c>
      <c r="D1432" t="s">
        <v>30</v>
      </c>
      <c r="E1432" t="s">
        <v>329</v>
      </c>
      <c r="F1432" t="s">
        <v>1503</v>
      </c>
      <c r="G1432" t="s">
        <v>8008</v>
      </c>
      <c r="H1432" t="s">
        <v>1774</v>
      </c>
      <c r="I1432" t="s">
        <v>8009</v>
      </c>
      <c r="J1432" t="s">
        <v>8020</v>
      </c>
      <c r="K1432" t="s">
        <v>87</v>
      </c>
      <c r="L1432" t="s">
        <v>88</v>
      </c>
      <c r="M1432" t="s">
        <v>89</v>
      </c>
      <c r="N1432" t="s">
        <v>44</v>
      </c>
      <c r="O1432" t="s">
        <v>54</v>
      </c>
      <c r="P1432" t="s">
        <v>125</v>
      </c>
      <c r="Q1432" t="s">
        <v>101</v>
      </c>
      <c r="R1432" t="s">
        <v>6502</v>
      </c>
      <c r="S1432" s="1" t="str">
        <f t="shared" si="45"/>
        <v>PALOMINO CHAMBI, LUCRECIA</v>
      </c>
      <c r="T1432" t="s">
        <v>173</v>
      </c>
      <c r="U1432" t="s">
        <v>38</v>
      </c>
      <c r="V1432" t="s">
        <v>50</v>
      </c>
      <c r="W1432" t="s">
        <v>8021</v>
      </c>
      <c r="X1432" s="40">
        <v>24280</v>
      </c>
      <c r="Y1432" t="s">
        <v>8022</v>
      </c>
      <c r="Z1432"/>
      <c r="AA1432"/>
      <c r="AB1432" t="s">
        <v>39</v>
      </c>
      <c r="AC1432" t="s">
        <v>92</v>
      </c>
      <c r="AD1432" t="s">
        <v>41</v>
      </c>
      <c r="AE1432"/>
    </row>
    <row r="1433" spans="1:31" ht="15">
      <c r="A1433" s="1" t="str">
        <f t="shared" si="44"/>
        <v>1132613312E9</v>
      </c>
      <c r="B1433" t="s">
        <v>372</v>
      </c>
      <c r="C1433" t="s">
        <v>29</v>
      </c>
      <c r="D1433" t="s">
        <v>30</v>
      </c>
      <c r="E1433" t="s">
        <v>330</v>
      </c>
      <c r="F1433" t="s">
        <v>1538</v>
      </c>
      <c r="G1433" t="s">
        <v>8023</v>
      </c>
      <c r="H1433" t="s">
        <v>1774</v>
      </c>
      <c r="I1433" t="s">
        <v>8024</v>
      </c>
      <c r="J1433" t="s">
        <v>8025</v>
      </c>
      <c r="K1433" t="s">
        <v>32</v>
      </c>
      <c r="L1433" t="s">
        <v>33</v>
      </c>
      <c r="M1433" t="s">
        <v>34</v>
      </c>
      <c r="N1433" t="s">
        <v>35</v>
      </c>
      <c r="O1433" t="s">
        <v>8026</v>
      </c>
      <c r="P1433" t="s">
        <v>230</v>
      </c>
      <c r="Q1433" t="s">
        <v>323</v>
      </c>
      <c r="R1433" t="s">
        <v>8027</v>
      </c>
      <c r="S1433" s="1" t="str">
        <f t="shared" si="45"/>
        <v>MAYTA ESCOBAR, FLORENCIO BALBINO</v>
      </c>
      <c r="T1433" t="s">
        <v>37</v>
      </c>
      <c r="U1433" t="s">
        <v>38</v>
      </c>
      <c r="V1433" t="s">
        <v>100</v>
      </c>
      <c r="W1433" t="s">
        <v>8028</v>
      </c>
      <c r="X1433" s="40">
        <v>27616</v>
      </c>
      <c r="Y1433" t="s">
        <v>8029</v>
      </c>
      <c r="Z1433" s="40">
        <v>42064</v>
      </c>
      <c r="AA1433" s="40">
        <v>43159</v>
      </c>
      <c r="AB1433" t="s">
        <v>39</v>
      </c>
      <c r="AC1433" t="s">
        <v>40</v>
      </c>
      <c r="AD1433" t="s">
        <v>41</v>
      </c>
      <c r="AE1433"/>
    </row>
    <row r="1434" spans="1:31" ht="15">
      <c r="A1434" s="1" t="str">
        <f t="shared" si="44"/>
        <v>1132613312E0</v>
      </c>
      <c r="B1434" t="s">
        <v>372</v>
      </c>
      <c r="C1434" t="s">
        <v>29</v>
      </c>
      <c r="D1434" t="s">
        <v>30</v>
      </c>
      <c r="E1434" t="s">
        <v>330</v>
      </c>
      <c r="F1434" t="s">
        <v>1538</v>
      </c>
      <c r="G1434" t="s">
        <v>8023</v>
      </c>
      <c r="H1434" t="s">
        <v>1774</v>
      </c>
      <c r="I1434" t="s">
        <v>8024</v>
      </c>
      <c r="J1434" t="s">
        <v>8030</v>
      </c>
      <c r="K1434" t="s">
        <v>32</v>
      </c>
      <c r="L1434" t="s">
        <v>32</v>
      </c>
      <c r="M1434" t="s">
        <v>43</v>
      </c>
      <c r="N1434" t="s">
        <v>62</v>
      </c>
      <c r="O1434" t="s">
        <v>8031</v>
      </c>
      <c r="P1434" t="s">
        <v>347</v>
      </c>
      <c r="Q1434" t="s">
        <v>102</v>
      </c>
      <c r="R1434" t="s">
        <v>8032</v>
      </c>
      <c r="S1434" s="1" t="str">
        <f t="shared" si="45"/>
        <v>POMA MAMANI, MARIA ELISA</v>
      </c>
      <c r="T1434" t="s">
        <v>65</v>
      </c>
      <c r="U1434" t="s">
        <v>49</v>
      </c>
      <c r="V1434" t="s">
        <v>50</v>
      </c>
      <c r="W1434" t="s">
        <v>8033</v>
      </c>
      <c r="X1434" s="40">
        <v>28111</v>
      </c>
      <c r="Y1434" t="s">
        <v>8034</v>
      </c>
      <c r="Z1434" s="40">
        <v>43430</v>
      </c>
      <c r="AA1434" s="40">
        <v>43459</v>
      </c>
      <c r="AB1434" t="s">
        <v>270</v>
      </c>
      <c r="AC1434" t="s">
        <v>67</v>
      </c>
      <c r="AD1434" t="s">
        <v>41</v>
      </c>
      <c r="AE1434"/>
    </row>
    <row r="1435" spans="1:31" ht="15">
      <c r="A1435" s="1" t="str">
        <f t="shared" si="44"/>
        <v>1132613312E0</v>
      </c>
      <c r="B1435" t="s">
        <v>372</v>
      </c>
      <c r="C1435" t="s">
        <v>29</v>
      </c>
      <c r="D1435" t="s">
        <v>30</v>
      </c>
      <c r="E1435" t="s">
        <v>330</v>
      </c>
      <c r="F1435" t="s">
        <v>1538</v>
      </c>
      <c r="G1435" t="s">
        <v>8023</v>
      </c>
      <c r="H1435" t="s">
        <v>1774</v>
      </c>
      <c r="I1435" t="s">
        <v>8024</v>
      </c>
      <c r="J1435" t="s">
        <v>8030</v>
      </c>
      <c r="K1435" t="s">
        <v>32</v>
      </c>
      <c r="L1435" t="s">
        <v>32</v>
      </c>
      <c r="M1435" t="s">
        <v>43</v>
      </c>
      <c r="N1435" t="s">
        <v>44</v>
      </c>
      <c r="O1435" t="s">
        <v>54</v>
      </c>
      <c r="P1435" t="s">
        <v>73</v>
      </c>
      <c r="Q1435" t="s">
        <v>141</v>
      </c>
      <c r="R1435" t="s">
        <v>8035</v>
      </c>
      <c r="S1435" s="1" t="str">
        <f t="shared" si="45"/>
        <v>PONCE RAMOS, PRESENTACION ISABEL</v>
      </c>
      <c r="T1435" t="s">
        <v>48</v>
      </c>
      <c r="U1435" t="s">
        <v>49</v>
      </c>
      <c r="V1435" t="s">
        <v>271</v>
      </c>
      <c r="W1435" t="s">
        <v>8036</v>
      </c>
      <c r="X1435" s="40">
        <v>21152</v>
      </c>
      <c r="Y1435" t="s">
        <v>8037</v>
      </c>
      <c r="Z1435" s="40">
        <v>43430</v>
      </c>
      <c r="AA1435" s="40">
        <v>43459</v>
      </c>
      <c r="AB1435" t="s">
        <v>39</v>
      </c>
      <c r="AC1435" t="s">
        <v>40</v>
      </c>
      <c r="AD1435" t="s">
        <v>41</v>
      </c>
      <c r="AE1435"/>
    </row>
    <row r="1436" spans="1:31" ht="15">
      <c r="A1436" s="1" t="str">
        <f t="shared" si="44"/>
        <v>1132613312E2</v>
      </c>
      <c r="B1436" t="s">
        <v>372</v>
      </c>
      <c r="C1436" t="s">
        <v>29</v>
      </c>
      <c r="D1436" t="s">
        <v>30</v>
      </c>
      <c r="E1436" t="s">
        <v>330</v>
      </c>
      <c r="F1436" t="s">
        <v>1538</v>
      </c>
      <c r="G1436" t="s">
        <v>8023</v>
      </c>
      <c r="H1436" t="s">
        <v>1774</v>
      </c>
      <c r="I1436" t="s">
        <v>8024</v>
      </c>
      <c r="J1436" t="s">
        <v>8038</v>
      </c>
      <c r="K1436" t="s">
        <v>32</v>
      </c>
      <c r="L1436" t="s">
        <v>32</v>
      </c>
      <c r="M1436" t="s">
        <v>43</v>
      </c>
      <c r="N1436" t="s">
        <v>62</v>
      </c>
      <c r="O1436" t="s">
        <v>8039</v>
      </c>
      <c r="P1436" t="s">
        <v>253</v>
      </c>
      <c r="Q1436" t="s">
        <v>69</v>
      </c>
      <c r="R1436" t="s">
        <v>796</v>
      </c>
      <c r="S1436" s="1" t="str">
        <f t="shared" si="45"/>
        <v>SOSA CHOQUE, MARIA MERCEDES</v>
      </c>
      <c r="T1436" t="s">
        <v>65</v>
      </c>
      <c r="U1436" t="s">
        <v>49</v>
      </c>
      <c r="V1436" t="s">
        <v>100</v>
      </c>
      <c r="W1436" t="s">
        <v>8040</v>
      </c>
      <c r="X1436" s="40">
        <v>30015</v>
      </c>
      <c r="Y1436" t="s">
        <v>8041</v>
      </c>
      <c r="Z1436" s="40">
        <v>43160</v>
      </c>
      <c r="AA1436" s="40">
        <v>43465</v>
      </c>
      <c r="AB1436" t="s">
        <v>39</v>
      </c>
      <c r="AC1436" t="s">
        <v>67</v>
      </c>
      <c r="AD1436" t="s">
        <v>41</v>
      </c>
      <c r="AE1436"/>
    </row>
    <row r="1437" spans="1:31" ht="15">
      <c r="A1437" s="1" t="str">
        <f t="shared" si="44"/>
        <v>1132613312E3</v>
      </c>
      <c r="B1437" t="s">
        <v>372</v>
      </c>
      <c r="C1437" t="s">
        <v>29</v>
      </c>
      <c r="D1437" t="s">
        <v>30</v>
      </c>
      <c r="E1437" t="s">
        <v>330</v>
      </c>
      <c r="F1437" t="s">
        <v>1538</v>
      </c>
      <c r="G1437" t="s">
        <v>8023</v>
      </c>
      <c r="H1437" t="s">
        <v>1774</v>
      </c>
      <c r="I1437" t="s">
        <v>8024</v>
      </c>
      <c r="J1437" t="s">
        <v>8042</v>
      </c>
      <c r="K1437" t="s">
        <v>32</v>
      </c>
      <c r="L1437" t="s">
        <v>32</v>
      </c>
      <c r="M1437" t="s">
        <v>43</v>
      </c>
      <c r="N1437" t="s">
        <v>44</v>
      </c>
      <c r="O1437" t="s">
        <v>54</v>
      </c>
      <c r="P1437" t="s">
        <v>8043</v>
      </c>
      <c r="Q1437" t="s">
        <v>75</v>
      </c>
      <c r="R1437" t="s">
        <v>8044</v>
      </c>
      <c r="S1437" s="1" t="str">
        <f t="shared" si="45"/>
        <v>CAIRA HUANCA, JUAN GUALBERTO</v>
      </c>
      <c r="T1437" t="s">
        <v>53</v>
      </c>
      <c r="U1437" t="s">
        <v>49</v>
      </c>
      <c r="V1437" t="s">
        <v>50</v>
      </c>
      <c r="W1437" t="s">
        <v>8045</v>
      </c>
      <c r="X1437" s="40">
        <v>22109</v>
      </c>
      <c r="Y1437" t="s">
        <v>8046</v>
      </c>
      <c r="Z1437"/>
      <c r="AA1437"/>
      <c r="AB1437" t="s">
        <v>39</v>
      </c>
      <c r="AC1437" t="s">
        <v>40</v>
      </c>
      <c r="AD1437" t="s">
        <v>41</v>
      </c>
      <c r="AE1437"/>
    </row>
    <row r="1438" spans="1:31" ht="15">
      <c r="A1438" s="1" t="str">
        <f t="shared" si="44"/>
        <v>1132613312E4</v>
      </c>
      <c r="B1438" t="s">
        <v>372</v>
      </c>
      <c r="C1438" t="s">
        <v>29</v>
      </c>
      <c r="D1438" t="s">
        <v>30</v>
      </c>
      <c r="E1438" t="s">
        <v>330</v>
      </c>
      <c r="F1438" t="s">
        <v>1538</v>
      </c>
      <c r="G1438" t="s">
        <v>8023</v>
      </c>
      <c r="H1438" t="s">
        <v>1774</v>
      </c>
      <c r="I1438" t="s">
        <v>8024</v>
      </c>
      <c r="J1438" t="s">
        <v>8047</v>
      </c>
      <c r="K1438" t="s">
        <v>32</v>
      </c>
      <c r="L1438" t="s">
        <v>32</v>
      </c>
      <c r="M1438" t="s">
        <v>43</v>
      </c>
      <c r="N1438" t="s">
        <v>44</v>
      </c>
      <c r="O1438" t="s">
        <v>8048</v>
      </c>
      <c r="P1438" t="s">
        <v>511</v>
      </c>
      <c r="Q1438" t="s">
        <v>555</v>
      </c>
      <c r="R1438" t="s">
        <v>8049</v>
      </c>
      <c r="S1438" s="1" t="str">
        <f t="shared" si="45"/>
        <v>HUATTA PARILLO, BALBINA</v>
      </c>
      <c r="T1438" t="s">
        <v>53</v>
      </c>
      <c r="U1438" t="s">
        <v>49</v>
      </c>
      <c r="V1438" t="s">
        <v>50</v>
      </c>
      <c r="W1438" t="s">
        <v>8050</v>
      </c>
      <c r="X1438" s="40">
        <v>24197</v>
      </c>
      <c r="Y1438" t="s">
        <v>8051</v>
      </c>
      <c r="Z1438" s="40">
        <v>43160</v>
      </c>
      <c r="AA1438"/>
      <c r="AB1438" t="s">
        <v>39</v>
      </c>
      <c r="AC1438" t="s">
        <v>40</v>
      </c>
      <c r="AD1438" t="s">
        <v>41</v>
      </c>
      <c r="AE1438"/>
    </row>
    <row r="1439" spans="1:31" ht="15">
      <c r="A1439" s="1" t="str">
        <f t="shared" si="44"/>
        <v>1132613312E5</v>
      </c>
      <c r="B1439" t="s">
        <v>372</v>
      </c>
      <c r="C1439" t="s">
        <v>29</v>
      </c>
      <c r="D1439" t="s">
        <v>30</v>
      </c>
      <c r="E1439" t="s">
        <v>330</v>
      </c>
      <c r="F1439" t="s">
        <v>1538</v>
      </c>
      <c r="G1439" t="s">
        <v>8023</v>
      </c>
      <c r="H1439" t="s">
        <v>1774</v>
      </c>
      <c r="I1439" t="s">
        <v>8024</v>
      </c>
      <c r="J1439" t="s">
        <v>8052</v>
      </c>
      <c r="K1439" t="s">
        <v>32</v>
      </c>
      <c r="L1439" t="s">
        <v>32</v>
      </c>
      <c r="M1439" t="s">
        <v>43</v>
      </c>
      <c r="N1439" t="s">
        <v>44</v>
      </c>
      <c r="O1439" t="s">
        <v>54</v>
      </c>
      <c r="P1439" t="s">
        <v>177</v>
      </c>
      <c r="Q1439" t="s">
        <v>284</v>
      </c>
      <c r="R1439" t="s">
        <v>8053</v>
      </c>
      <c r="S1439" s="1" t="str">
        <f t="shared" si="45"/>
        <v>CHAVEZ VARGAS, MARCOS RENE</v>
      </c>
      <c r="T1439" t="s">
        <v>48</v>
      </c>
      <c r="U1439" t="s">
        <v>49</v>
      </c>
      <c r="V1439" t="s">
        <v>50</v>
      </c>
      <c r="W1439" t="s">
        <v>8054</v>
      </c>
      <c r="X1439" s="40">
        <v>20931</v>
      </c>
      <c r="Y1439" t="s">
        <v>8055</v>
      </c>
      <c r="Z1439"/>
      <c r="AA1439"/>
      <c r="AB1439" t="s">
        <v>39</v>
      </c>
      <c r="AC1439" t="s">
        <v>40</v>
      </c>
      <c r="AD1439" t="s">
        <v>41</v>
      </c>
      <c r="AE1439"/>
    </row>
    <row r="1440" spans="1:31" ht="15">
      <c r="A1440" s="1" t="str">
        <f t="shared" si="44"/>
        <v>1132613312E7</v>
      </c>
      <c r="B1440" t="s">
        <v>372</v>
      </c>
      <c r="C1440" t="s">
        <v>29</v>
      </c>
      <c r="D1440" t="s">
        <v>30</v>
      </c>
      <c r="E1440" t="s">
        <v>330</v>
      </c>
      <c r="F1440" t="s">
        <v>1538</v>
      </c>
      <c r="G1440" t="s">
        <v>8023</v>
      </c>
      <c r="H1440" t="s">
        <v>1774</v>
      </c>
      <c r="I1440" t="s">
        <v>8024</v>
      </c>
      <c r="J1440" t="s">
        <v>8056</v>
      </c>
      <c r="K1440" t="s">
        <v>32</v>
      </c>
      <c r="L1440" t="s">
        <v>32</v>
      </c>
      <c r="M1440" t="s">
        <v>43</v>
      </c>
      <c r="N1440" t="s">
        <v>44</v>
      </c>
      <c r="O1440" t="s">
        <v>54</v>
      </c>
      <c r="P1440" t="s">
        <v>146</v>
      </c>
      <c r="Q1440" t="s">
        <v>196</v>
      </c>
      <c r="R1440" t="s">
        <v>8057</v>
      </c>
      <c r="S1440" s="1" t="str">
        <f t="shared" si="45"/>
        <v>GOMEZ PARI, MARLENY CARMEN</v>
      </c>
      <c r="T1440" t="s">
        <v>48</v>
      </c>
      <c r="U1440" t="s">
        <v>49</v>
      </c>
      <c r="V1440" t="s">
        <v>50</v>
      </c>
      <c r="W1440" t="s">
        <v>8058</v>
      </c>
      <c r="X1440" s="40">
        <v>23574</v>
      </c>
      <c r="Y1440" t="s">
        <v>8059</v>
      </c>
      <c r="Z1440" s="40">
        <v>42842</v>
      </c>
      <c r="AA1440" s="40">
        <v>42906</v>
      </c>
      <c r="AB1440" t="s">
        <v>39</v>
      </c>
      <c r="AC1440" t="s">
        <v>40</v>
      </c>
      <c r="AD1440" t="s">
        <v>41</v>
      </c>
      <c r="AE1440"/>
    </row>
    <row r="1441" spans="1:31" ht="15">
      <c r="A1441" s="1" t="str">
        <f t="shared" si="44"/>
        <v>1132613312E8</v>
      </c>
      <c r="B1441" t="s">
        <v>372</v>
      </c>
      <c r="C1441" t="s">
        <v>29</v>
      </c>
      <c r="D1441" t="s">
        <v>30</v>
      </c>
      <c r="E1441" t="s">
        <v>330</v>
      </c>
      <c r="F1441" t="s">
        <v>1538</v>
      </c>
      <c r="G1441" t="s">
        <v>8023</v>
      </c>
      <c r="H1441" t="s">
        <v>1774</v>
      </c>
      <c r="I1441" t="s">
        <v>8024</v>
      </c>
      <c r="J1441" t="s">
        <v>8060</v>
      </c>
      <c r="K1441" t="s">
        <v>32</v>
      </c>
      <c r="L1441" t="s">
        <v>32</v>
      </c>
      <c r="M1441" t="s">
        <v>43</v>
      </c>
      <c r="N1441" t="s">
        <v>44</v>
      </c>
      <c r="O1441" t="s">
        <v>54</v>
      </c>
      <c r="P1441" t="s">
        <v>8061</v>
      </c>
      <c r="Q1441" t="s">
        <v>124</v>
      </c>
      <c r="R1441" t="s">
        <v>8062</v>
      </c>
      <c r="S1441" s="1" t="str">
        <f t="shared" si="45"/>
        <v>JAVIRA CRUZ, NICOLASA</v>
      </c>
      <c r="T1441" t="s">
        <v>48</v>
      </c>
      <c r="U1441" t="s">
        <v>49</v>
      </c>
      <c r="V1441" t="s">
        <v>50</v>
      </c>
      <c r="W1441" t="s">
        <v>8063</v>
      </c>
      <c r="X1441" s="40">
        <v>19832</v>
      </c>
      <c r="Y1441" t="s">
        <v>8064</v>
      </c>
      <c r="Z1441"/>
      <c r="AA1441"/>
      <c r="AB1441" t="s">
        <v>39</v>
      </c>
      <c r="AC1441" t="s">
        <v>40</v>
      </c>
      <c r="AD1441" t="s">
        <v>41</v>
      </c>
      <c r="AE1441"/>
    </row>
    <row r="1442" spans="1:31" ht="15">
      <c r="A1442" s="1" t="str">
        <f t="shared" si="44"/>
        <v>1132613322E1</v>
      </c>
      <c r="B1442" t="s">
        <v>372</v>
      </c>
      <c r="C1442" t="s">
        <v>29</v>
      </c>
      <c r="D1442" t="s">
        <v>30</v>
      </c>
      <c r="E1442" t="s">
        <v>330</v>
      </c>
      <c r="F1442" t="s">
        <v>1538</v>
      </c>
      <c r="G1442" t="s">
        <v>8023</v>
      </c>
      <c r="H1442" t="s">
        <v>1774</v>
      </c>
      <c r="I1442" t="s">
        <v>8024</v>
      </c>
      <c r="J1442" t="s">
        <v>8065</v>
      </c>
      <c r="K1442" t="s">
        <v>32</v>
      </c>
      <c r="L1442" t="s">
        <v>32</v>
      </c>
      <c r="M1442" t="s">
        <v>43</v>
      </c>
      <c r="N1442" t="s">
        <v>44</v>
      </c>
      <c r="O1442" t="s">
        <v>54</v>
      </c>
      <c r="P1442" t="s">
        <v>59</v>
      </c>
      <c r="Q1442" t="s">
        <v>273</v>
      </c>
      <c r="R1442" t="s">
        <v>8066</v>
      </c>
      <c r="S1442" s="1" t="str">
        <f t="shared" si="45"/>
        <v>VILCA RODRIGUEZ, ELENA CLARA</v>
      </c>
      <c r="T1442" t="s">
        <v>48</v>
      </c>
      <c r="U1442" t="s">
        <v>49</v>
      </c>
      <c r="V1442" t="s">
        <v>50</v>
      </c>
      <c r="W1442" t="s">
        <v>8067</v>
      </c>
      <c r="X1442" s="40">
        <v>22145</v>
      </c>
      <c r="Y1442" t="s">
        <v>8068</v>
      </c>
      <c r="Z1442"/>
      <c r="AA1442"/>
      <c r="AB1442" t="s">
        <v>39</v>
      </c>
      <c r="AC1442" t="s">
        <v>40</v>
      </c>
      <c r="AD1442" t="s">
        <v>41</v>
      </c>
      <c r="AE1442"/>
    </row>
    <row r="1443" spans="1:31" ht="15">
      <c r="A1443" s="1" t="str">
        <f t="shared" si="44"/>
        <v>1132613322E3</v>
      </c>
      <c r="B1443" t="s">
        <v>372</v>
      </c>
      <c r="C1443" t="s">
        <v>29</v>
      </c>
      <c r="D1443" t="s">
        <v>30</v>
      </c>
      <c r="E1443" t="s">
        <v>330</v>
      </c>
      <c r="F1443" t="s">
        <v>1538</v>
      </c>
      <c r="G1443" t="s">
        <v>8023</v>
      </c>
      <c r="H1443" t="s">
        <v>1774</v>
      </c>
      <c r="I1443" t="s">
        <v>8024</v>
      </c>
      <c r="J1443" t="s">
        <v>8069</v>
      </c>
      <c r="K1443" t="s">
        <v>32</v>
      </c>
      <c r="L1443" t="s">
        <v>32</v>
      </c>
      <c r="M1443" t="s">
        <v>1139</v>
      </c>
      <c r="N1443" t="s">
        <v>44</v>
      </c>
      <c r="O1443" t="s">
        <v>8070</v>
      </c>
      <c r="P1443" t="s">
        <v>103</v>
      </c>
      <c r="Q1443" t="s">
        <v>294</v>
      </c>
      <c r="R1443" t="s">
        <v>732</v>
      </c>
      <c r="S1443" s="1" t="str">
        <f t="shared" si="45"/>
        <v>CAPACOILA COAQUIRA, HECTOR</v>
      </c>
      <c r="T1443" t="s">
        <v>53</v>
      </c>
      <c r="U1443" t="s">
        <v>49</v>
      </c>
      <c r="V1443" t="s">
        <v>50</v>
      </c>
      <c r="W1443" t="s">
        <v>8071</v>
      </c>
      <c r="X1443" s="40">
        <v>20359</v>
      </c>
      <c r="Y1443" t="s">
        <v>8072</v>
      </c>
      <c r="Z1443"/>
      <c r="AA1443"/>
      <c r="AB1443" t="s">
        <v>39</v>
      </c>
      <c r="AC1443" t="s">
        <v>40</v>
      </c>
      <c r="AD1443" t="s">
        <v>41</v>
      </c>
      <c r="AE1443"/>
    </row>
    <row r="1444" spans="1:31" ht="15">
      <c r="A1444" s="1" t="str">
        <f t="shared" si="44"/>
        <v>1132613312E6</v>
      </c>
      <c r="B1444" t="s">
        <v>372</v>
      </c>
      <c r="C1444" t="s">
        <v>29</v>
      </c>
      <c r="D1444" t="s">
        <v>30</v>
      </c>
      <c r="E1444" t="s">
        <v>330</v>
      </c>
      <c r="F1444" t="s">
        <v>1538</v>
      </c>
      <c r="G1444" t="s">
        <v>8023</v>
      </c>
      <c r="H1444" t="s">
        <v>1774</v>
      </c>
      <c r="I1444" t="s">
        <v>8024</v>
      </c>
      <c r="J1444" t="s">
        <v>8073</v>
      </c>
      <c r="K1444" t="s">
        <v>87</v>
      </c>
      <c r="L1444" t="s">
        <v>88</v>
      </c>
      <c r="M1444" t="s">
        <v>89</v>
      </c>
      <c r="N1444" t="s">
        <v>44</v>
      </c>
      <c r="O1444" t="s">
        <v>54</v>
      </c>
      <c r="P1444" t="s">
        <v>118</v>
      </c>
      <c r="Q1444" t="s">
        <v>102</v>
      </c>
      <c r="R1444" t="s">
        <v>675</v>
      </c>
      <c r="S1444" s="1" t="str">
        <f t="shared" si="45"/>
        <v>FLORES MAMANI, CESAR</v>
      </c>
      <c r="T1444" t="s">
        <v>159</v>
      </c>
      <c r="U1444" t="s">
        <v>38</v>
      </c>
      <c r="V1444" t="s">
        <v>50</v>
      </c>
      <c r="W1444" t="s">
        <v>8074</v>
      </c>
      <c r="X1444" s="40">
        <v>21960</v>
      </c>
      <c r="Y1444" t="s">
        <v>8075</v>
      </c>
      <c r="Z1444"/>
      <c r="AA1444"/>
      <c r="AB1444" t="s">
        <v>39</v>
      </c>
      <c r="AC1444" t="s">
        <v>92</v>
      </c>
      <c r="AD1444" t="s">
        <v>41</v>
      </c>
      <c r="AE1444"/>
    </row>
    <row r="1445" spans="1:31" ht="15">
      <c r="A1445" s="1" t="str">
        <f t="shared" si="44"/>
        <v>1132613322E2</v>
      </c>
      <c r="B1445" t="s">
        <v>372</v>
      </c>
      <c r="C1445" t="s">
        <v>29</v>
      </c>
      <c r="D1445" t="s">
        <v>30</v>
      </c>
      <c r="E1445" t="s">
        <v>330</v>
      </c>
      <c r="F1445" t="s">
        <v>1538</v>
      </c>
      <c r="G1445" t="s">
        <v>8023</v>
      </c>
      <c r="H1445" t="s">
        <v>1774</v>
      </c>
      <c r="I1445" t="s">
        <v>8024</v>
      </c>
      <c r="J1445" t="s">
        <v>8076</v>
      </c>
      <c r="K1445" t="s">
        <v>87</v>
      </c>
      <c r="L1445" t="s">
        <v>88</v>
      </c>
      <c r="M1445" t="s">
        <v>89</v>
      </c>
      <c r="N1445" t="s">
        <v>44</v>
      </c>
      <c r="O1445" t="s">
        <v>8077</v>
      </c>
      <c r="P1445" t="s">
        <v>290</v>
      </c>
      <c r="Q1445" t="s">
        <v>318</v>
      </c>
      <c r="R1445" t="s">
        <v>863</v>
      </c>
      <c r="S1445" s="1" t="str">
        <f t="shared" si="45"/>
        <v>MERMA TIQUILLOCA, JULIO</v>
      </c>
      <c r="T1445" t="s">
        <v>137</v>
      </c>
      <c r="U1445" t="s">
        <v>38</v>
      </c>
      <c r="V1445" t="s">
        <v>50</v>
      </c>
      <c r="W1445" t="s">
        <v>8078</v>
      </c>
      <c r="X1445" s="40">
        <v>19338</v>
      </c>
      <c r="Y1445" t="s">
        <v>8079</v>
      </c>
      <c r="Z1445"/>
      <c r="AA1445"/>
      <c r="AB1445" t="s">
        <v>39</v>
      </c>
      <c r="AC1445" t="s">
        <v>92</v>
      </c>
      <c r="AD1445" t="s">
        <v>41</v>
      </c>
      <c r="AE1445"/>
    </row>
    <row r="1446" spans="1:31" ht="15">
      <c r="A1446" s="1" t="str">
        <f t="shared" si="44"/>
        <v>1114613312E6</v>
      </c>
      <c r="B1446" t="s">
        <v>372</v>
      </c>
      <c r="C1446" t="s">
        <v>303</v>
      </c>
      <c r="D1446" t="s">
        <v>30</v>
      </c>
      <c r="E1446" t="s">
        <v>329</v>
      </c>
      <c r="F1446" t="s">
        <v>1533</v>
      </c>
      <c r="G1446" t="s">
        <v>8080</v>
      </c>
      <c r="H1446" t="s">
        <v>1774</v>
      </c>
      <c r="I1446" t="s">
        <v>8081</v>
      </c>
      <c r="J1446" t="s">
        <v>8082</v>
      </c>
      <c r="K1446" t="s">
        <v>32</v>
      </c>
      <c r="L1446" t="s">
        <v>33</v>
      </c>
      <c r="M1446" t="s">
        <v>34</v>
      </c>
      <c r="N1446" t="s">
        <v>35</v>
      </c>
      <c r="O1446" t="s">
        <v>8083</v>
      </c>
      <c r="P1446" t="s">
        <v>385</v>
      </c>
      <c r="Q1446" t="s">
        <v>126</v>
      </c>
      <c r="R1446" t="s">
        <v>8084</v>
      </c>
      <c r="S1446" s="1" t="str">
        <f t="shared" si="45"/>
        <v>MELO COILA, YENY MARISOL</v>
      </c>
      <c r="T1446" t="s">
        <v>60</v>
      </c>
      <c r="U1446" t="s">
        <v>38</v>
      </c>
      <c r="V1446" t="s">
        <v>100</v>
      </c>
      <c r="W1446" t="s">
        <v>8085</v>
      </c>
      <c r="X1446" s="40">
        <v>25337</v>
      </c>
      <c r="Y1446" t="s">
        <v>8086</v>
      </c>
      <c r="Z1446" s="40">
        <v>42064</v>
      </c>
      <c r="AA1446" s="40">
        <v>43159</v>
      </c>
      <c r="AB1446" t="s">
        <v>39</v>
      </c>
      <c r="AC1446" t="s">
        <v>40</v>
      </c>
      <c r="AD1446" t="s">
        <v>41</v>
      </c>
      <c r="AE1446"/>
    </row>
    <row r="1447" spans="1:31" ht="15">
      <c r="A1447" s="1" t="str">
        <f t="shared" si="44"/>
        <v>1114613312E3</v>
      </c>
      <c r="B1447" t="s">
        <v>372</v>
      </c>
      <c r="C1447" t="s">
        <v>303</v>
      </c>
      <c r="D1447" t="s">
        <v>30</v>
      </c>
      <c r="E1447" t="s">
        <v>329</v>
      </c>
      <c r="F1447" t="s">
        <v>1533</v>
      </c>
      <c r="G1447" t="s">
        <v>8080</v>
      </c>
      <c r="H1447" t="s">
        <v>1774</v>
      </c>
      <c r="I1447" t="s">
        <v>8081</v>
      </c>
      <c r="J1447" t="s">
        <v>8087</v>
      </c>
      <c r="K1447" t="s">
        <v>32</v>
      </c>
      <c r="L1447" t="s">
        <v>32</v>
      </c>
      <c r="M1447" t="s">
        <v>43</v>
      </c>
      <c r="N1447" t="s">
        <v>44</v>
      </c>
      <c r="O1447" t="s">
        <v>54</v>
      </c>
      <c r="P1447" t="s">
        <v>209</v>
      </c>
      <c r="Q1447" t="s">
        <v>5445</v>
      </c>
      <c r="R1447" t="s">
        <v>8088</v>
      </c>
      <c r="S1447" s="1" t="str">
        <f t="shared" si="45"/>
        <v>CHIPANA COARITA, SIMON DIONICIO</v>
      </c>
      <c r="T1447" t="s">
        <v>53</v>
      </c>
      <c r="U1447" t="s">
        <v>49</v>
      </c>
      <c r="V1447" t="s">
        <v>50</v>
      </c>
      <c r="W1447" t="s">
        <v>8089</v>
      </c>
      <c r="X1447" s="40">
        <v>23460</v>
      </c>
      <c r="Y1447" t="s">
        <v>8090</v>
      </c>
      <c r="Z1447"/>
      <c r="AA1447"/>
      <c r="AB1447" t="s">
        <v>39</v>
      </c>
      <c r="AC1447" t="s">
        <v>40</v>
      </c>
      <c r="AD1447" t="s">
        <v>41</v>
      </c>
      <c r="AE1447"/>
    </row>
    <row r="1448" spans="1:31" ht="15">
      <c r="A1448" s="1" t="str">
        <f t="shared" si="44"/>
        <v>1114613312E7</v>
      </c>
      <c r="B1448" t="s">
        <v>372</v>
      </c>
      <c r="C1448" t="s">
        <v>303</v>
      </c>
      <c r="D1448" t="s">
        <v>30</v>
      </c>
      <c r="E1448" t="s">
        <v>329</v>
      </c>
      <c r="F1448" t="s">
        <v>1533</v>
      </c>
      <c r="G1448" t="s">
        <v>8080</v>
      </c>
      <c r="H1448" t="s">
        <v>1774</v>
      </c>
      <c r="I1448" t="s">
        <v>8081</v>
      </c>
      <c r="J1448" t="s">
        <v>8091</v>
      </c>
      <c r="K1448" t="s">
        <v>32</v>
      </c>
      <c r="L1448" t="s">
        <v>32</v>
      </c>
      <c r="M1448" t="s">
        <v>43</v>
      </c>
      <c r="N1448" t="s">
        <v>44</v>
      </c>
      <c r="O1448" t="s">
        <v>54</v>
      </c>
      <c r="P1448" t="s">
        <v>5886</v>
      </c>
      <c r="Q1448" t="s">
        <v>218</v>
      </c>
      <c r="R1448" t="s">
        <v>285</v>
      </c>
      <c r="S1448" s="1" t="str">
        <f t="shared" si="45"/>
        <v>SARAZA BARRIGA, DELIA</v>
      </c>
      <c r="T1448" t="s">
        <v>48</v>
      </c>
      <c r="U1448" t="s">
        <v>49</v>
      </c>
      <c r="V1448" t="s">
        <v>50</v>
      </c>
      <c r="W1448" t="s">
        <v>8092</v>
      </c>
      <c r="X1448" s="40">
        <v>25272</v>
      </c>
      <c r="Y1448" t="s">
        <v>8093</v>
      </c>
      <c r="Z1448"/>
      <c r="AA1448"/>
      <c r="AB1448" t="s">
        <v>39</v>
      </c>
      <c r="AC1448" t="s">
        <v>40</v>
      </c>
      <c r="AD1448" t="s">
        <v>41</v>
      </c>
      <c r="AE1448"/>
    </row>
    <row r="1449" spans="1:31" ht="15">
      <c r="A1449" s="1" t="str">
        <f t="shared" si="44"/>
        <v>1114613312E8</v>
      </c>
      <c r="B1449" t="s">
        <v>372</v>
      </c>
      <c r="C1449" t="s">
        <v>303</v>
      </c>
      <c r="D1449" t="s">
        <v>30</v>
      </c>
      <c r="E1449" t="s">
        <v>329</v>
      </c>
      <c r="F1449" t="s">
        <v>1533</v>
      </c>
      <c r="G1449" t="s">
        <v>8080</v>
      </c>
      <c r="H1449" t="s">
        <v>1774</v>
      </c>
      <c r="I1449" t="s">
        <v>8081</v>
      </c>
      <c r="J1449" t="s">
        <v>8094</v>
      </c>
      <c r="K1449" t="s">
        <v>32</v>
      </c>
      <c r="L1449" t="s">
        <v>32</v>
      </c>
      <c r="M1449" t="s">
        <v>43</v>
      </c>
      <c r="N1449" t="s">
        <v>44</v>
      </c>
      <c r="O1449" t="s">
        <v>54</v>
      </c>
      <c r="P1449" t="s">
        <v>253</v>
      </c>
      <c r="Q1449" t="s">
        <v>101</v>
      </c>
      <c r="R1449" t="s">
        <v>8095</v>
      </c>
      <c r="S1449" s="1" t="str">
        <f t="shared" si="45"/>
        <v>SOSA CHAMBI, CONZUELO ELIZABETH</v>
      </c>
      <c r="T1449" t="s">
        <v>53</v>
      </c>
      <c r="U1449" t="s">
        <v>49</v>
      </c>
      <c r="V1449" t="s">
        <v>50</v>
      </c>
      <c r="W1449" t="s">
        <v>8096</v>
      </c>
      <c r="X1449" s="40">
        <v>23097</v>
      </c>
      <c r="Y1449" t="s">
        <v>8097</v>
      </c>
      <c r="Z1449"/>
      <c r="AA1449"/>
      <c r="AB1449" t="s">
        <v>39</v>
      </c>
      <c r="AC1449" t="s">
        <v>40</v>
      </c>
      <c r="AD1449" t="s">
        <v>41</v>
      </c>
      <c r="AE1449"/>
    </row>
    <row r="1450" spans="1:31" ht="15">
      <c r="A1450" s="1" t="str">
        <f t="shared" si="44"/>
        <v>1175613312E9</v>
      </c>
      <c r="B1450" t="s">
        <v>372</v>
      </c>
      <c r="C1450" t="s">
        <v>303</v>
      </c>
      <c r="D1450" t="s">
        <v>30</v>
      </c>
      <c r="E1450" t="s">
        <v>330</v>
      </c>
      <c r="F1450" t="s">
        <v>1517</v>
      </c>
      <c r="G1450" t="s">
        <v>8098</v>
      </c>
      <c r="H1450" t="s">
        <v>1774</v>
      </c>
      <c r="I1450" t="s">
        <v>8099</v>
      </c>
      <c r="J1450" t="s">
        <v>8100</v>
      </c>
      <c r="K1450" t="s">
        <v>32</v>
      </c>
      <c r="L1450" t="s">
        <v>33</v>
      </c>
      <c r="M1450" t="s">
        <v>34</v>
      </c>
      <c r="N1450" t="s">
        <v>35</v>
      </c>
      <c r="O1450" t="s">
        <v>8101</v>
      </c>
      <c r="P1450" t="s">
        <v>124</v>
      </c>
      <c r="Q1450" t="s">
        <v>69</v>
      </c>
      <c r="R1450" t="s">
        <v>8102</v>
      </c>
      <c r="S1450" s="1" t="str">
        <f t="shared" si="45"/>
        <v>CRUZ CHOQUE, HUGO GARCE</v>
      </c>
      <c r="T1450" t="s">
        <v>37</v>
      </c>
      <c r="U1450" t="s">
        <v>38</v>
      </c>
      <c r="V1450" t="s">
        <v>100</v>
      </c>
      <c r="W1450" t="s">
        <v>8103</v>
      </c>
      <c r="X1450" s="40">
        <v>24979</v>
      </c>
      <c r="Y1450" t="s">
        <v>8104</v>
      </c>
      <c r="Z1450" s="40">
        <v>42064</v>
      </c>
      <c r="AA1450" s="40">
        <v>43159</v>
      </c>
      <c r="AB1450" t="s">
        <v>39</v>
      </c>
      <c r="AC1450" t="s">
        <v>40</v>
      </c>
      <c r="AD1450" t="s">
        <v>41</v>
      </c>
      <c r="AE1450"/>
    </row>
    <row r="1451" spans="1:31" ht="15">
      <c r="A1451" s="1" t="str">
        <f t="shared" si="44"/>
        <v>1175613312E8</v>
      </c>
      <c r="B1451" t="s">
        <v>372</v>
      </c>
      <c r="C1451" t="s">
        <v>303</v>
      </c>
      <c r="D1451" t="s">
        <v>30</v>
      </c>
      <c r="E1451" t="s">
        <v>330</v>
      </c>
      <c r="F1451" t="s">
        <v>1517</v>
      </c>
      <c r="G1451" t="s">
        <v>8098</v>
      </c>
      <c r="H1451" t="s">
        <v>1774</v>
      </c>
      <c r="I1451" t="s">
        <v>8099</v>
      </c>
      <c r="J1451" t="s">
        <v>8105</v>
      </c>
      <c r="K1451" t="s">
        <v>32</v>
      </c>
      <c r="L1451" t="s">
        <v>32</v>
      </c>
      <c r="M1451" t="s">
        <v>43</v>
      </c>
      <c r="N1451" t="s">
        <v>44</v>
      </c>
      <c r="O1451" t="s">
        <v>8106</v>
      </c>
      <c r="P1451" t="s">
        <v>76</v>
      </c>
      <c r="Q1451" t="s">
        <v>767</v>
      </c>
      <c r="R1451" t="s">
        <v>772</v>
      </c>
      <c r="S1451" s="1" t="str">
        <f t="shared" si="45"/>
        <v>QUISPE CHANA, JAIME</v>
      </c>
      <c r="T1451" t="s">
        <v>48</v>
      </c>
      <c r="U1451" t="s">
        <v>49</v>
      </c>
      <c r="V1451" t="s">
        <v>50</v>
      </c>
      <c r="W1451" t="s">
        <v>8107</v>
      </c>
      <c r="X1451" s="40">
        <v>23289</v>
      </c>
      <c r="Y1451" t="s">
        <v>8108</v>
      </c>
      <c r="Z1451" s="40">
        <v>42795</v>
      </c>
      <c r="AA1451" s="40">
        <v>43100</v>
      </c>
      <c r="AB1451" t="s">
        <v>39</v>
      </c>
      <c r="AC1451" t="s">
        <v>40</v>
      </c>
      <c r="AD1451" t="s">
        <v>41</v>
      </c>
      <c r="AE1451"/>
    </row>
    <row r="1452" spans="1:31" ht="15">
      <c r="A1452" s="1" t="str">
        <f t="shared" si="44"/>
        <v>1116613312E5</v>
      </c>
      <c r="B1452" t="s">
        <v>372</v>
      </c>
      <c r="C1452" t="s">
        <v>29</v>
      </c>
      <c r="D1452" t="s">
        <v>30</v>
      </c>
      <c r="E1452" t="s">
        <v>329</v>
      </c>
      <c r="F1452" t="s">
        <v>1505</v>
      </c>
      <c r="G1452" t="s">
        <v>8109</v>
      </c>
      <c r="H1452" t="s">
        <v>1774</v>
      </c>
      <c r="I1452" t="s">
        <v>8110</v>
      </c>
      <c r="J1452" t="s">
        <v>8111</v>
      </c>
      <c r="K1452" t="s">
        <v>32</v>
      </c>
      <c r="L1452" t="s">
        <v>33</v>
      </c>
      <c r="M1452" t="s">
        <v>34</v>
      </c>
      <c r="N1452" t="s">
        <v>35</v>
      </c>
      <c r="O1452" t="s">
        <v>8112</v>
      </c>
      <c r="P1452" t="s">
        <v>102</v>
      </c>
      <c r="Q1452" t="s">
        <v>8113</v>
      </c>
      <c r="R1452" t="s">
        <v>8114</v>
      </c>
      <c r="S1452" s="1" t="str">
        <f t="shared" si="45"/>
        <v>MAMANI CCAÑI, FLAVIO GERMAN</v>
      </c>
      <c r="T1452" t="s">
        <v>60</v>
      </c>
      <c r="U1452" t="s">
        <v>38</v>
      </c>
      <c r="V1452" t="s">
        <v>100</v>
      </c>
      <c r="W1452" t="s">
        <v>8115</v>
      </c>
      <c r="X1452" s="40">
        <v>24239</v>
      </c>
      <c r="Y1452" t="s">
        <v>8116</v>
      </c>
      <c r="Z1452" s="40">
        <v>42064</v>
      </c>
      <c r="AA1452" s="40">
        <v>43159</v>
      </c>
      <c r="AB1452" t="s">
        <v>39</v>
      </c>
      <c r="AC1452" t="s">
        <v>40</v>
      </c>
      <c r="AD1452" t="s">
        <v>41</v>
      </c>
      <c r="AE1452"/>
    </row>
    <row r="1453" spans="1:31" ht="15">
      <c r="A1453" s="1" t="str">
        <f t="shared" si="44"/>
        <v>1116613312E0</v>
      </c>
      <c r="B1453" t="s">
        <v>372</v>
      </c>
      <c r="C1453" t="s">
        <v>29</v>
      </c>
      <c r="D1453" t="s">
        <v>30</v>
      </c>
      <c r="E1453" t="s">
        <v>329</v>
      </c>
      <c r="F1453" t="s">
        <v>1505</v>
      </c>
      <c r="G1453" t="s">
        <v>8109</v>
      </c>
      <c r="H1453" t="s">
        <v>1774</v>
      </c>
      <c r="I1453" t="s">
        <v>8110</v>
      </c>
      <c r="J1453" t="s">
        <v>8117</v>
      </c>
      <c r="K1453" t="s">
        <v>32</v>
      </c>
      <c r="L1453" t="s">
        <v>32</v>
      </c>
      <c r="M1453" t="s">
        <v>43</v>
      </c>
      <c r="N1453" t="s">
        <v>44</v>
      </c>
      <c r="O1453" t="s">
        <v>54</v>
      </c>
      <c r="P1453" t="s">
        <v>8118</v>
      </c>
      <c r="Q1453" t="s">
        <v>8119</v>
      </c>
      <c r="R1453" t="s">
        <v>309</v>
      </c>
      <c r="S1453" s="1" t="str">
        <f t="shared" si="45"/>
        <v>ACHAQUIHUI ROSEL, MARINA</v>
      </c>
      <c r="T1453" t="s">
        <v>60</v>
      </c>
      <c r="U1453" t="s">
        <v>49</v>
      </c>
      <c r="V1453" t="s">
        <v>50</v>
      </c>
      <c r="W1453" t="s">
        <v>8120</v>
      </c>
      <c r="X1453" s="40">
        <v>25967</v>
      </c>
      <c r="Y1453" t="s">
        <v>8121</v>
      </c>
      <c r="Z1453"/>
      <c r="AA1453"/>
      <c r="AB1453" t="s">
        <v>39</v>
      </c>
      <c r="AC1453" t="s">
        <v>40</v>
      </c>
      <c r="AD1453" t="s">
        <v>41</v>
      </c>
      <c r="AE1453"/>
    </row>
    <row r="1454" spans="1:31" ht="15">
      <c r="A1454" s="1" t="str">
        <f t="shared" si="44"/>
        <v>1116613312E3</v>
      </c>
      <c r="B1454" t="s">
        <v>372</v>
      </c>
      <c r="C1454" t="s">
        <v>29</v>
      </c>
      <c r="D1454" t="s">
        <v>30</v>
      </c>
      <c r="E1454" t="s">
        <v>329</v>
      </c>
      <c r="F1454" t="s">
        <v>1505</v>
      </c>
      <c r="G1454" t="s">
        <v>8109</v>
      </c>
      <c r="H1454" t="s">
        <v>1774</v>
      </c>
      <c r="I1454" t="s">
        <v>8110</v>
      </c>
      <c r="J1454" t="s">
        <v>8122</v>
      </c>
      <c r="K1454" t="s">
        <v>32</v>
      </c>
      <c r="L1454" t="s">
        <v>32</v>
      </c>
      <c r="M1454" t="s">
        <v>43</v>
      </c>
      <c r="N1454" t="s">
        <v>44</v>
      </c>
      <c r="O1454" t="s">
        <v>54</v>
      </c>
      <c r="P1454" t="s">
        <v>254</v>
      </c>
      <c r="Q1454" t="s">
        <v>334</v>
      </c>
      <c r="R1454" t="s">
        <v>8123</v>
      </c>
      <c r="S1454" s="1" t="str">
        <f t="shared" si="45"/>
        <v>CHAMBILLA AYALA, DINA OLGA</v>
      </c>
      <c r="T1454" t="s">
        <v>53</v>
      </c>
      <c r="U1454" t="s">
        <v>49</v>
      </c>
      <c r="V1454" t="s">
        <v>50</v>
      </c>
      <c r="W1454" t="s">
        <v>8124</v>
      </c>
      <c r="X1454" s="40">
        <v>20817</v>
      </c>
      <c r="Y1454" t="s">
        <v>8125</v>
      </c>
      <c r="Z1454"/>
      <c r="AA1454"/>
      <c r="AB1454" t="s">
        <v>39</v>
      </c>
      <c r="AC1454" t="s">
        <v>40</v>
      </c>
      <c r="AD1454" t="s">
        <v>41</v>
      </c>
      <c r="AE1454"/>
    </row>
    <row r="1455" spans="1:31" ht="15">
      <c r="A1455" s="1" t="str">
        <f t="shared" si="44"/>
        <v>1116613312E6</v>
      </c>
      <c r="B1455" t="s">
        <v>372</v>
      </c>
      <c r="C1455" t="s">
        <v>29</v>
      </c>
      <c r="D1455" t="s">
        <v>30</v>
      </c>
      <c r="E1455" t="s">
        <v>329</v>
      </c>
      <c r="F1455" t="s">
        <v>1505</v>
      </c>
      <c r="G1455" t="s">
        <v>8109</v>
      </c>
      <c r="H1455" t="s">
        <v>1774</v>
      </c>
      <c r="I1455" t="s">
        <v>8110</v>
      </c>
      <c r="J1455" t="s">
        <v>8126</v>
      </c>
      <c r="K1455" t="s">
        <v>32</v>
      </c>
      <c r="L1455" t="s">
        <v>32</v>
      </c>
      <c r="M1455" t="s">
        <v>43</v>
      </c>
      <c r="N1455" t="s">
        <v>44</v>
      </c>
      <c r="O1455" t="s">
        <v>54</v>
      </c>
      <c r="P1455" t="s">
        <v>102</v>
      </c>
      <c r="Q1455" t="s">
        <v>220</v>
      </c>
      <c r="R1455" t="s">
        <v>8127</v>
      </c>
      <c r="S1455" s="1" t="str">
        <f t="shared" si="45"/>
        <v>MAMANI VALERIANO, OLGA INES</v>
      </c>
      <c r="T1455" t="s">
        <v>48</v>
      </c>
      <c r="U1455" t="s">
        <v>49</v>
      </c>
      <c r="V1455" t="s">
        <v>50</v>
      </c>
      <c r="W1455" t="s">
        <v>8128</v>
      </c>
      <c r="X1455" s="40">
        <v>24122</v>
      </c>
      <c r="Y1455" t="s">
        <v>8129</v>
      </c>
      <c r="Z1455"/>
      <c r="AA1455"/>
      <c r="AB1455" t="s">
        <v>39</v>
      </c>
      <c r="AC1455" t="s">
        <v>40</v>
      </c>
      <c r="AD1455" t="s">
        <v>41</v>
      </c>
      <c r="AE1455"/>
    </row>
    <row r="1456" spans="1:31" ht="15">
      <c r="A1456" s="1" t="str">
        <f t="shared" si="44"/>
        <v>1116613312E7</v>
      </c>
      <c r="B1456" t="s">
        <v>372</v>
      </c>
      <c r="C1456" t="s">
        <v>29</v>
      </c>
      <c r="D1456" t="s">
        <v>30</v>
      </c>
      <c r="E1456" t="s">
        <v>329</v>
      </c>
      <c r="F1456" t="s">
        <v>1505</v>
      </c>
      <c r="G1456" t="s">
        <v>8109</v>
      </c>
      <c r="H1456" t="s">
        <v>1774</v>
      </c>
      <c r="I1456" t="s">
        <v>8110</v>
      </c>
      <c r="J1456" t="s">
        <v>8130</v>
      </c>
      <c r="K1456" t="s">
        <v>32</v>
      </c>
      <c r="L1456" t="s">
        <v>32</v>
      </c>
      <c r="M1456" t="s">
        <v>43</v>
      </c>
      <c r="N1456" t="s">
        <v>62</v>
      </c>
      <c r="O1456" t="s">
        <v>8131</v>
      </c>
      <c r="P1456" t="s">
        <v>102</v>
      </c>
      <c r="Q1456" t="s">
        <v>649</v>
      </c>
      <c r="R1456" t="s">
        <v>8132</v>
      </c>
      <c r="S1456" s="1" t="str">
        <f t="shared" si="45"/>
        <v>MAMANI CARIAPAZA, ELSA HERMELINDA</v>
      </c>
      <c r="T1456" t="s">
        <v>65</v>
      </c>
      <c r="U1456" t="s">
        <v>49</v>
      </c>
      <c r="V1456" t="s">
        <v>50</v>
      </c>
      <c r="W1456" t="s">
        <v>8133</v>
      </c>
      <c r="X1456" s="40">
        <v>27173</v>
      </c>
      <c r="Y1456" t="s">
        <v>8134</v>
      </c>
      <c r="Z1456" s="40">
        <v>43332</v>
      </c>
      <c r="AA1456" s="40">
        <v>43376</v>
      </c>
      <c r="AB1456" t="s">
        <v>270</v>
      </c>
      <c r="AC1456" t="s">
        <v>67</v>
      </c>
      <c r="AD1456" t="s">
        <v>41</v>
      </c>
      <c r="AE1456"/>
    </row>
    <row r="1457" spans="1:31" ht="15">
      <c r="A1457" s="1" t="str">
        <f t="shared" si="44"/>
        <v>1116613312E7</v>
      </c>
      <c r="B1457" t="s">
        <v>372</v>
      </c>
      <c r="C1457" t="s">
        <v>29</v>
      </c>
      <c r="D1457" t="s">
        <v>30</v>
      </c>
      <c r="E1457" t="s">
        <v>329</v>
      </c>
      <c r="F1457" t="s">
        <v>1505</v>
      </c>
      <c r="G1457" t="s">
        <v>8109</v>
      </c>
      <c r="H1457" t="s">
        <v>1774</v>
      </c>
      <c r="I1457" t="s">
        <v>8110</v>
      </c>
      <c r="J1457" t="s">
        <v>8130</v>
      </c>
      <c r="K1457" t="s">
        <v>32</v>
      </c>
      <c r="L1457" t="s">
        <v>32</v>
      </c>
      <c r="M1457" t="s">
        <v>43</v>
      </c>
      <c r="N1457" t="s">
        <v>44</v>
      </c>
      <c r="O1457" t="s">
        <v>8135</v>
      </c>
      <c r="P1457" t="s">
        <v>8136</v>
      </c>
      <c r="Q1457" t="s">
        <v>8137</v>
      </c>
      <c r="R1457" t="s">
        <v>896</v>
      </c>
      <c r="S1457" s="1" t="str">
        <f t="shared" si="45"/>
        <v>TUMIALAN PANIAGUA, DANITZA</v>
      </c>
      <c r="T1457" t="s">
        <v>60</v>
      </c>
      <c r="U1457" t="s">
        <v>49</v>
      </c>
      <c r="V1457" t="s">
        <v>271</v>
      </c>
      <c r="W1457" t="s">
        <v>8138</v>
      </c>
      <c r="X1457" s="40">
        <v>25708</v>
      </c>
      <c r="Y1457" t="s">
        <v>8139</v>
      </c>
      <c r="Z1457" s="40">
        <v>43332</v>
      </c>
      <c r="AA1457" s="40">
        <v>43376</v>
      </c>
      <c r="AB1457" t="s">
        <v>39</v>
      </c>
      <c r="AC1457" t="s">
        <v>40</v>
      </c>
      <c r="AD1457" t="s">
        <v>41</v>
      </c>
      <c r="AE1457"/>
    </row>
    <row r="1458" spans="1:31" ht="15">
      <c r="A1458" s="1" t="str">
        <f t="shared" si="44"/>
        <v>21EV01810181</v>
      </c>
      <c r="B1458" t="s">
        <v>372</v>
      </c>
      <c r="C1458" t="s">
        <v>29</v>
      </c>
      <c r="D1458" t="s">
        <v>30</v>
      </c>
      <c r="E1458" t="s">
        <v>329</v>
      </c>
      <c r="F1458" t="s">
        <v>1505</v>
      </c>
      <c r="G1458" t="s">
        <v>8109</v>
      </c>
      <c r="H1458" t="s">
        <v>1774</v>
      </c>
      <c r="I1458" t="s">
        <v>8110</v>
      </c>
      <c r="J1458" t="s">
        <v>8140</v>
      </c>
      <c r="K1458" t="s">
        <v>32</v>
      </c>
      <c r="L1458" t="s">
        <v>32</v>
      </c>
      <c r="M1458" t="s">
        <v>1139</v>
      </c>
      <c r="N1458" t="s">
        <v>62</v>
      </c>
      <c r="O1458" t="s">
        <v>2591</v>
      </c>
      <c r="P1458" t="s">
        <v>317</v>
      </c>
      <c r="Q1458" t="s">
        <v>102</v>
      </c>
      <c r="R1458" t="s">
        <v>449</v>
      </c>
      <c r="S1458" s="1" t="str">
        <f t="shared" si="45"/>
        <v>MALAGA MAMANI, EFRAIN</v>
      </c>
      <c r="T1458" t="s">
        <v>65</v>
      </c>
      <c r="U1458" t="s">
        <v>644</v>
      </c>
      <c r="V1458" t="s">
        <v>50</v>
      </c>
      <c r="W1458" t="s">
        <v>8141</v>
      </c>
      <c r="X1458" s="40">
        <v>29930</v>
      </c>
      <c r="Y1458" t="s">
        <v>8142</v>
      </c>
      <c r="Z1458" s="40">
        <v>43332</v>
      </c>
      <c r="AA1458" s="40">
        <v>43465</v>
      </c>
      <c r="AB1458" t="s">
        <v>113</v>
      </c>
      <c r="AC1458" t="s">
        <v>67</v>
      </c>
      <c r="AD1458" t="s">
        <v>41</v>
      </c>
      <c r="AE1458"/>
    </row>
    <row r="1459" spans="1:31" ht="15">
      <c r="A1459" s="1" t="str">
        <f t="shared" si="44"/>
        <v>1116613312E2</v>
      </c>
      <c r="B1459" t="s">
        <v>372</v>
      </c>
      <c r="C1459" t="s">
        <v>29</v>
      </c>
      <c r="D1459" t="s">
        <v>30</v>
      </c>
      <c r="E1459" t="s">
        <v>329</v>
      </c>
      <c r="F1459" t="s">
        <v>1505</v>
      </c>
      <c r="G1459" t="s">
        <v>8109</v>
      </c>
      <c r="H1459" t="s">
        <v>1774</v>
      </c>
      <c r="I1459" t="s">
        <v>8110</v>
      </c>
      <c r="J1459" t="s">
        <v>8143</v>
      </c>
      <c r="K1459" t="s">
        <v>87</v>
      </c>
      <c r="L1459" t="s">
        <v>88</v>
      </c>
      <c r="M1459" t="s">
        <v>325</v>
      </c>
      <c r="N1459" t="s">
        <v>44</v>
      </c>
      <c r="O1459" t="s">
        <v>8144</v>
      </c>
      <c r="P1459" t="s">
        <v>63</v>
      </c>
      <c r="Q1459" t="s">
        <v>266</v>
      </c>
      <c r="R1459" t="s">
        <v>920</v>
      </c>
      <c r="S1459" s="1" t="str">
        <f t="shared" si="45"/>
        <v>MEDINA AGUILAR, WILLIAM</v>
      </c>
      <c r="T1459" t="s">
        <v>98</v>
      </c>
      <c r="U1459" t="s">
        <v>38</v>
      </c>
      <c r="V1459" t="s">
        <v>50</v>
      </c>
      <c r="W1459" t="s">
        <v>8145</v>
      </c>
      <c r="X1459" s="40">
        <v>24259</v>
      </c>
      <c r="Y1459" t="s">
        <v>8146</v>
      </c>
      <c r="Z1459" s="40">
        <v>42736</v>
      </c>
      <c r="AA1459"/>
      <c r="AB1459" t="s">
        <v>39</v>
      </c>
      <c r="AC1459" t="s">
        <v>92</v>
      </c>
      <c r="AD1459" t="s">
        <v>41</v>
      </c>
      <c r="AE1459"/>
    </row>
    <row r="1460" spans="1:31" ht="15">
      <c r="A1460" s="1" t="str">
        <f t="shared" si="44"/>
        <v>1119613312E7</v>
      </c>
      <c r="B1460" t="s">
        <v>372</v>
      </c>
      <c r="C1460" t="s">
        <v>29</v>
      </c>
      <c r="D1460" t="s">
        <v>30</v>
      </c>
      <c r="E1460" t="s">
        <v>330</v>
      </c>
      <c r="F1460" t="s">
        <v>1522</v>
      </c>
      <c r="G1460" t="s">
        <v>8147</v>
      </c>
      <c r="H1460" t="s">
        <v>1774</v>
      </c>
      <c r="I1460" t="s">
        <v>8148</v>
      </c>
      <c r="J1460" t="s">
        <v>8149</v>
      </c>
      <c r="K1460" t="s">
        <v>32</v>
      </c>
      <c r="L1460" t="s">
        <v>33</v>
      </c>
      <c r="M1460" t="s">
        <v>34</v>
      </c>
      <c r="N1460" t="s">
        <v>35</v>
      </c>
      <c r="O1460" t="s">
        <v>8150</v>
      </c>
      <c r="P1460" t="s">
        <v>453</v>
      </c>
      <c r="Q1460" t="s">
        <v>174</v>
      </c>
      <c r="R1460" t="s">
        <v>921</v>
      </c>
      <c r="S1460" s="1" t="str">
        <f t="shared" si="45"/>
        <v>SALAZAR APAZA, PERCY</v>
      </c>
      <c r="T1460" t="s">
        <v>37</v>
      </c>
      <c r="U1460" t="s">
        <v>38</v>
      </c>
      <c r="V1460" t="s">
        <v>100</v>
      </c>
      <c r="W1460" t="s">
        <v>8151</v>
      </c>
      <c r="X1460" s="40">
        <v>26090</v>
      </c>
      <c r="Y1460" t="s">
        <v>8152</v>
      </c>
      <c r="Z1460" s="40">
        <v>42064</v>
      </c>
      <c r="AA1460" s="40">
        <v>43159</v>
      </c>
      <c r="AB1460" t="s">
        <v>39</v>
      </c>
      <c r="AC1460" t="s">
        <v>40</v>
      </c>
      <c r="AD1460" t="s">
        <v>41</v>
      </c>
      <c r="AE1460"/>
    </row>
    <row r="1461" spans="1:31" ht="15">
      <c r="A1461" s="1" t="str">
        <f t="shared" si="44"/>
        <v>1119613312E0</v>
      </c>
      <c r="B1461" t="s">
        <v>372</v>
      </c>
      <c r="C1461" t="s">
        <v>29</v>
      </c>
      <c r="D1461" t="s">
        <v>30</v>
      </c>
      <c r="E1461" t="s">
        <v>330</v>
      </c>
      <c r="F1461" t="s">
        <v>1522</v>
      </c>
      <c r="G1461" t="s">
        <v>8147</v>
      </c>
      <c r="H1461" t="s">
        <v>1774</v>
      </c>
      <c r="I1461" t="s">
        <v>8148</v>
      </c>
      <c r="J1461" t="s">
        <v>8153</v>
      </c>
      <c r="K1461" t="s">
        <v>32</v>
      </c>
      <c r="L1461" t="s">
        <v>32</v>
      </c>
      <c r="M1461" t="s">
        <v>1139</v>
      </c>
      <c r="N1461" t="s">
        <v>44</v>
      </c>
      <c r="O1461" t="s">
        <v>8154</v>
      </c>
      <c r="P1461" t="s">
        <v>102</v>
      </c>
      <c r="Q1461" t="s">
        <v>102</v>
      </c>
      <c r="R1461" t="s">
        <v>3470</v>
      </c>
      <c r="S1461" s="1" t="str">
        <f t="shared" si="45"/>
        <v>MAMANI MAMANI, WILMA</v>
      </c>
      <c r="T1461" t="s">
        <v>53</v>
      </c>
      <c r="U1461" t="s">
        <v>49</v>
      </c>
      <c r="V1461" t="s">
        <v>50</v>
      </c>
      <c r="W1461" t="s">
        <v>8155</v>
      </c>
      <c r="X1461" s="40">
        <v>25636</v>
      </c>
      <c r="Y1461" t="s">
        <v>8156</v>
      </c>
      <c r="Z1461"/>
      <c r="AA1461"/>
      <c r="AB1461" t="s">
        <v>39</v>
      </c>
      <c r="AC1461" t="s">
        <v>40</v>
      </c>
      <c r="AD1461" t="s">
        <v>41</v>
      </c>
      <c r="AE1461"/>
    </row>
    <row r="1462" spans="1:31" ht="15">
      <c r="A1462" s="1" t="str">
        <f t="shared" si="44"/>
        <v>1119613312E2</v>
      </c>
      <c r="B1462" t="s">
        <v>372</v>
      </c>
      <c r="C1462" t="s">
        <v>29</v>
      </c>
      <c r="D1462" t="s">
        <v>30</v>
      </c>
      <c r="E1462" t="s">
        <v>330</v>
      </c>
      <c r="F1462" t="s">
        <v>1522</v>
      </c>
      <c r="G1462" t="s">
        <v>8147</v>
      </c>
      <c r="H1462" t="s">
        <v>1774</v>
      </c>
      <c r="I1462" t="s">
        <v>8148</v>
      </c>
      <c r="J1462" t="s">
        <v>8157</v>
      </c>
      <c r="K1462" t="s">
        <v>32</v>
      </c>
      <c r="L1462" t="s">
        <v>32</v>
      </c>
      <c r="M1462" t="s">
        <v>43</v>
      </c>
      <c r="N1462" t="s">
        <v>44</v>
      </c>
      <c r="O1462" t="s">
        <v>54</v>
      </c>
      <c r="P1462" t="s">
        <v>116</v>
      </c>
      <c r="Q1462" t="s">
        <v>665</v>
      </c>
      <c r="R1462" t="s">
        <v>922</v>
      </c>
      <c r="S1462" s="1" t="str">
        <f t="shared" si="45"/>
        <v>ALARCON OCHOA, URSULA</v>
      </c>
      <c r="T1462" t="s">
        <v>48</v>
      </c>
      <c r="U1462" t="s">
        <v>49</v>
      </c>
      <c r="V1462" t="s">
        <v>50</v>
      </c>
      <c r="W1462" t="s">
        <v>8158</v>
      </c>
      <c r="X1462" s="40">
        <v>20749</v>
      </c>
      <c r="Y1462" t="s">
        <v>8159</v>
      </c>
      <c r="Z1462"/>
      <c r="AA1462"/>
      <c r="AB1462" t="s">
        <v>39</v>
      </c>
      <c r="AC1462" t="s">
        <v>40</v>
      </c>
      <c r="AD1462" t="s">
        <v>41</v>
      </c>
      <c r="AE1462"/>
    </row>
    <row r="1463" spans="1:31" ht="15">
      <c r="A1463" s="1" t="str">
        <f t="shared" si="44"/>
        <v>1119613312E3</v>
      </c>
      <c r="B1463" t="s">
        <v>372</v>
      </c>
      <c r="C1463" t="s">
        <v>29</v>
      </c>
      <c r="D1463" t="s">
        <v>30</v>
      </c>
      <c r="E1463" t="s">
        <v>330</v>
      </c>
      <c r="F1463" t="s">
        <v>1522</v>
      </c>
      <c r="G1463" t="s">
        <v>8147</v>
      </c>
      <c r="H1463" t="s">
        <v>1774</v>
      </c>
      <c r="I1463" t="s">
        <v>8148</v>
      </c>
      <c r="J1463" t="s">
        <v>8160</v>
      </c>
      <c r="K1463" t="s">
        <v>32</v>
      </c>
      <c r="L1463" t="s">
        <v>32</v>
      </c>
      <c r="M1463" t="s">
        <v>43</v>
      </c>
      <c r="N1463" t="s">
        <v>44</v>
      </c>
      <c r="O1463" t="s">
        <v>54</v>
      </c>
      <c r="P1463" t="s">
        <v>174</v>
      </c>
      <c r="Q1463" t="s">
        <v>77</v>
      </c>
      <c r="R1463" t="s">
        <v>8161</v>
      </c>
      <c r="S1463" s="1" t="str">
        <f t="shared" si="45"/>
        <v>APAZA CONDORI, ANGEL ABEL</v>
      </c>
      <c r="T1463" t="s">
        <v>48</v>
      </c>
      <c r="U1463" t="s">
        <v>49</v>
      </c>
      <c r="V1463" t="s">
        <v>50</v>
      </c>
      <c r="W1463" t="s">
        <v>8162</v>
      </c>
      <c r="X1463" s="40">
        <v>23591</v>
      </c>
      <c r="Y1463" t="s">
        <v>8163</v>
      </c>
      <c r="Z1463"/>
      <c r="AA1463"/>
      <c r="AB1463" t="s">
        <v>39</v>
      </c>
      <c r="AC1463" t="s">
        <v>40</v>
      </c>
      <c r="AD1463" t="s">
        <v>41</v>
      </c>
      <c r="AE1463"/>
    </row>
    <row r="1464" spans="1:31" ht="15">
      <c r="A1464" s="1" t="str">
        <f t="shared" si="44"/>
        <v>1119613312E4</v>
      </c>
      <c r="B1464" t="s">
        <v>372</v>
      </c>
      <c r="C1464" t="s">
        <v>29</v>
      </c>
      <c r="D1464" t="s">
        <v>30</v>
      </c>
      <c r="E1464" t="s">
        <v>330</v>
      </c>
      <c r="F1464" t="s">
        <v>1522</v>
      </c>
      <c r="G1464" t="s">
        <v>8147</v>
      </c>
      <c r="H1464" t="s">
        <v>1774</v>
      </c>
      <c r="I1464" t="s">
        <v>8148</v>
      </c>
      <c r="J1464" t="s">
        <v>8164</v>
      </c>
      <c r="K1464" t="s">
        <v>32</v>
      </c>
      <c r="L1464" t="s">
        <v>32</v>
      </c>
      <c r="M1464" t="s">
        <v>43</v>
      </c>
      <c r="N1464" t="s">
        <v>62</v>
      </c>
      <c r="O1464" t="s">
        <v>8165</v>
      </c>
      <c r="P1464" t="s">
        <v>102</v>
      </c>
      <c r="Q1464" t="s">
        <v>141</v>
      </c>
      <c r="R1464" t="s">
        <v>8166</v>
      </c>
      <c r="S1464" s="1" t="str">
        <f t="shared" si="45"/>
        <v>MAMANI RAMOS, KATTY MARIBEL</v>
      </c>
      <c r="T1464" t="s">
        <v>65</v>
      </c>
      <c r="U1464" t="s">
        <v>49</v>
      </c>
      <c r="V1464" t="s">
        <v>100</v>
      </c>
      <c r="W1464" t="s">
        <v>8167</v>
      </c>
      <c r="X1464" s="40">
        <v>30459</v>
      </c>
      <c r="Y1464" t="s">
        <v>8168</v>
      </c>
      <c r="Z1464" s="40">
        <v>43160</v>
      </c>
      <c r="AA1464" s="40">
        <v>43465</v>
      </c>
      <c r="AB1464" t="s">
        <v>39</v>
      </c>
      <c r="AC1464" t="s">
        <v>67</v>
      </c>
      <c r="AD1464" t="s">
        <v>41</v>
      </c>
      <c r="AE1464"/>
    </row>
    <row r="1465" spans="1:31" ht="15">
      <c r="A1465" s="1" t="str">
        <f t="shared" si="44"/>
        <v>1119613312E6</v>
      </c>
      <c r="B1465" t="s">
        <v>372</v>
      </c>
      <c r="C1465" t="s">
        <v>29</v>
      </c>
      <c r="D1465" t="s">
        <v>30</v>
      </c>
      <c r="E1465" t="s">
        <v>330</v>
      </c>
      <c r="F1465" t="s">
        <v>1522</v>
      </c>
      <c r="G1465" t="s">
        <v>8147</v>
      </c>
      <c r="H1465" t="s">
        <v>1774</v>
      </c>
      <c r="I1465" t="s">
        <v>8148</v>
      </c>
      <c r="J1465" t="s">
        <v>8169</v>
      </c>
      <c r="K1465" t="s">
        <v>32</v>
      </c>
      <c r="L1465" t="s">
        <v>32</v>
      </c>
      <c r="M1465" t="s">
        <v>43</v>
      </c>
      <c r="N1465" t="s">
        <v>44</v>
      </c>
      <c r="O1465" t="s">
        <v>54</v>
      </c>
      <c r="P1465" t="s">
        <v>246</v>
      </c>
      <c r="Q1465" t="s">
        <v>144</v>
      </c>
      <c r="R1465" t="s">
        <v>8170</v>
      </c>
      <c r="S1465" s="1" t="str">
        <f t="shared" si="45"/>
        <v>CUTIPA PEREZ, ANA MARIELA</v>
      </c>
      <c r="T1465" t="s">
        <v>48</v>
      </c>
      <c r="U1465" t="s">
        <v>49</v>
      </c>
      <c r="V1465" t="s">
        <v>50</v>
      </c>
      <c r="W1465" t="s">
        <v>8171</v>
      </c>
      <c r="X1465" s="40">
        <v>24165</v>
      </c>
      <c r="Y1465" t="s">
        <v>8172</v>
      </c>
      <c r="Z1465"/>
      <c r="AA1465"/>
      <c r="AB1465" t="s">
        <v>39</v>
      </c>
      <c r="AC1465" t="s">
        <v>40</v>
      </c>
      <c r="AD1465" t="s">
        <v>41</v>
      </c>
      <c r="AE1465"/>
    </row>
    <row r="1466" spans="1:31" ht="15">
      <c r="A1466" s="1" t="str">
        <f t="shared" si="44"/>
        <v>1119613312E9</v>
      </c>
      <c r="B1466" t="s">
        <v>372</v>
      </c>
      <c r="C1466" t="s">
        <v>29</v>
      </c>
      <c r="D1466" t="s">
        <v>30</v>
      </c>
      <c r="E1466" t="s">
        <v>330</v>
      </c>
      <c r="F1466" t="s">
        <v>1522</v>
      </c>
      <c r="G1466" t="s">
        <v>8147</v>
      </c>
      <c r="H1466" t="s">
        <v>1774</v>
      </c>
      <c r="I1466" t="s">
        <v>8148</v>
      </c>
      <c r="J1466" t="s">
        <v>8173</v>
      </c>
      <c r="K1466" t="s">
        <v>32</v>
      </c>
      <c r="L1466" t="s">
        <v>32</v>
      </c>
      <c r="M1466" t="s">
        <v>43</v>
      </c>
      <c r="N1466" t="s">
        <v>62</v>
      </c>
      <c r="O1466" t="s">
        <v>8174</v>
      </c>
      <c r="P1466" t="s">
        <v>308</v>
      </c>
      <c r="Q1466" t="s">
        <v>292</v>
      </c>
      <c r="R1466" t="s">
        <v>8175</v>
      </c>
      <c r="S1466" s="1" t="str">
        <f t="shared" si="45"/>
        <v>DIAZ VILCANQUI, YESICA DOMINGA</v>
      </c>
      <c r="T1466" t="s">
        <v>65</v>
      </c>
      <c r="U1466" t="s">
        <v>49</v>
      </c>
      <c r="V1466" t="s">
        <v>100</v>
      </c>
      <c r="W1466" t="s">
        <v>8176</v>
      </c>
      <c r="X1466" s="40">
        <v>33227</v>
      </c>
      <c r="Y1466" t="s">
        <v>8177</v>
      </c>
      <c r="Z1466" s="40">
        <v>43160</v>
      </c>
      <c r="AA1466" s="40">
        <v>43465</v>
      </c>
      <c r="AB1466" t="s">
        <v>39</v>
      </c>
      <c r="AC1466" t="s">
        <v>67</v>
      </c>
      <c r="AD1466" t="s">
        <v>41</v>
      </c>
      <c r="AE1466"/>
    </row>
    <row r="1467" spans="1:31" ht="15">
      <c r="A1467" s="1" t="str">
        <f t="shared" si="44"/>
        <v>1119613312E8</v>
      </c>
      <c r="B1467" t="s">
        <v>372</v>
      </c>
      <c r="C1467" t="s">
        <v>29</v>
      </c>
      <c r="D1467" t="s">
        <v>30</v>
      </c>
      <c r="E1467" t="s">
        <v>330</v>
      </c>
      <c r="F1467" t="s">
        <v>1522</v>
      </c>
      <c r="G1467" t="s">
        <v>8147</v>
      </c>
      <c r="H1467" t="s">
        <v>1774</v>
      </c>
      <c r="I1467" t="s">
        <v>8148</v>
      </c>
      <c r="J1467" t="s">
        <v>8178</v>
      </c>
      <c r="K1467" t="s">
        <v>87</v>
      </c>
      <c r="L1467" t="s">
        <v>88</v>
      </c>
      <c r="M1467" t="s">
        <v>89</v>
      </c>
      <c r="N1467" t="s">
        <v>44</v>
      </c>
      <c r="O1467" t="s">
        <v>54</v>
      </c>
      <c r="P1467" t="s">
        <v>522</v>
      </c>
      <c r="Q1467" t="s">
        <v>166</v>
      </c>
      <c r="R1467" t="s">
        <v>672</v>
      </c>
      <c r="S1467" s="1" t="str">
        <f t="shared" si="45"/>
        <v>LOPE CHURATA, NICOLAS</v>
      </c>
      <c r="T1467" t="s">
        <v>159</v>
      </c>
      <c r="U1467" t="s">
        <v>38</v>
      </c>
      <c r="V1467" t="s">
        <v>50</v>
      </c>
      <c r="W1467" t="s">
        <v>8179</v>
      </c>
      <c r="X1467" s="40">
        <v>22251</v>
      </c>
      <c r="Y1467" t="s">
        <v>8180</v>
      </c>
      <c r="Z1467"/>
      <c r="AA1467"/>
      <c r="AB1467" t="s">
        <v>39</v>
      </c>
      <c r="AC1467" t="s">
        <v>92</v>
      </c>
      <c r="AD1467" t="s">
        <v>41</v>
      </c>
      <c r="AE1467"/>
    </row>
    <row r="1468" spans="1:31" ht="15">
      <c r="A1468" s="1" t="str">
        <f t="shared" si="44"/>
        <v>1130613312E9</v>
      </c>
      <c r="B1468" t="s">
        <v>372</v>
      </c>
      <c r="C1468" t="s">
        <v>29</v>
      </c>
      <c r="D1468" t="s">
        <v>30</v>
      </c>
      <c r="E1468" t="s">
        <v>329</v>
      </c>
      <c r="F1468" t="s">
        <v>1514</v>
      </c>
      <c r="G1468" t="s">
        <v>8181</v>
      </c>
      <c r="H1468" t="s">
        <v>1774</v>
      </c>
      <c r="I1468" t="s">
        <v>8182</v>
      </c>
      <c r="J1468" t="s">
        <v>8183</v>
      </c>
      <c r="K1468" t="s">
        <v>32</v>
      </c>
      <c r="L1468" t="s">
        <v>33</v>
      </c>
      <c r="M1468" t="s">
        <v>34</v>
      </c>
      <c r="N1468" t="s">
        <v>35</v>
      </c>
      <c r="O1468" t="s">
        <v>8184</v>
      </c>
      <c r="P1468" t="s">
        <v>8185</v>
      </c>
      <c r="Q1468" t="s">
        <v>8185</v>
      </c>
      <c r="R1468" t="s">
        <v>8186</v>
      </c>
      <c r="S1468" s="1" t="str">
        <f t="shared" si="45"/>
        <v>APOMAITA APOMAITA, NESTOR FIDEL</v>
      </c>
      <c r="T1468" t="s">
        <v>60</v>
      </c>
      <c r="U1468" t="s">
        <v>38</v>
      </c>
      <c r="V1468" t="s">
        <v>100</v>
      </c>
      <c r="W1468" t="s">
        <v>8187</v>
      </c>
      <c r="X1468" s="40">
        <v>25237</v>
      </c>
      <c r="Y1468" t="s">
        <v>8188</v>
      </c>
      <c r="Z1468" s="40">
        <v>42064</v>
      </c>
      <c r="AA1468" s="40">
        <v>43159</v>
      </c>
      <c r="AB1468" t="s">
        <v>39</v>
      </c>
      <c r="AC1468" t="s">
        <v>40</v>
      </c>
      <c r="AD1468" t="s">
        <v>41</v>
      </c>
      <c r="AE1468"/>
    </row>
    <row r="1469" spans="1:31" ht="15">
      <c r="A1469" s="1" t="str">
        <f t="shared" si="44"/>
        <v>1130613312E0</v>
      </c>
      <c r="B1469" t="s">
        <v>372</v>
      </c>
      <c r="C1469" t="s">
        <v>29</v>
      </c>
      <c r="D1469" t="s">
        <v>30</v>
      </c>
      <c r="E1469" t="s">
        <v>329</v>
      </c>
      <c r="F1469" t="s">
        <v>1514</v>
      </c>
      <c r="G1469" t="s">
        <v>8181</v>
      </c>
      <c r="H1469" t="s">
        <v>1774</v>
      </c>
      <c r="I1469" t="s">
        <v>8182</v>
      </c>
      <c r="J1469" t="s">
        <v>8189</v>
      </c>
      <c r="K1469" t="s">
        <v>32</v>
      </c>
      <c r="L1469" t="s">
        <v>32</v>
      </c>
      <c r="M1469" t="s">
        <v>43</v>
      </c>
      <c r="N1469" t="s">
        <v>44</v>
      </c>
      <c r="O1469" t="s">
        <v>54</v>
      </c>
      <c r="P1469" t="s">
        <v>468</v>
      </c>
      <c r="Q1469" t="s">
        <v>102</v>
      </c>
      <c r="R1469" t="s">
        <v>8190</v>
      </c>
      <c r="S1469" s="1" t="str">
        <f t="shared" si="45"/>
        <v>HUARAHUARA MAMANI, ANASTASIA</v>
      </c>
      <c r="T1469" t="s">
        <v>48</v>
      </c>
      <c r="U1469" t="s">
        <v>49</v>
      </c>
      <c r="V1469" t="s">
        <v>50</v>
      </c>
      <c r="W1469" t="s">
        <v>8191</v>
      </c>
      <c r="X1469" s="40">
        <v>21121</v>
      </c>
      <c r="Y1469" t="s">
        <v>8192</v>
      </c>
      <c r="Z1469"/>
      <c r="AA1469"/>
      <c r="AB1469" t="s">
        <v>39</v>
      </c>
      <c r="AC1469" t="s">
        <v>40</v>
      </c>
      <c r="AD1469" t="s">
        <v>41</v>
      </c>
      <c r="AE1469"/>
    </row>
    <row r="1470" spans="1:31" ht="15">
      <c r="A1470" s="1" t="str">
        <f t="shared" si="44"/>
        <v>1130613312E3</v>
      </c>
      <c r="B1470" t="s">
        <v>372</v>
      </c>
      <c r="C1470" t="s">
        <v>29</v>
      </c>
      <c r="D1470" t="s">
        <v>30</v>
      </c>
      <c r="E1470" t="s">
        <v>329</v>
      </c>
      <c r="F1470" t="s">
        <v>1514</v>
      </c>
      <c r="G1470" t="s">
        <v>8181</v>
      </c>
      <c r="H1470" t="s">
        <v>1774</v>
      </c>
      <c r="I1470" t="s">
        <v>8182</v>
      </c>
      <c r="J1470" t="s">
        <v>8193</v>
      </c>
      <c r="K1470" t="s">
        <v>32</v>
      </c>
      <c r="L1470" t="s">
        <v>32</v>
      </c>
      <c r="M1470" t="s">
        <v>1139</v>
      </c>
      <c r="N1470" t="s">
        <v>44</v>
      </c>
      <c r="O1470" t="s">
        <v>8194</v>
      </c>
      <c r="P1470" t="s">
        <v>215</v>
      </c>
      <c r="Q1470" t="s">
        <v>8195</v>
      </c>
      <c r="R1470" t="s">
        <v>8196</v>
      </c>
      <c r="S1470" s="1" t="str">
        <f t="shared" si="45"/>
        <v>ESCOBEDO TRAVERSO, EMIGDIO OSWALDO</v>
      </c>
      <c r="T1470" t="s">
        <v>53</v>
      </c>
      <c r="U1470" t="s">
        <v>49</v>
      </c>
      <c r="V1470" t="s">
        <v>50</v>
      </c>
      <c r="W1470" t="s">
        <v>8197</v>
      </c>
      <c r="X1470" s="40">
        <v>21767</v>
      </c>
      <c r="Y1470" t="s">
        <v>8198</v>
      </c>
      <c r="Z1470"/>
      <c r="AA1470"/>
      <c r="AB1470" t="s">
        <v>39</v>
      </c>
      <c r="AC1470" t="s">
        <v>40</v>
      </c>
      <c r="AD1470" t="s">
        <v>41</v>
      </c>
      <c r="AE1470"/>
    </row>
    <row r="1471" spans="1:31" ht="15">
      <c r="A1471" s="1" t="str">
        <f t="shared" si="44"/>
        <v>1130613312E6</v>
      </c>
      <c r="B1471" t="s">
        <v>372</v>
      </c>
      <c r="C1471" t="s">
        <v>29</v>
      </c>
      <c r="D1471" t="s">
        <v>30</v>
      </c>
      <c r="E1471" t="s">
        <v>329</v>
      </c>
      <c r="F1471" t="s">
        <v>1514</v>
      </c>
      <c r="G1471" t="s">
        <v>8181</v>
      </c>
      <c r="H1471" t="s">
        <v>1774</v>
      </c>
      <c r="I1471" t="s">
        <v>8182</v>
      </c>
      <c r="J1471" t="s">
        <v>8199</v>
      </c>
      <c r="K1471" t="s">
        <v>32</v>
      </c>
      <c r="L1471" t="s">
        <v>32</v>
      </c>
      <c r="M1471" t="s">
        <v>43</v>
      </c>
      <c r="N1471" t="s">
        <v>44</v>
      </c>
      <c r="O1471" t="s">
        <v>54</v>
      </c>
      <c r="P1471" t="s">
        <v>118</v>
      </c>
      <c r="Q1471" t="s">
        <v>69</v>
      </c>
      <c r="R1471" t="s">
        <v>923</v>
      </c>
      <c r="S1471" s="1" t="str">
        <f t="shared" si="45"/>
        <v>FLORES CHOQUE, EDMUNDO</v>
      </c>
      <c r="T1471" t="s">
        <v>53</v>
      </c>
      <c r="U1471" t="s">
        <v>49</v>
      </c>
      <c r="V1471" t="s">
        <v>50</v>
      </c>
      <c r="W1471" t="s">
        <v>8200</v>
      </c>
      <c r="X1471" s="40">
        <v>22972</v>
      </c>
      <c r="Y1471" t="s">
        <v>8201</v>
      </c>
      <c r="Z1471"/>
      <c r="AA1471"/>
      <c r="AB1471" t="s">
        <v>39</v>
      </c>
      <c r="AC1471" t="s">
        <v>40</v>
      </c>
      <c r="AD1471" t="s">
        <v>41</v>
      </c>
      <c r="AE1471"/>
    </row>
    <row r="1472" spans="1:31" ht="15">
      <c r="A1472" s="1" t="str">
        <f t="shared" si="44"/>
        <v>1130613322E3</v>
      </c>
      <c r="B1472" t="s">
        <v>372</v>
      </c>
      <c r="C1472" t="s">
        <v>29</v>
      </c>
      <c r="D1472" t="s">
        <v>30</v>
      </c>
      <c r="E1472" t="s">
        <v>329</v>
      </c>
      <c r="F1472" t="s">
        <v>1514</v>
      </c>
      <c r="G1472" t="s">
        <v>8181</v>
      </c>
      <c r="H1472" t="s">
        <v>1774</v>
      </c>
      <c r="I1472" t="s">
        <v>8182</v>
      </c>
      <c r="J1472" t="s">
        <v>8202</v>
      </c>
      <c r="K1472" t="s">
        <v>32</v>
      </c>
      <c r="L1472" t="s">
        <v>32</v>
      </c>
      <c r="M1472" t="s">
        <v>43</v>
      </c>
      <c r="N1472" t="s">
        <v>44</v>
      </c>
      <c r="O1472" t="s">
        <v>54</v>
      </c>
      <c r="P1472" t="s">
        <v>273</v>
      </c>
      <c r="Q1472" t="s">
        <v>298</v>
      </c>
      <c r="R1472" t="s">
        <v>8203</v>
      </c>
      <c r="S1472" s="1" t="str">
        <f t="shared" si="45"/>
        <v>RODRIGUEZ ZEGARRA, AMANDA GUILLERMINA</v>
      </c>
      <c r="T1472" t="s">
        <v>48</v>
      </c>
      <c r="U1472" t="s">
        <v>49</v>
      </c>
      <c r="V1472" t="s">
        <v>50</v>
      </c>
      <c r="W1472" t="s">
        <v>8204</v>
      </c>
      <c r="X1472" s="40">
        <v>20588</v>
      </c>
      <c r="Y1472" t="s">
        <v>8205</v>
      </c>
      <c r="Z1472"/>
      <c r="AA1472"/>
      <c r="AB1472" t="s">
        <v>39</v>
      </c>
      <c r="AC1472" t="s">
        <v>40</v>
      </c>
      <c r="AD1472" t="s">
        <v>41</v>
      </c>
      <c r="AE1472"/>
    </row>
    <row r="1473" spans="1:31" ht="15">
      <c r="A1473" s="1" t="str">
        <f t="shared" si="44"/>
        <v>1130613322E4</v>
      </c>
      <c r="B1473" t="s">
        <v>372</v>
      </c>
      <c r="C1473" t="s">
        <v>29</v>
      </c>
      <c r="D1473" t="s">
        <v>30</v>
      </c>
      <c r="E1473" t="s">
        <v>329</v>
      </c>
      <c r="F1473" t="s">
        <v>1514</v>
      </c>
      <c r="G1473" t="s">
        <v>8181</v>
      </c>
      <c r="H1473" t="s">
        <v>1774</v>
      </c>
      <c r="I1473" t="s">
        <v>8182</v>
      </c>
      <c r="J1473" t="s">
        <v>8206</v>
      </c>
      <c r="K1473" t="s">
        <v>32</v>
      </c>
      <c r="L1473" t="s">
        <v>32</v>
      </c>
      <c r="M1473" t="s">
        <v>43</v>
      </c>
      <c r="N1473" t="s">
        <v>44</v>
      </c>
      <c r="O1473" t="s">
        <v>8207</v>
      </c>
      <c r="P1473" t="s">
        <v>226</v>
      </c>
      <c r="Q1473" t="s">
        <v>69</v>
      </c>
      <c r="R1473" t="s">
        <v>8208</v>
      </c>
      <c r="S1473" s="1" t="str">
        <f t="shared" si="45"/>
        <v>MAQUERA CHOQUE, EDITH MARLENY</v>
      </c>
      <c r="T1473" t="s">
        <v>65</v>
      </c>
      <c r="U1473" t="s">
        <v>49</v>
      </c>
      <c r="V1473" t="s">
        <v>50</v>
      </c>
      <c r="W1473" t="s">
        <v>8209</v>
      </c>
      <c r="X1473" s="40">
        <v>29964</v>
      </c>
      <c r="Y1473" t="s">
        <v>8210</v>
      </c>
      <c r="Z1473" s="40">
        <v>43160</v>
      </c>
      <c r="AA1473" s="40">
        <v>43465</v>
      </c>
      <c r="AB1473" t="s">
        <v>39</v>
      </c>
      <c r="AC1473" t="s">
        <v>40</v>
      </c>
      <c r="AD1473" t="s">
        <v>41</v>
      </c>
      <c r="AE1473"/>
    </row>
    <row r="1474" spans="1:31" ht="15">
      <c r="A1474" s="1" t="str">
        <f t="shared" si="44"/>
        <v>1130613322E5</v>
      </c>
      <c r="B1474" t="s">
        <v>372</v>
      </c>
      <c r="C1474" t="s">
        <v>29</v>
      </c>
      <c r="D1474" t="s">
        <v>30</v>
      </c>
      <c r="E1474" t="s">
        <v>329</v>
      </c>
      <c r="F1474" t="s">
        <v>1514</v>
      </c>
      <c r="G1474" t="s">
        <v>8181</v>
      </c>
      <c r="H1474" t="s">
        <v>1774</v>
      </c>
      <c r="I1474" t="s">
        <v>8182</v>
      </c>
      <c r="J1474" t="s">
        <v>8211</v>
      </c>
      <c r="K1474" t="s">
        <v>32</v>
      </c>
      <c r="L1474" t="s">
        <v>32</v>
      </c>
      <c r="M1474" t="s">
        <v>43</v>
      </c>
      <c r="N1474" t="s">
        <v>44</v>
      </c>
      <c r="O1474" t="s">
        <v>54</v>
      </c>
      <c r="P1474" t="s">
        <v>292</v>
      </c>
      <c r="Q1474" t="s">
        <v>144</v>
      </c>
      <c r="R1474" t="s">
        <v>328</v>
      </c>
      <c r="S1474" s="1" t="str">
        <f t="shared" si="45"/>
        <v>VILCANQUI PEREZ, RAUL</v>
      </c>
      <c r="T1474" t="s">
        <v>48</v>
      </c>
      <c r="U1474" t="s">
        <v>49</v>
      </c>
      <c r="V1474" t="s">
        <v>50</v>
      </c>
      <c r="W1474" t="s">
        <v>8212</v>
      </c>
      <c r="X1474" s="40">
        <v>24100</v>
      </c>
      <c r="Y1474" t="s">
        <v>8213</v>
      </c>
      <c r="Z1474"/>
      <c r="AA1474"/>
      <c r="AB1474" t="s">
        <v>39</v>
      </c>
      <c r="AC1474" t="s">
        <v>40</v>
      </c>
      <c r="AD1474" t="s">
        <v>41</v>
      </c>
      <c r="AE1474"/>
    </row>
    <row r="1475" spans="1:31" ht="15">
      <c r="A1475" s="1" t="str">
        <f t="shared" ref="A1475:A1538" si="46">J1475</f>
        <v>1130613312E5</v>
      </c>
      <c r="B1475" t="s">
        <v>372</v>
      </c>
      <c r="C1475" t="s">
        <v>29</v>
      </c>
      <c r="D1475" t="s">
        <v>30</v>
      </c>
      <c r="E1475" t="s">
        <v>329</v>
      </c>
      <c r="F1475" t="s">
        <v>1514</v>
      </c>
      <c r="G1475" t="s">
        <v>8181</v>
      </c>
      <c r="H1475" t="s">
        <v>1774</v>
      </c>
      <c r="I1475" t="s">
        <v>8182</v>
      </c>
      <c r="J1475" t="s">
        <v>8214</v>
      </c>
      <c r="K1475" t="s">
        <v>87</v>
      </c>
      <c r="L1475" t="s">
        <v>88</v>
      </c>
      <c r="M1475" t="s">
        <v>89</v>
      </c>
      <c r="N1475" t="s">
        <v>62</v>
      </c>
      <c r="O1475" t="s">
        <v>8215</v>
      </c>
      <c r="P1475" t="s">
        <v>51</v>
      </c>
      <c r="Q1475" t="s">
        <v>588</v>
      </c>
      <c r="R1475" t="s">
        <v>516</v>
      </c>
      <c r="S1475" s="1" t="str">
        <f t="shared" si="45"/>
        <v>CCALLA ARI, WILBER</v>
      </c>
      <c r="T1475" t="s">
        <v>98</v>
      </c>
      <c r="U1475" t="s">
        <v>38</v>
      </c>
      <c r="V1475" t="s">
        <v>50</v>
      </c>
      <c r="W1475" t="s">
        <v>8216</v>
      </c>
      <c r="X1475" s="40">
        <v>32152</v>
      </c>
      <c r="Y1475" t="s">
        <v>8217</v>
      </c>
      <c r="Z1475" s="40">
        <v>43252</v>
      </c>
      <c r="AA1475" s="40">
        <v>43465</v>
      </c>
      <c r="AB1475" t="s">
        <v>39</v>
      </c>
      <c r="AC1475" t="s">
        <v>92</v>
      </c>
      <c r="AD1475" t="s">
        <v>41</v>
      </c>
      <c r="AE1475"/>
    </row>
    <row r="1476" spans="1:31" ht="15">
      <c r="A1476" s="1" t="str">
        <f t="shared" si="46"/>
        <v>1111713312E3</v>
      </c>
      <c r="B1476" t="s">
        <v>372</v>
      </c>
      <c r="C1476" t="s">
        <v>303</v>
      </c>
      <c r="D1476" t="s">
        <v>30</v>
      </c>
      <c r="E1476" t="s">
        <v>329</v>
      </c>
      <c r="F1476" t="s">
        <v>1525</v>
      </c>
      <c r="G1476" t="s">
        <v>8218</v>
      </c>
      <c r="H1476" t="s">
        <v>1774</v>
      </c>
      <c r="I1476" t="s">
        <v>8219</v>
      </c>
      <c r="J1476" t="s">
        <v>8220</v>
      </c>
      <c r="K1476" t="s">
        <v>32</v>
      </c>
      <c r="L1476" t="s">
        <v>33</v>
      </c>
      <c r="M1476" t="s">
        <v>34</v>
      </c>
      <c r="N1476" t="s">
        <v>35</v>
      </c>
      <c r="O1476" t="s">
        <v>8221</v>
      </c>
      <c r="P1476" t="s">
        <v>647</v>
      </c>
      <c r="Q1476" t="s">
        <v>337</v>
      </c>
      <c r="R1476" t="s">
        <v>447</v>
      </c>
      <c r="S1476" s="1" t="str">
        <f t="shared" ref="S1476:S1539" si="47">CONCATENATE(P1476," ",Q1476,", ",R1476)</f>
        <v>TISNADO CHUQUIMIA, NELIDA</v>
      </c>
      <c r="T1476" t="s">
        <v>37</v>
      </c>
      <c r="U1476" t="s">
        <v>38</v>
      </c>
      <c r="V1476" t="s">
        <v>100</v>
      </c>
      <c r="W1476" t="s">
        <v>8222</v>
      </c>
      <c r="X1476" s="40">
        <v>21150</v>
      </c>
      <c r="Y1476" t="s">
        <v>8223</v>
      </c>
      <c r="Z1476" s="40">
        <v>42064</v>
      </c>
      <c r="AA1476" s="40">
        <v>43159</v>
      </c>
      <c r="AB1476" t="s">
        <v>39</v>
      </c>
      <c r="AC1476" t="s">
        <v>40</v>
      </c>
      <c r="AD1476" t="s">
        <v>41</v>
      </c>
      <c r="AE1476"/>
    </row>
    <row r="1477" spans="1:31" ht="15">
      <c r="A1477" s="1" t="str">
        <f t="shared" si="46"/>
        <v>1111713312E2</v>
      </c>
      <c r="B1477" t="s">
        <v>372</v>
      </c>
      <c r="C1477" t="s">
        <v>303</v>
      </c>
      <c r="D1477" t="s">
        <v>30</v>
      </c>
      <c r="E1477" t="s">
        <v>329</v>
      </c>
      <c r="F1477" t="s">
        <v>1525</v>
      </c>
      <c r="G1477" t="s">
        <v>8218</v>
      </c>
      <c r="H1477" t="s">
        <v>1774</v>
      </c>
      <c r="I1477" t="s">
        <v>8219</v>
      </c>
      <c r="J1477" t="s">
        <v>8224</v>
      </c>
      <c r="K1477" t="s">
        <v>32</v>
      </c>
      <c r="L1477" t="s">
        <v>32</v>
      </c>
      <c r="M1477" t="s">
        <v>43</v>
      </c>
      <c r="N1477" t="s">
        <v>44</v>
      </c>
      <c r="O1477" t="s">
        <v>54</v>
      </c>
      <c r="P1477" t="s">
        <v>588</v>
      </c>
      <c r="Q1477" t="s">
        <v>6022</v>
      </c>
      <c r="R1477" t="s">
        <v>803</v>
      </c>
      <c r="S1477" s="1" t="str">
        <f t="shared" si="47"/>
        <v>ARI BARRAZUETA, MAXIMO</v>
      </c>
      <c r="T1477" t="s">
        <v>53</v>
      </c>
      <c r="U1477" t="s">
        <v>49</v>
      </c>
      <c r="V1477" t="s">
        <v>50</v>
      </c>
      <c r="W1477" t="s">
        <v>8225</v>
      </c>
      <c r="X1477" s="40">
        <v>22541</v>
      </c>
      <c r="Y1477" t="s">
        <v>8226</v>
      </c>
      <c r="Z1477"/>
      <c r="AA1477"/>
      <c r="AB1477" t="s">
        <v>39</v>
      </c>
      <c r="AC1477" t="s">
        <v>40</v>
      </c>
      <c r="AD1477" t="s">
        <v>41</v>
      </c>
      <c r="AE1477"/>
    </row>
    <row r="1478" spans="1:31" ht="15">
      <c r="A1478" s="1" t="str">
        <f t="shared" si="46"/>
        <v>1111713312E5</v>
      </c>
      <c r="B1478" t="s">
        <v>372</v>
      </c>
      <c r="C1478" t="s">
        <v>303</v>
      </c>
      <c r="D1478" t="s">
        <v>30</v>
      </c>
      <c r="E1478" t="s">
        <v>329</v>
      </c>
      <c r="F1478" t="s">
        <v>1525</v>
      </c>
      <c r="G1478" t="s">
        <v>8218</v>
      </c>
      <c r="H1478" t="s">
        <v>1774</v>
      </c>
      <c r="I1478" t="s">
        <v>8219</v>
      </c>
      <c r="J1478" t="s">
        <v>8227</v>
      </c>
      <c r="K1478" t="s">
        <v>32</v>
      </c>
      <c r="L1478" t="s">
        <v>32</v>
      </c>
      <c r="M1478" t="s">
        <v>43</v>
      </c>
      <c r="N1478" t="s">
        <v>44</v>
      </c>
      <c r="O1478" t="s">
        <v>54</v>
      </c>
      <c r="P1478" t="s">
        <v>123</v>
      </c>
      <c r="Q1478" t="s">
        <v>73</v>
      </c>
      <c r="R1478" t="s">
        <v>2919</v>
      </c>
      <c r="S1478" s="1" t="str">
        <f t="shared" si="47"/>
        <v>VELASQUEZ PONCE, MARIA LOURDES</v>
      </c>
      <c r="T1478" t="s">
        <v>48</v>
      </c>
      <c r="U1478" t="s">
        <v>49</v>
      </c>
      <c r="V1478" t="s">
        <v>50</v>
      </c>
      <c r="W1478" t="s">
        <v>8228</v>
      </c>
      <c r="X1478" s="40">
        <v>23645</v>
      </c>
      <c r="Y1478" t="s">
        <v>8229</v>
      </c>
      <c r="Z1478"/>
      <c r="AA1478"/>
      <c r="AB1478" t="s">
        <v>39</v>
      </c>
      <c r="AC1478" t="s">
        <v>40</v>
      </c>
      <c r="AD1478" t="s">
        <v>41</v>
      </c>
      <c r="AE1478"/>
    </row>
    <row r="1479" spans="1:31" ht="15">
      <c r="A1479" s="1" t="str">
        <f t="shared" si="46"/>
        <v>1131713312E4</v>
      </c>
      <c r="B1479" t="s">
        <v>372</v>
      </c>
      <c r="C1479" t="s">
        <v>2260</v>
      </c>
      <c r="D1479" t="s">
        <v>30</v>
      </c>
      <c r="E1479" t="s">
        <v>330</v>
      </c>
      <c r="F1479" t="s">
        <v>1511</v>
      </c>
      <c r="G1479" t="s">
        <v>8230</v>
      </c>
      <c r="H1479" t="s">
        <v>1774</v>
      </c>
      <c r="I1479" t="s">
        <v>8231</v>
      </c>
      <c r="J1479" t="s">
        <v>8232</v>
      </c>
      <c r="K1479" t="s">
        <v>32</v>
      </c>
      <c r="L1479" t="s">
        <v>32</v>
      </c>
      <c r="M1479" t="s">
        <v>259</v>
      </c>
      <c r="N1479" t="s">
        <v>44</v>
      </c>
      <c r="O1479" t="s">
        <v>8233</v>
      </c>
      <c r="P1479" t="s">
        <v>207</v>
      </c>
      <c r="Q1479" t="s">
        <v>124</v>
      </c>
      <c r="R1479" t="s">
        <v>8234</v>
      </c>
      <c r="S1479" s="1" t="str">
        <f t="shared" si="47"/>
        <v>TICONA CRUZ, NILDA BLANCA</v>
      </c>
      <c r="T1479" t="s">
        <v>282</v>
      </c>
      <c r="U1479" t="s">
        <v>49</v>
      </c>
      <c r="V1479" t="s">
        <v>50</v>
      </c>
      <c r="W1479" t="s">
        <v>8235</v>
      </c>
      <c r="X1479" s="40">
        <v>24528</v>
      </c>
      <c r="Y1479" t="s">
        <v>8236</v>
      </c>
      <c r="Z1479" s="40">
        <v>43101</v>
      </c>
      <c r="AA1479" s="40">
        <v>43465</v>
      </c>
      <c r="AB1479" t="s">
        <v>39</v>
      </c>
      <c r="AC1479" t="s">
        <v>40</v>
      </c>
      <c r="AD1479" t="s">
        <v>41</v>
      </c>
      <c r="AE1479"/>
    </row>
    <row r="1480" spans="1:31" ht="15">
      <c r="A1480" s="1" t="str">
        <f t="shared" si="46"/>
        <v>1171713312E7</v>
      </c>
      <c r="B1480" t="s">
        <v>372</v>
      </c>
      <c r="C1480" t="s">
        <v>303</v>
      </c>
      <c r="D1480" t="s">
        <v>30</v>
      </c>
      <c r="E1480" t="s">
        <v>330</v>
      </c>
      <c r="F1480" t="s">
        <v>1520</v>
      </c>
      <c r="G1480" t="s">
        <v>8237</v>
      </c>
      <c r="H1480" t="s">
        <v>1774</v>
      </c>
      <c r="I1480" t="s">
        <v>8238</v>
      </c>
      <c r="J1480" t="s">
        <v>8239</v>
      </c>
      <c r="K1480" t="s">
        <v>32</v>
      </c>
      <c r="L1480" t="s">
        <v>33</v>
      </c>
      <c r="M1480" t="s">
        <v>34</v>
      </c>
      <c r="N1480" t="s">
        <v>35</v>
      </c>
      <c r="O1480" t="s">
        <v>8240</v>
      </c>
      <c r="P1480" t="s">
        <v>102</v>
      </c>
      <c r="Q1480" t="s">
        <v>36</v>
      </c>
      <c r="R1480" t="s">
        <v>8241</v>
      </c>
      <c r="S1480" s="1" t="str">
        <f t="shared" si="47"/>
        <v>MAMANI ROQUE, MAGALY CARMELA</v>
      </c>
      <c r="T1480" t="s">
        <v>60</v>
      </c>
      <c r="U1480" t="s">
        <v>38</v>
      </c>
      <c r="V1480" t="s">
        <v>100</v>
      </c>
      <c r="W1480" t="s">
        <v>8242</v>
      </c>
      <c r="X1480" s="40">
        <v>27306</v>
      </c>
      <c r="Y1480" t="s">
        <v>8243</v>
      </c>
      <c r="Z1480" s="40">
        <v>42064</v>
      </c>
      <c r="AA1480" s="40">
        <v>43159</v>
      </c>
      <c r="AB1480" t="s">
        <v>39</v>
      </c>
      <c r="AC1480" t="s">
        <v>40</v>
      </c>
      <c r="AD1480" t="s">
        <v>41</v>
      </c>
      <c r="AE1480"/>
    </row>
    <row r="1481" spans="1:31" ht="15">
      <c r="A1481" s="1" t="str">
        <f t="shared" si="46"/>
        <v>1171713312E2</v>
      </c>
      <c r="B1481" t="s">
        <v>372</v>
      </c>
      <c r="C1481" t="s">
        <v>303</v>
      </c>
      <c r="D1481" t="s">
        <v>30</v>
      </c>
      <c r="E1481" t="s">
        <v>330</v>
      </c>
      <c r="F1481" t="s">
        <v>1520</v>
      </c>
      <c r="G1481" t="s">
        <v>8237</v>
      </c>
      <c r="H1481" t="s">
        <v>1774</v>
      </c>
      <c r="I1481" t="s">
        <v>8238</v>
      </c>
      <c r="J1481" t="s">
        <v>8244</v>
      </c>
      <c r="K1481" t="s">
        <v>32</v>
      </c>
      <c r="L1481" t="s">
        <v>32</v>
      </c>
      <c r="M1481" t="s">
        <v>1837</v>
      </c>
      <c r="N1481" t="s">
        <v>44</v>
      </c>
      <c r="O1481" t="s">
        <v>8245</v>
      </c>
      <c r="P1481" t="s">
        <v>174</v>
      </c>
      <c r="Q1481" t="s">
        <v>347</v>
      </c>
      <c r="R1481" t="s">
        <v>8246</v>
      </c>
      <c r="S1481" s="1" t="str">
        <f t="shared" si="47"/>
        <v>APAZA POMA, MARTHA LUZ</v>
      </c>
      <c r="T1481" t="s">
        <v>37</v>
      </c>
      <c r="U1481" t="s">
        <v>49</v>
      </c>
      <c r="V1481" t="s">
        <v>50</v>
      </c>
      <c r="W1481" t="s">
        <v>8247</v>
      </c>
      <c r="X1481" s="40">
        <v>25250</v>
      </c>
      <c r="Y1481" t="s">
        <v>8248</v>
      </c>
      <c r="Z1481" s="40">
        <v>42430</v>
      </c>
      <c r="AA1481"/>
      <c r="AB1481" t="s">
        <v>39</v>
      </c>
      <c r="AC1481" t="s">
        <v>40</v>
      </c>
      <c r="AD1481" t="s">
        <v>41</v>
      </c>
      <c r="AE1481"/>
    </row>
    <row r="1482" spans="1:31" ht="15">
      <c r="A1482" s="1" t="str">
        <f t="shared" si="46"/>
        <v>1171713312E5</v>
      </c>
      <c r="B1482" t="s">
        <v>372</v>
      </c>
      <c r="C1482" t="s">
        <v>303</v>
      </c>
      <c r="D1482" t="s">
        <v>30</v>
      </c>
      <c r="E1482" t="s">
        <v>330</v>
      </c>
      <c r="F1482" t="s">
        <v>1520</v>
      </c>
      <c r="G1482" t="s">
        <v>8237</v>
      </c>
      <c r="H1482" t="s">
        <v>1774</v>
      </c>
      <c r="I1482" t="s">
        <v>8238</v>
      </c>
      <c r="J1482" t="s">
        <v>8249</v>
      </c>
      <c r="K1482" t="s">
        <v>32</v>
      </c>
      <c r="L1482" t="s">
        <v>32</v>
      </c>
      <c r="M1482" t="s">
        <v>43</v>
      </c>
      <c r="N1482" t="s">
        <v>44</v>
      </c>
      <c r="O1482" t="s">
        <v>8250</v>
      </c>
      <c r="P1482" t="s">
        <v>73</v>
      </c>
      <c r="Q1482" t="s">
        <v>704</v>
      </c>
      <c r="R1482" t="s">
        <v>8251</v>
      </c>
      <c r="S1482" s="1" t="str">
        <f t="shared" si="47"/>
        <v>PONCE MELENDEZ, JUANA ELEANA</v>
      </c>
      <c r="T1482" t="s">
        <v>37</v>
      </c>
      <c r="U1482" t="s">
        <v>49</v>
      </c>
      <c r="V1482" t="s">
        <v>50</v>
      </c>
      <c r="W1482" t="s">
        <v>8252</v>
      </c>
      <c r="X1482" s="40">
        <v>26816</v>
      </c>
      <c r="Y1482" t="s">
        <v>8253</v>
      </c>
      <c r="Z1482"/>
      <c r="AA1482"/>
      <c r="AB1482" t="s">
        <v>39</v>
      </c>
      <c r="AC1482" t="s">
        <v>40</v>
      </c>
      <c r="AD1482" t="s">
        <v>41</v>
      </c>
      <c r="AE1482"/>
    </row>
    <row r="1483" spans="1:31" ht="15">
      <c r="A1483" s="1" t="str">
        <f t="shared" si="46"/>
        <v>1171713312E6</v>
      </c>
      <c r="B1483" t="s">
        <v>372</v>
      </c>
      <c r="C1483" t="s">
        <v>303</v>
      </c>
      <c r="D1483" t="s">
        <v>30</v>
      </c>
      <c r="E1483" t="s">
        <v>330</v>
      </c>
      <c r="F1483" t="s">
        <v>1520</v>
      </c>
      <c r="G1483" t="s">
        <v>8237</v>
      </c>
      <c r="H1483" t="s">
        <v>1774</v>
      </c>
      <c r="I1483" t="s">
        <v>8238</v>
      </c>
      <c r="J1483" t="s">
        <v>8254</v>
      </c>
      <c r="K1483" t="s">
        <v>32</v>
      </c>
      <c r="L1483" t="s">
        <v>32</v>
      </c>
      <c r="M1483" t="s">
        <v>43</v>
      </c>
      <c r="N1483" t="s">
        <v>44</v>
      </c>
      <c r="O1483" t="s">
        <v>54</v>
      </c>
      <c r="P1483" t="s">
        <v>122</v>
      </c>
      <c r="Q1483" t="s">
        <v>76</v>
      </c>
      <c r="R1483" t="s">
        <v>8255</v>
      </c>
      <c r="S1483" s="1" t="str">
        <f t="shared" si="47"/>
        <v>MACHACA QUISPE, PATRICIA CASIMIRA</v>
      </c>
      <c r="T1483" t="s">
        <v>48</v>
      </c>
      <c r="U1483" t="s">
        <v>49</v>
      </c>
      <c r="V1483" t="s">
        <v>50</v>
      </c>
      <c r="W1483" t="s">
        <v>8256</v>
      </c>
      <c r="X1483" s="40">
        <v>27037</v>
      </c>
      <c r="Y1483" t="s">
        <v>8257</v>
      </c>
      <c r="Z1483"/>
      <c r="AA1483"/>
      <c r="AB1483" t="s">
        <v>39</v>
      </c>
      <c r="AC1483" t="s">
        <v>40</v>
      </c>
      <c r="AD1483" t="s">
        <v>41</v>
      </c>
      <c r="AE1483"/>
    </row>
    <row r="1484" spans="1:31" ht="15">
      <c r="A1484" s="1" t="str">
        <f t="shared" si="46"/>
        <v>1171713312E8</v>
      </c>
      <c r="B1484" t="s">
        <v>372</v>
      </c>
      <c r="C1484" t="s">
        <v>303</v>
      </c>
      <c r="D1484" t="s">
        <v>30</v>
      </c>
      <c r="E1484" t="s">
        <v>330</v>
      </c>
      <c r="F1484" t="s">
        <v>1520</v>
      </c>
      <c r="G1484" t="s">
        <v>8237</v>
      </c>
      <c r="H1484" t="s">
        <v>1774</v>
      </c>
      <c r="I1484" t="s">
        <v>8238</v>
      </c>
      <c r="J1484" t="s">
        <v>8258</v>
      </c>
      <c r="K1484" t="s">
        <v>32</v>
      </c>
      <c r="L1484" t="s">
        <v>32</v>
      </c>
      <c r="M1484" t="s">
        <v>43</v>
      </c>
      <c r="N1484" t="s">
        <v>44</v>
      </c>
      <c r="O1484" t="s">
        <v>8259</v>
      </c>
      <c r="P1484" t="s">
        <v>925</v>
      </c>
      <c r="Q1484" t="s">
        <v>442</v>
      </c>
      <c r="R1484" t="s">
        <v>8260</v>
      </c>
      <c r="S1484" s="1" t="str">
        <f t="shared" si="47"/>
        <v>JALIRI CLAROS, MAURA</v>
      </c>
      <c r="T1484" t="s">
        <v>60</v>
      </c>
      <c r="U1484" t="s">
        <v>49</v>
      </c>
      <c r="V1484" t="s">
        <v>50</v>
      </c>
      <c r="W1484" t="s">
        <v>8261</v>
      </c>
      <c r="X1484" s="40">
        <v>23711</v>
      </c>
      <c r="Y1484" t="s">
        <v>8262</v>
      </c>
      <c r="Z1484" s="40">
        <v>42430</v>
      </c>
      <c r="AA1484"/>
      <c r="AB1484" t="s">
        <v>39</v>
      </c>
      <c r="AC1484" t="s">
        <v>40</v>
      </c>
      <c r="AD1484" t="s">
        <v>41</v>
      </c>
      <c r="AE1484"/>
    </row>
    <row r="1485" spans="1:31" ht="15">
      <c r="A1485" s="1" t="str">
        <f t="shared" si="46"/>
        <v>1171713312E9</v>
      </c>
      <c r="B1485" t="s">
        <v>372</v>
      </c>
      <c r="C1485" t="s">
        <v>303</v>
      </c>
      <c r="D1485" t="s">
        <v>30</v>
      </c>
      <c r="E1485" t="s">
        <v>330</v>
      </c>
      <c r="F1485" t="s">
        <v>1520</v>
      </c>
      <c r="G1485" t="s">
        <v>8237</v>
      </c>
      <c r="H1485" t="s">
        <v>1774</v>
      </c>
      <c r="I1485" t="s">
        <v>8238</v>
      </c>
      <c r="J1485" t="s">
        <v>8263</v>
      </c>
      <c r="K1485" t="s">
        <v>87</v>
      </c>
      <c r="L1485" t="s">
        <v>88</v>
      </c>
      <c r="M1485" t="s">
        <v>89</v>
      </c>
      <c r="N1485" t="s">
        <v>44</v>
      </c>
      <c r="O1485" t="s">
        <v>8264</v>
      </c>
      <c r="P1485" t="s">
        <v>128</v>
      </c>
      <c r="Q1485" t="s">
        <v>294</v>
      </c>
      <c r="R1485" t="s">
        <v>199</v>
      </c>
      <c r="S1485" s="1" t="str">
        <f t="shared" si="47"/>
        <v>PINO COAQUIRA, JULIAN</v>
      </c>
      <c r="T1485" t="s">
        <v>98</v>
      </c>
      <c r="U1485" t="s">
        <v>38</v>
      </c>
      <c r="V1485" t="s">
        <v>50</v>
      </c>
      <c r="W1485" t="s">
        <v>8265</v>
      </c>
      <c r="X1485" s="40">
        <v>29945</v>
      </c>
      <c r="Y1485" t="s">
        <v>8266</v>
      </c>
      <c r="Z1485"/>
      <c r="AA1485"/>
      <c r="AB1485" t="s">
        <v>39</v>
      </c>
      <c r="AC1485" t="s">
        <v>92</v>
      </c>
      <c r="AD1485" t="s">
        <v>41</v>
      </c>
      <c r="AE1485"/>
    </row>
    <row r="1486" spans="1:31" ht="15">
      <c r="A1486" s="1" t="str">
        <f t="shared" si="46"/>
        <v>1112713312E3</v>
      </c>
      <c r="B1486" t="s">
        <v>372</v>
      </c>
      <c r="C1486" t="s">
        <v>303</v>
      </c>
      <c r="D1486" t="s">
        <v>30</v>
      </c>
      <c r="E1486" t="s">
        <v>329</v>
      </c>
      <c r="F1486" t="s">
        <v>1508</v>
      </c>
      <c r="G1486" t="s">
        <v>8267</v>
      </c>
      <c r="H1486" t="s">
        <v>1774</v>
      </c>
      <c r="I1486" t="s">
        <v>8268</v>
      </c>
      <c r="J1486" t="s">
        <v>8269</v>
      </c>
      <c r="K1486" t="s">
        <v>32</v>
      </c>
      <c r="L1486" t="s">
        <v>32</v>
      </c>
      <c r="M1486" t="s">
        <v>259</v>
      </c>
      <c r="N1486" t="s">
        <v>44</v>
      </c>
      <c r="O1486" t="s">
        <v>8270</v>
      </c>
      <c r="P1486" t="s">
        <v>642</v>
      </c>
      <c r="Q1486" t="s">
        <v>441</v>
      </c>
      <c r="R1486" t="s">
        <v>104</v>
      </c>
      <c r="S1486" s="1" t="str">
        <f t="shared" si="47"/>
        <v>PAQUITA MARCA, CARMEN</v>
      </c>
      <c r="T1486" t="s">
        <v>48</v>
      </c>
      <c r="U1486" t="s">
        <v>49</v>
      </c>
      <c r="V1486" t="s">
        <v>50</v>
      </c>
      <c r="W1486" t="s">
        <v>8271</v>
      </c>
      <c r="X1486" s="40">
        <v>22113</v>
      </c>
      <c r="Y1486" t="s">
        <v>8272</v>
      </c>
      <c r="Z1486" s="40">
        <v>43101</v>
      </c>
      <c r="AA1486" s="40">
        <v>43465</v>
      </c>
      <c r="AB1486" t="s">
        <v>39</v>
      </c>
      <c r="AC1486" t="s">
        <v>40</v>
      </c>
      <c r="AD1486" t="s">
        <v>41</v>
      </c>
      <c r="AE1486"/>
    </row>
    <row r="1487" spans="1:31" ht="15">
      <c r="A1487" s="1" t="str">
        <f t="shared" si="46"/>
        <v>1112713312E5</v>
      </c>
      <c r="B1487" t="s">
        <v>372</v>
      </c>
      <c r="C1487" t="s">
        <v>303</v>
      </c>
      <c r="D1487" t="s">
        <v>30</v>
      </c>
      <c r="E1487" t="s">
        <v>329</v>
      </c>
      <c r="F1487" t="s">
        <v>1508</v>
      </c>
      <c r="G1487" t="s">
        <v>8267</v>
      </c>
      <c r="H1487" t="s">
        <v>1774</v>
      </c>
      <c r="I1487" t="s">
        <v>8268</v>
      </c>
      <c r="J1487" t="s">
        <v>8273</v>
      </c>
      <c r="K1487" t="s">
        <v>32</v>
      </c>
      <c r="L1487" t="s">
        <v>32</v>
      </c>
      <c r="M1487" t="s">
        <v>43</v>
      </c>
      <c r="N1487" t="s">
        <v>44</v>
      </c>
      <c r="O1487" t="s">
        <v>8274</v>
      </c>
      <c r="P1487" t="s">
        <v>101</v>
      </c>
      <c r="Q1487" t="s">
        <v>336</v>
      </c>
      <c r="R1487" t="s">
        <v>8275</v>
      </c>
      <c r="S1487" s="1" t="str">
        <f t="shared" si="47"/>
        <v>CHAMBI ALEJO, RAUL ORESTES</v>
      </c>
      <c r="T1487" t="s">
        <v>53</v>
      </c>
      <c r="U1487" t="s">
        <v>49</v>
      </c>
      <c r="V1487" t="s">
        <v>50</v>
      </c>
      <c r="W1487" t="s">
        <v>8276</v>
      </c>
      <c r="X1487" s="40">
        <v>23782</v>
      </c>
      <c r="Y1487" t="s">
        <v>8277</v>
      </c>
      <c r="Z1487" s="40">
        <v>42373</v>
      </c>
      <c r="AA1487" s="40">
        <v>42735</v>
      </c>
      <c r="AB1487" t="s">
        <v>39</v>
      </c>
      <c r="AC1487" t="s">
        <v>40</v>
      </c>
      <c r="AD1487" t="s">
        <v>41</v>
      </c>
      <c r="AE1487"/>
    </row>
    <row r="1488" spans="1:31" ht="15">
      <c r="A1488" s="1" t="str">
        <f t="shared" si="46"/>
        <v>1114713312E5</v>
      </c>
      <c r="B1488" t="s">
        <v>372</v>
      </c>
      <c r="C1488" t="s">
        <v>303</v>
      </c>
      <c r="D1488" t="s">
        <v>30</v>
      </c>
      <c r="E1488" t="s">
        <v>330</v>
      </c>
      <c r="F1488" t="s">
        <v>1531</v>
      </c>
      <c r="G1488" t="s">
        <v>8278</v>
      </c>
      <c r="H1488" t="s">
        <v>1774</v>
      </c>
      <c r="I1488" t="s">
        <v>8279</v>
      </c>
      <c r="J1488" t="s">
        <v>8280</v>
      </c>
      <c r="K1488" t="s">
        <v>32</v>
      </c>
      <c r="L1488" t="s">
        <v>33</v>
      </c>
      <c r="M1488" t="s">
        <v>34</v>
      </c>
      <c r="N1488" t="s">
        <v>593</v>
      </c>
      <c r="O1488" t="s">
        <v>8281</v>
      </c>
      <c r="P1488" t="s">
        <v>706</v>
      </c>
      <c r="Q1488" t="s">
        <v>257</v>
      </c>
      <c r="R1488" t="s">
        <v>3216</v>
      </c>
      <c r="S1488" s="1" t="str">
        <f t="shared" si="47"/>
        <v>VILCAPAZA NINA, ANTONIO PEDRO</v>
      </c>
      <c r="T1488" t="s">
        <v>37</v>
      </c>
      <c r="U1488" t="s">
        <v>38</v>
      </c>
      <c r="V1488" t="s">
        <v>50</v>
      </c>
      <c r="W1488" t="s">
        <v>3217</v>
      </c>
      <c r="X1488" s="40">
        <v>23307</v>
      </c>
      <c r="Y1488" t="s">
        <v>3218</v>
      </c>
      <c r="Z1488" s="40">
        <v>43384</v>
      </c>
      <c r="AA1488" s="40">
        <v>43465</v>
      </c>
      <c r="AB1488" t="s">
        <v>39</v>
      </c>
      <c r="AC1488" t="s">
        <v>40</v>
      </c>
      <c r="AD1488" t="s">
        <v>41</v>
      </c>
      <c r="AE1488"/>
    </row>
    <row r="1489" spans="1:31" ht="15">
      <c r="A1489" s="1" t="str">
        <f t="shared" si="46"/>
        <v>1114713312E4</v>
      </c>
      <c r="B1489" t="s">
        <v>372</v>
      </c>
      <c r="C1489" t="s">
        <v>303</v>
      </c>
      <c r="D1489" t="s">
        <v>30</v>
      </c>
      <c r="E1489" t="s">
        <v>330</v>
      </c>
      <c r="F1489" t="s">
        <v>1531</v>
      </c>
      <c r="G1489" t="s">
        <v>8278</v>
      </c>
      <c r="H1489" t="s">
        <v>1774</v>
      </c>
      <c r="I1489" t="s">
        <v>8279</v>
      </c>
      <c r="J1489" t="s">
        <v>8282</v>
      </c>
      <c r="K1489" t="s">
        <v>32</v>
      </c>
      <c r="L1489" t="s">
        <v>32</v>
      </c>
      <c r="M1489" t="s">
        <v>43</v>
      </c>
      <c r="N1489" t="s">
        <v>44</v>
      </c>
      <c r="O1489" t="s">
        <v>54</v>
      </c>
      <c r="P1489" t="s">
        <v>429</v>
      </c>
      <c r="Q1489" t="s">
        <v>102</v>
      </c>
      <c r="R1489" t="s">
        <v>749</v>
      </c>
      <c r="S1489" s="1" t="str">
        <f t="shared" si="47"/>
        <v>CARI MAMANI, PAULINA</v>
      </c>
      <c r="T1489" t="s">
        <v>48</v>
      </c>
      <c r="U1489" t="s">
        <v>49</v>
      </c>
      <c r="V1489" t="s">
        <v>50</v>
      </c>
      <c r="W1489" t="s">
        <v>8283</v>
      </c>
      <c r="X1489" s="40">
        <v>22510</v>
      </c>
      <c r="Y1489" t="s">
        <v>8284</v>
      </c>
      <c r="Z1489"/>
      <c r="AA1489"/>
      <c r="AB1489" t="s">
        <v>39</v>
      </c>
      <c r="AC1489" t="s">
        <v>40</v>
      </c>
      <c r="AD1489" t="s">
        <v>41</v>
      </c>
      <c r="AE1489"/>
    </row>
    <row r="1490" spans="1:31" ht="15">
      <c r="A1490" s="1" t="str">
        <f t="shared" si="46"/>
        <v>1110713312E6</v>
      </c>
      <c r="B1490" t="s">
        <v>372</v>
      </c>
      <c r="C1490" t="s">
        <v>303</v>
      </c>
      <c r="D1490" t="s">
        <v>30</v>
      </c>
      <c r="E1490" t="s">
        <v>329</v>
      </c>
      <c r="F1490" t="s">
        <v>1535</v>
      </c>
      <c r="G1490" t="s">
        <v>8285</v>
      </c>
      <c r="H1490" t="s">
        <v>1774</v>
      </c>
      <c r="I1490" t="s">
        <v>8286</v>
      </c>
      <c r="J1490" t="s">
        <v>8287</v>
      </c>
      <c r="K1490" t="s">
        <v>32</v>
      </c>
      <c r="L1490" t="s">
        <v>33</v>
      </c>
      <c r="M1490" t="s">
        <v>34</v>
      </c>
      <c r="N1490" t="s">
        <v>35</v>
      </c>
      <c r="O1490" t="s">
        <v>8288</v>
      </c>
      <c r="P1490" t="s">
        <v>207</v>
      </c>
      <c r="Q1490" t="s">
        <v>174</v>
      </c>
      <c r="R1490" t="s">
        <v>859</v>
      </c>
      <c r="S1490" s="1" t="str">
        <f t="shared" si="47"/>
        <v>TICONA APAZA, RENE</v>
      </c>
      <c r="T1490" t="s">
        <v>60</v>
      </c>
      <c r="U1490" t="s">
        <v>38</v>
      </c>
      <c r="V1490" t="s">
        <v>100</v>
      </c>
      <c r="W1490" t="s">
        <v>8289</v>
      </c>
      <c r="X1490" s="40">
        <v>27802</v>
      </c>
      <c r="Y1490" t="s">
        <v>8290</v>
      </c>
      <c r="Z1490" s="40">
        <v>42064</v>
      </c>
      <c r="AA1490" s="40">
        <v>43159</v>
      </c>
      <c r="AB1490" t="s">
        <v>39</v>
      </c>
      <c r="AC1490" t="s">
        <v>40</v>
      </c>
      <c r="AD1490" t="s">
        <v>41</v>
      </c>
      <c r="AE1490"/>
    </row>
    <row r="1491" spans="1:31" ht="15">
      <c r="A1491" s="1" t="str">
        <f t="shared" si="46"/>
        <v>1110713312E4</v>
      </c>
      <c r="B1491" t="s">
        <v>372</v>
      </c>
      <c r="C1491" t="s">
        <v>303</v>
      </c>
      <c r="D1491" t="s">
        <v>30</v>
      </c>
      <c r="E1491" t="s">
        <v>329</v>
      </c>
      <c r="F1491" t="s">
        <v>1535</v>
      </c>
      <c r="G1491" t="s">
        <v>8285</v>
      </c>
      <c r="H1491" t="s">
        <v>1774</v>
      </c>
      <c r="I1491" t="s">
        <v>8286</v>
      </c>
      <c r="J1491" t="s">
        <v>8291</v>
      </c>
      <c r="K1491" t="s">
        <v>32</v>
      </c>
      <c r="L1491" t="s">
        <v>32</v>
      </c>
      <c r="M1491" t="s">
        <v>43</v>
      </c>
      <c r="N1491" t="s">
        <v>44</v>
      </c>
      <c r="O1491" t="s">
        <v>54</v>
      </c>
      <c r="P1491" t="s">
        <v>918</v>
      </c>
      <c r="Q1491" t="s">
        <v>129</v>
      </c>
      <c r="R1491" t="s">
        <v>597</v>
      </c>
      <c r="S1491" s="1" t="str">
        <f t="shared" si="47"/>
        <v>PARISACA GONZALES, LEONOR</v>
      </c>
      <c r="T1491" t="s">
        <v>48</v>
      </c>
      <c r="U1491" t="s">
        <v>49</v>
      </c>
      <c r="V1491" t="s">
        <v>50</v>
      </c>
      <c r="W1491" t="s">
        <v>8292</v>
      </c>
      <c r="X1491" s="40">
        <v>21731</v>
      </c>
      <c r="Y1491" t="s">
        <v>8293</v>
      </c>
      <c r="Z1491"/>
      <c r="AA1491"/>
      <c r="AB1491" t="s">
        <v>39</v>
      </c>
      <c r="AC1491" t="s">
        <v>40</v>
      </c>
      <c r="AD1491" t="s">
        <v>41</v>
      </c>
      <c r="AE1491"/>
    </row>
    <row r="1492" spans="1:31" ht="15">
      <c r="A1492" s="1" t="str">
        <f t="shared" si="46"/>
        <v>1110713312E5</v>
      </c>
      <c r="B1492" t="s">
        <v>372</v>
      </c>
      <c r="C1492" t="s">
        <v>303</v>
      </c>
      <c r="D1492" t="s">
        <v>30</v>
      </c>
      <c r="E1492" t="s">
        <v>329</v>
      </c>
      <c r="F1492" t="s">
        <v>1535</v>
      </c>
      <c r="G1492" t="s">
        <v>8285</v>
      </c>
      <c r="H1492" t="s">
        <v>1774</v>
      </c>
      <c r="I1492" t="s">
        <v>8286</v>
      </c>
      <c r="J1492" t="s">
        <v>8294</v>
      </c>
      <c r="K1492" t="s">
        <v>32</v>
      </c>
      <c r="L1492" t="s">
        <v>32</v>
      </c>
      <c r="M1492" t="s">
        <v>43</v>
      </c>
      <c r="N1492" t="s">
        <v>44</v>
      </c>
      <c r="O1492" t="s">
        <v>8295</v>
      </c>
      <c r="P1492" t="s">
        <v>81</v>
      </c>
      <c r="Q1492" t="s">
        <v>161</v>
      </c>
      <c r="R1492" t="s">
        <v>8296</v>
      </c>
      <c r="S1492" s="1" t="str">
        <f t="shared" si="47"/>
        <v>ACHATA TITO, ELPIDIO RUFINO</v>
      </c>
      <c r="T1492" t="s">
        <v>48</v>
      </c>
      <c r="U1492" t="s">
        <v>49</v>
      </c>
      <c r="V1492" t="s">
        <v>50</v>
      </c>
      <c r="W1492" t="s">
        <v>8297</v>
      </c>
      <c r="X1492" s="40">
        <v>22236</v>
      </c>
      <c r="Y1492" t="s">
        <v>8298</v>
      </c>
      <c r="Z1492"/>
      <c r="AA1492"/>
      <c r="AB1492" t="s">
        <v>39</v>
      </c>
      <c r="AC1492" t="s">
        <v>40</v>
      </c>
      <c r="AD1492" t="s">
        <v>41</v>
      </c>
      <c r="AE1492"/>
    </row>
    <row r="1493" spans="1:31" ht="15">
      <c r="A1493" s="1" t="str">
        <f t="shared" si="46"/>
        <v>1110713312E2</v>
      </c>
      <c r="B1493" t="s">
        <v>372</v>
      </c>
      <c r="C1493" t="s">
        <v>303</v>
      </c>
      <c r="D1493" t="s">
        <v>30</v>
      </c>
      <c r="E1493" t="s">
        <v>329</v>
      </c>
      <c r="F1493" t="s">
        <v>1535</v>
      </c>
      <c r="G1493" t="s">
        <v>8285</v>
      </c>
      <c r="H1493" t="s">
        <v>1774</v>
      </c>
      <c r="I1493" t="s">
        <v>8286</v>
      </c>
      <c r="J1493" t="s">
        <v>8299</v>
      </c>
      <c r="K1493" t="s">
        <v>87</v>
      </c>
      <c r="L1493" t="s">
        <v>88</v>
      </c>
      <c r="M1493" t="s">
        <v>89</v>
      </c>
      <c r="N1493" t="s">
        <v>62</v>
      </c>
      <c r="O1493" t="s">
        <v>8300</v>
      </c>
      <c r="P1493" t="s">
        <v>227</v>
      </c>
      <c r="Q1493" t="s">
        <v>102</v>
      </c>
      <c r="R1493" t="s">
        <v>8301</v>
      </c>
      <c r="S1493" s="1" t="str">
        <f t="shared" si="47"/>
        <v>CALDERON MAMANI, JUANA BEATRIZ</v>
      </c>
      <c r="T1493" t="s">
        <v>98</v>
      </c>
      <c r="U1493" t="s">
        <v>38</v>
      </c>
      <c r="V1493" t="s">
        <v>50</v>
      </c>
      <c r="W1493" t="s">
        <v>8302</v>
      </c>
      <c r="X1493" s="40">
        <v>27386</v>
      </c>
      <c r="Y1493" t="s">
        <v>8303</v>
      </c>
      <c r="Z1493" s="40">
        <v>43140</v>
      </c>
      <c r="AA1493" s="40">
        <v>43465</v>
      </c>
      <c r="AB1493" t="s">
        <v>39</v>
      </c>
      <c r="AC1493" t="s">
        <v>92</v>
      </c>
      <c r="AD1493" t="s">
        <v>41</v>
      </c>
      <c r="AE1493"/>
    </row>
    <row r="1494" spans="1:31" ht="15">
      <c r="A1494" s="1" t="str">
        <f t="shared" si="46"/>
        <v>1120713312E2</v>
      </c>
      <c r="B1494" t="s">
        <v>372</v>
      </c>
      <c r="C1494" t="s">
        <v>303</v>
      </c>
      <c r="D1494" t="s">
        <v>30</v>
      </c>
      <c r="E1494" t="s">
        <v>329</v>
      </c>
      <c r="F1494" t="s">
        <v>1528</v>
      </c>
      <c r="G1494" t="s">
        <v>8304</v>
      </c>
      <c r="H1494" t="s">
        <v>1774</v>
      </c>
      <c r="I1494" t="s">
        <v>8305</v>
      </c>
      <c r="J1494" t="s">
        <v>8306</v>
      </c>
      <c r="K1494" t="s">
        <v>32</v>
      </c>
      <c r="L1494" t="s">
        <v>32</v>
      </c>
      <c r="M1494" t="s">
        <v>43</v>
      </c>
      <c r="N1494" t="s">
        <v>44</v>
      </c>
      <c r="O1494" t="s">
        <v>54</v>
      </c>
      <c r="P1494" t="s">
        <v>687</v>
      </c>
      <c r="Q1494" t="s">
        <v>8307</v>
      </c>
      <c r="R1494" t="s">
        <v>8308</v>
      </c>
      <c r="S1494" s="1" t="str">
        <f t="shared" si="47"/>
        <v>ANGLES MEJIA DE NAIRA, GLORIA EDELMIRA</v>
      </c>
      <c r="T1494" t="s">
        <v>53</v>
      </c>
      <c r="U1494" t="s">
        <v>49</v>
      </c>
      <c r="V1494" t="s">
        <v>50</v>
      </c>
      <c r="W1494" t="s">
        <v>8309</v>
      </c>
      <c r="X1494" s="40">
        <v>22200</v>
      </c>
      <c r="Y1494" t="s">
        <v>8310</v>
      </c>
      <c r="Z1494" s="40">
        <v>42452</v>
      </c>
      <c r="AA1494" s="40">
        <v>42735</v>
      </c>
      <c r="AB1494" t="s">
        <v>39</v>
      </c>
      <c r="AC1494" t="s">
        <v>40</v>
      </c>
      <c r="AD1494" t="s">
        <v>41</v>
      </c>
      <c r="AE1494"/>
    </row>
    <row r="1495" spans="1:31" ht="15">
      <c r="A1495" s="1" t="str">
        <f t="shared" si="46"/>
        <v>1120713312E4</v>
      </c>
      <c r="B1495" t="s">
        <v>372</v>
      </c>
      <c r="C1495" t="s">
        <v>303</v>
      </c>
      <c r="D1495" t="s">
        <v>30</v>
      </c>
      <c r="E1495" t="s">
        <v>329</v>
      </c>
      <c r="F1495" t="s">
        <v>1528</v>
      </c>
      <c r="G1495" t="s">
        <v>8304</v>
      </c>
      <c r="H1495" t="s">
        <v>1774</v>
      </c>
      <c r="I1495" t="s">
        <v>8305</v>
      </c>
      <c r="J1495" t="s">
        <v>8311</v>
      </c>
      <c r="K1495" t="s">
        <v>32</v>
      </c>
      <c r="L1495" t="s">
        <v>32</v>
      </c>
      <c r="M1495" t="s">
        <v>43</v>
      </c>
      <c r="N1495" t="s">
        <v>62</v>
      </c>
      <c r="O1495" t="s">
        <v>8312</v>
      </c>
      <c r="P1495" t="s">
        <v>466</v>
      </c>
      <c r="Q1495" t="s">
        <v>124</v>
      </c>
      <c r="R1495" t="s">
        <v>739</v>
      </c>
      <c r="S1495" s="1" t="str">
        <f t="shared" si="47"/>
        <v>ZAPANA CRUZ, RUBEN DARIO</v>
      </c>
      <c r="T1495" t="s">
        <v>65</v>
      </c>
      <c r="U1495" t="s">
        <v>49</v>
      </c>
      <c r="V1495" t="s">
        <v>100</v>
      </c>
      <c r="W1495" t="s">
        <v>8313</v>
      </c>
      <c r="X1495" s="40">
        <v>25187</v>
      </c>
      <c r="Y1495" t="s">
        <v>8314</v>
      </c>
      <c r="Z1495" s="40">
        <v>43160</v>
      </c>
      <c r="AA1495" s="40">
        <v>43465</v>
      </c>
      <c r="AB1495" t="s">
        <v>39</v>
      </c>
      <c r="AC1495" t="s">
        <v>67</v>
      </c>
      <c r="AD1495" t="s">
        <v>41</v>
      </c>
      <c r="AE1495"/>
    </row>
    <row r="1496" spans="1:31" ht="15">
      <c r="A1496" s="1" t="str">
        <f t="shared" si="46"/>
        <v>1120713312E5</v>
      </c>
      <c r="B1496" t="s">
        <v>372</v>
      </c>
      <c r="C1496" t="s">
        <v>303</v>
      </c>
      <c r="D1496" t="s">
        <v>30</v>
      </c>
      <c r="E1496" t="s">
        <v>329</v>
      </c>
      <c r="F1496" t="s">
        <v>1528</v>
      </c>
      <c r="G1496" t="s">
        <v>8304</v>
      </c>
      <c r="H1496" t="s">
        <v>1774</v>
      </c>
      <c r="I1496" t="s">
        <v>8305</v>
      </c>
      <c r="J1496" t="s">
        <v>8315</v>
      </c>
      <c r="K1496" t="s">
        <v>32</v>
      </c>
      <c r="L1496" t="s">
        <v>32</v>
      </c>
      <c r="M1496" t="s">
        <v>259</v>
      </c>
      <c r="N1496" t="s">
        <v>44</v>
      </c>
      <c r="O1496" t="s">
        <v>54</v>
      </c>
      <c r="P1496" t="s">
        <v>315</v>
      </c>
      <c r="Q1496" t="s">
        <v>122</v>
      </c>
      <c r="R1496" t="s">
        <v>8316</v>
      </c>
      <c r="S1496" s="1" t="str">
        <f t="shared" si="47"/>
        <v>FERNANDEZ MACHACA, MARIANO ROSARIO</v>
      </c>
      <c r="T1496" t="s">
        <v>48</v>
      </c>
      <c r="U1496" t="s">
        <v>49</v>
      </c>
      <c r="V1496" t="s">
        <v>50</v>
      </c>
      <c r="W1496" t="s">
        <v>8317</v>
      </c>
      <c r="X1496" s="40">
        <v>19982</v>
      </c>
      <c r="Y1496" t="s">
        <v>8318</v>
      </c>
      <c r="Z1496" s="40">
        <v>43101</v>
      </c>
      <c r="AA1496" s="40">
        <v>43465</v>
      </c>
      <c r="AB1496" t="s">
        <v>39</v>
      </c>
      <c r="AC1496" t="s">
        <v>40</v>
      </c>
      <c r="AD1496" t="s">
        <v>41</v>
      </c>
      <c r="AE1496"/>
    </row>
    <row r="1497" spans="1:31" ht="15">
      <c r="A1497" s="1" t="str">
        <f t="shared" si="46"/>
        <v>1120713312E3</v>
      </c>
      <c r="B1497" t="s">
        <v>372</v>
      </c>
      <c r="C1497" t="s">
        <v>303</v>
      </c>
      <c r="D1497" t="s">
        <v>30</v>
      </c>
      <c r="E1497" t="s">
        <v>329</v>
      </c>
      <c r="F1497" t="s">
        <v>1528</v>
      </c>
      <c r="G1497" t="s">
        <v>8304</v>
      </c>
      <c r="H1497" t="s">
        <v>1774</v>
      </c>
      <c r="I1497" t="s">
        <v>8305</v>
      </c>
      <c r="J1497" t="s">
        <v>8319</v>
      </c>
      <c r="K1497" t="s">
        <v>87</v>
      </c>
      <c r="L1497" t="s">
        <v>88</v>
      </c>
      <c r="M1497" t="s">
        <v>89</v>
      </c>
      <c r="N1497" t="s">
        <v>44</v>
      </c>
      <c r="O1497" t="s">
        <v>54</v>
      </c>
      <c r="P1497" t="s">
        <v>56</v>
      </c>
      <c r="Q1497" t="s">
        <v>52</v>
      </c>
      <c r="R1497" t="s">
        <v>8320</v>
      </c>
      <c r="S1497" s="1" t="str">
        <f t="shared" si="47"/>
        <v>ARPASI CHOQUEMAMANI, HUGO ENRIQUE</v>
      </c>
      <c r="T1497" t="s">
        <v>137</v>
      </c>
      <c r="U1497" t="s">
        <v>38</v>
      </c>
      <c r="V1497" t="s">
        <v>50</v>
      </c>
      <c r="W1497" t="s">
        <v>8321</v>
      </c>
      <c r="X1497" s="40">
        <v>20118</v>
      </c>
      <c r="Y1497" t="s">
        <v>8322</v>
      </c>
      <c r="Z1497"/>
      <c r="AA1497"/>
      <c r="AB1497" t="s">
        <v>39</v>
      </c>
      <c r="AC1497" t="s">
        <v>92</v>
      </c>
      <c r="AD1497" t="s">
        <v>41</v>
      </c>
      <c r="AE1497"/>
    </row>
    <row r="1498" spans="1:31" ht="15">
      <c r="A1498" s="1" t="str">
        <f t="shared" si="46"/>
        <v>1161115411E2</v>
      </c>
      <c r="B1498" t="s">
        <v>377</v>
      </c>
      <c r="C1498" t="s">
        <v>29</v>
      </c>
      <c r="D1498" t="s">
        <v>30</v>
      </c>
      <c r="E1498" t="s">
        <v>211</v>
      </c>
      <c r="F1498" t="s">
        <v>1304</v>
      </c>
      <c r="G1498" t="s">
        <v>8323</v>
      </c>
      <c r="H1498" t="s">
        <v>1774</v>
      </c>
      <c r="I1498" t="s">
        <v>8324</v>
      </c>
      <c r="J1498" t="s">
        <v>8325</v>
      </c>
      <c r="K1498" t="s">
        <v>32</v>
      </c>
      <c r="L1498" t="s">
        <v>33</v>
      </c>
      <c r="M1498" t="s">
        <v>602</v>
      </c>
      <c r="N1498" t="s">
        <v>35</v>
      </c>
      <c r="O1498" t="s">
        <v>8326</v>
      </c>
      <c r="P1498" t="s">
        <v>403</v>
      </c>
      <c r="Q1498" t="s">
        <v>174</v>
      </c>
      <c r="R1498" t="s">
        <v>245</v>
      </c>
      <c r="S1498" s="1" t="str">
        <f t="shared" si="47"/>
        <v>VILLASANTE APAZA, PEDRO</v>
      </c>
      <c r="T1498" t="s">
        <v>37</v>
      </c>
      <c r="U1498" t="s">
        <v>38</v>
      </c>
      <c r="V1498" t="s">
        <v>100</v>
      </c>
      <c r="W1498" t="s">
        <v>8327</v>
      </c>
      <c r="X1498" s="40">
        <v>25051</v>
      </c>
      <c r="Y1498" t="s">
        <v>8328</v>
      </c>
      <c r="Z1498" s="40">
        <v>42064</v>
      </c>
      <c r="AA1498" s="40">
        <v>43159</v>
      </c>
      <c r="AB1498" t="s">
        <v>39</v>
      </c>
      <c r="AC1498" t="s">
        <v>40</v>
      </c>
      <c r="AD1498" t="s">
        <v>41</v>
      </c>
      <c r="AE1498"/>
    </row>
    <row r="1499" spans="1:31" ht="15">
      <c r="A1499" s="1" t="str">
        <f t="shared" si="46"/>
        <v>1173113422E7</v>
      </c>
      <c r="B1499" t="s">
        <v>377</v>
      </c>
      <c r="C1499" t="s">
        <v>29</v>
      </c>
      <c r="D1499" t="s">
        <v>30</v>
      </c>
      <c r="E1499" t="s">
        <v>211</v>
      </c>
      <c r="F1499" t="s">
        <v>1304</v>
      </c>
      <c r="G1499" t="s">
        <v>8323</v>
      </c>
      <c r="H1499" t="s">
        <v>1774</v>
      </c>
      <c r="I1499" t="s">
        <v>8324</v>
      </c>
      <c r="J1499" t="s">
        <v>8329</v>
      </c>
      <c r="K1499" t="s">
        <v>32</v>
      </c>
      <c r="L1499" t="s">
        <v>33</v>
      </c>
      <c r="M1499" t="s">
        <v>34</v>
      </c>
      <c r="N1499" t="s">
        <v>35</v>
      </c>
      <c r="O1499" t="s">
        <v>8330</v>
      </c>
      <c r="P1499" t="s">
        <v>926</v>
      </c>
      <c r="Q1499" t="s">
        <v>254</v>
      </c>
      <c r="R1499" t="s">
        <v>8331</v>
      </c>
      <c r="S1499" s="1" t="str">
        <f t="shared" si="47"/>
        <v>ARCAYA CHAMBILLA, ANGEL JAVIER</v>
      </c>
      <c r="T1499" t="s">
        <v>37</v>
      </c>
      <c r="U1499" t="s">
        <v>38</v>
      </c>
      <c r="V1499" t="s">
        <v>100</v>
      </c>
      <c r="W1499" t="s">
        <v>8332</v>
      </c>
      <c r="X1499" s="40">
        <v>20917</v>
      </c>
      <c r="Y1499" t="s">
        <v>8333</v>
      </c>
      <c r="Z1499" s="40">
        <v>42064</v>
      </c>
      <c r="AA1499" s="40">
        <v>43159</v>
      </c>
      <c r="AB1499" t="s">
        <v>39</v>
      </c>
      <c r="AC1499" t="s">
        <v>40</v>
      </c>
      <c r="AD1499" t="s">
        <v>41</v>
      </c>
      <c r="AE1499"/>
    </row>
    <row r="1500" spans="1:31" ht="15">
      <c r="A1500" s="1" t="str">
        <f t="shared" si="46"/>
        <v>1119413521E8</v>
      </c>
      <c r="B1500" t="s">
        <v>377</v>
      </c>
      <c r="C1500" t="s">
        <v>29</v>
      </c>
      <c r="D1500" t="s">
        <v>30</v>
      </c>
      <c r="E1500" t="s">
        <v>211</v>
      </c>
      <c r="F1500" t="s">
        <v>1304</v>
      </c>
      <c r="G1500" t="s">
        <v>8323</v>
      </c>
      <c r="H1500" t="s">
        <v>1774</v>
      </c>
      <c r="I1500" t="s">
        <v>8324</v>
      </c>
      <c r="J1500" t="s">
        <v>8334</v>
      </c>
      <c r="K1500" t="s">
        <v>32</v>
      </c>
      <c r="L1500" t="s">
        <v>32</v>
      </c>
      <c r="M1500" t="s">
        <v>1139</v>
      </c>
      <c r="N1500" t="s">
        <v>62</v>
      </c>
      <c r="O1500" t="s">
        <v>8335</v>
      </c>
      <c r="P1500" t="s">
        <v>99</v>
      </c>
      <c r="Q1500" t="s">
        <v>124</v>
      </c>
      <c r="R1500" t="s">
        <v>881</v>
      </c>
      <c r="S1500" s="1" t="str">
        <f t="shared" si="47"/>
        <v>PILCO CRUZ, FREDY</v>
      </c>
      <c r="T1500" t="s">
        <v>65</v>
      </c>
      <c r="U1500" t="s">
        <v>49</v>
      </c>
      <c r="V1500" t="s">
        <v>50</v>
      </c>
      <c r="W1500" t="s">
        <v>8336</v>
      </c>
      <c r="X1500" s="40">
        <v>29873</v>
      </c>
      <c r="Y1500" t="s">
        <v>8337</v>
      </c>
      <c r="Z1500" s="40">
        <v>43160</v>
      </c>
      <c r="AA1500" s="40">
        <v>43465</v>
      </c>
      <c r="AB1500" t="s">
        <v>39</v>
      </c>
      <c r="AC1500" t="s">
        <v>67</v>
      </c>
      <c r="AD1500" t="s">
        <v>41</v>
      </c>
      <c r="AE1500"/>
    </row>
    <row r="1501" spans="1:31" ht="15">
      <c r="A1501" s="1" t="str">
        <f t="shared" si="46"/>
        <v>1173113412E0</v>
      </c>
      <c r="B1501" t="s">
        <v>377</v>
      </c>
      <c r="C1501" t="s">
        <v>29</v>
      </c>
      <c r="D1501" t="s">
        <v>30</v>
      </c>
      <c r="E1501" t="s">
        <v>211</v>
      </c>
      <c r="F1501" t="s">
        <v>1304</v>
      </c>
      <c r="G1501" t="s">
        <v>8323</v>
      </c>
      <c r="H1501" t="s">
        <v>1774</v>
      </c>
      <c r="I1501" t="s">
        <v>8324</v>
      </c>
      <c r="J1501" t="s">
        <v>8338</v>
      </c>
      <c r="K1501" t="s">
        <v>32</v>
      </c>
      <c r="L1501" t="s">
        <v>32</v>
      </c>
      <c r="M1501" t="s">
        <v>43</v>
      </c>
      <c r="N1501" t="s">
        <v>44</v>
      </c>
      <c r="O1501" t="s">
        <v>54</v>
      </c>
      <c r="P1501" t="s">
        <v>3583</v>
      </c>
      <c r="Q1501" t="s">
        <v>147</v>
      </c>
      <c r="R1501" t="s">
        <v>8339</v>
      </c>
      <c r="S1501" s="1" t="str">
        <f t="shared" si="47"/>
        <v>MARCAVILLACA CHURA, FELI</v>
      </c>
      <c r="T1501" t="s">
        <v>48</v>
      </c>
      <c r="U1501" t="s">
        <v>49</v>
      </c>
      <c r="V1501" t="s">
        <v>50</v>
      </c>
      <c r="W1501" t="s">
        <v>8340</v>
      </c>
      <c r="X1501" s="40">
        <v>23400</v>
      </c>
      <c r="Y1501" t="s">
        <v>8341</v>
      </c>
      <c r="Z1501"/>
      <c r="AA1501"/>
      <c r="AB1501" t="s">
        <v>39</v>
      </c>
      <c r="AC1501" t="s">
        <v>40</v>
      </c>
      <c r="AD1501" t="s">
        <v>41</v>
      </c>
      <c r="AE1501"/>
    </row>
    <row r="1502" spans="1:31" ht="15">
      <c r="A1502" s="1" t="str">
        <f t="shared" si="46"/>
        <v>1173113412E2</v>
      </c>
      <c r="B1502" t="s">
        <v>377</v>
      </c>
      <c r="C1502" t="s">
        <v>29</v>
      </c>
      <c r="D1502" t="s">
        <v>30</v>
      </c>
      <c r="E1502" t="s">
        <v>211</v>
      </c>
      <c r="F1502" t="s">
        <v>1304</v>
      </c>
      <c r="G1502" t="s">
        <v>8323</v>
      </c>
      <c r="H1502" t="s">
        <v>1774</v>
      </c>
      <c r="I1502" t="s">
        <v>8324</v>
      </c>
      <c r="J1502" t="s">
        <v>8342</v>
      </c>
      <c r="K1502" t="s">
        <v>32</v>
      </c>
      <c r="L1502" t="s">
        <v>32</v>
      </c>
      <c r="M1502" t="s">
        <v>43</v>
      </c>
      <c r="N1502" t="s">
        <v>44</v>
      </c>
      <c r="O1502" t="s">
        <v>8343</v>
      </c>
      <c r="P1502" t="s">
        <v>207</v>
      </c>
      <c r="Q1502" t="s">
        <v>909</v>
      </c>
      <c r="R1502" t="s">
        <v>8344</v>
      </c>
      <c r="S1502" s="1" t="str">
        <f t="shared" si="47"/>
        <v>TICONA ZAIRA, HIDELZA JANET</v>
      </c>
      <c r="T1502" t="s">
        <v>60</v>
      </c>
      <c r="U1502" t="s">
        <v>49</v>
      </c>
      <c r="V1502" t="s">
        <v>50</v>
      </c>
      <c r="W1502" t="s">
        <v>8345</v>
      </c>
      <c r="X1502" s="40">
        <v>28816</v>
      </c>
      <c r="Y1502" t="s">
        <v>8346</v>
      </c>
      <c r="Z1502"/>
      <c r="AA1502"/>
      <c r="AB1502" t="s">
        <v>39</v>
      </c>
      <c r="AC1502" t="s">
        <v>40</v>
      </c>
      <c r="AD1502" t="s">
        <v>41</v>
      </c>
      <c r="AE1502"/>
    </row>
    <row r="1503" spans="1:31" ht="15">
      <c r="A1503" s="1" t="str">
        <f t="shared" si="46"/>
        <v>1173113412E3</v>
      </c>
      <c r="B1503" t="s">
        <v>377</v>
      </c>
      <c r="C1503" t="s">
        <v>29</v>
      </c>
      <c r="D1503" t="s">
        <v>30</v>
      </c>
      <c r="E1503" t="s">
        <v>211</v>
      </c>
      <c r="F1503" t="s">
        <v>1304</v>
      </c>
      <c r="G1503" t="s">
        <v>8323</v>
      </c>
      <c r="H1503" t="s">
        <v>1774</v>
      </c>
      <c r="I1503" t="s">
        <v>8324</v>
      </c>
      <c r="J1503" t="s">
        <v>8347</v>
      </c>
      <c r="K1503" t="s">
        <v>32</v>
      </c>
      <c r="L1503" t="s">
        <v>32</v>
      </c>
      <c r="M1503" t="s">
        <v>43</v>
      </c>
      <c r="N1503" t="s">
        <v>44</v>
      </c>
      <c r="O1503" t="s">
        <v>54</v>
      </c>
      <c r="P1503" t="s">
        <v>82</v>
      </c>
      <c r="Q1503" t="s">
        <v>734</v>
      </c>
      <c r="R1503" t="s">
        <v>4852</v>
      </c>
      <c r="S1503" s="1" t="str">
        <f t="shared" si="47"/>
        <v>CACERES HUANACUNI, LUCILA</v>
      </c>
      <c r="T1503" t="s">
        <v>53</v>
      </c>
      <c r="U1503" t="s">
        <v>49</v>
      </c>
      <c r="V1503" t="s">
        <v>50</v>
      </c>
      <c r="W1503" t="s">
        <v>8348</v>
      </c>
      <c r="X1503" s="40">
        <v>21750</v>
      </c>
      <c r="Y1503" t="s">
        <v>8349</v>
      </c>
      <c r="Z1503"/>
      <c r="AA1503"/>
      <c r="AB1503" t="s">
        <v>39</v>
      </c>
      <c r="AC1503" t="s">
        <v>40</v>
      </c>
      <c r="AD1503" t="s">
        <v>41</v>
      </c>
      <c r="AE1503"/>
    </row>
    <row r="1504" spans="1:31" ht="15">
      <c r="A1504" s="1" t="str">
        <f t="shared" si="46"/>
        <v>1173113412E5</v>
      </c>
      <c r="B1504" t="s">
        <v>377</v>
      </c>
      <c r="C1504" t="s">
        <v>29</v>
      </c>
      <c r="D1504" t="s">
        <v>30</v>
      </c>
      <c r="E1504" t="s">
        <v>211</v>
      </c>
      <c r="F1504" t="s">
        <v>1304</v>
      </c>
      <c r="G1504" t="s">
        <v>8323</v>
      </c>
      <c r="H1504" t="s">
        <v>1774</v>
      </c>
      <c r="I1504" t="s">
        <v>8324</v>
      </c>
      <c r="J1504" t="s">
        <v>8350</v>
      </c>
      <c r="K1504" t="s">
        <v>32</v>
      </c>
      <c r="L1504" t="s">
        <v>32</v>
      </c>
      <c r="M1504" t="s">
        <v>43</v>
      </c>
      <c r="N1504" t="s">
        <v>44</v>
      </c>
      <c r="O1504" t="s">
        <v>54</v>
      </c>
      <c r="P1504" t="s">
        <v>94</v>
      </c>
      <c r="Q1504" t="s">
        <v>118</v>
      </c>
      <c r="R1504" t="s">
        <v>8351</v>
      </c>
      <c r="S1504" s="1" t="str">
        <f t="shared" si="47"/>
        <v>CHARAJA FLORES, EDITH ANTONIETA</v>
      </c>
      <c r="T1504" t="s">
        <v>37</v>
      </c>
      <c r="U1504" t="s">
        <v>49</v>
      </c>
      <c r="V1504" t="s">
        <v>50</v>
      </c>
      <c r="W1504" t="s">
        <v>8352</v>
      </c>
      <c r="X1504" s="40">
        <v>19969</v>
      </c>
      <c r="Y1504" t="s">
        <v>8353</v>
      </c>
      <c r="Z1504"/>
      <c r="AA1504"/>
      <c r="AB1504" t="s">
        <v>39</v>
      </c>
      <c r="AC1504" t="s">
        <v>40</v>
      </c>
      <c r="AD1504" t="s">
        <v>41</v>
      </c>
      <c r="AE1504"/>
    </row>
    <row r="1505" spans="1:31" ht="15">
      <c r="A1505" s="1" t="str">
        <f t="shared" si="46"/>
        <v>1173113412E6</v>
      </c>
      <c r="B1505" t="s">
        <v>377</v>
      </c>
      <c r="C1505" t="s">
        <v>29</v>
      </c>
      <c r="D1505" t="s">
        <v>30</v>
      </c>
      <c r="E1505" t="s">
        <v>211</v>
      </c>
      <c r="F1505" t="s">
        <v>1304</v>
      </c>
      <c r="G1505" t="s">
        <v>8323</v>
      </c>
      <c r="H1505" t="s">
        <v>1774</v>
      </c>
      <c r="I1505" t="s">
        <v>8324</v>
      </c>
      <c r="J1505" t="s">
        <v>8354</v>
      </c>
      <c r="K1505" t="s">
        <v>32</v>
      </c>
      <c r="L1505" t="s">
        <v>32</v>
      </c>
      <c r="M1505" t="s">
        <v>1837</v>
      </c>
      <c r="N1505" t="s">
        <v>44</v>
      </c>
      <c r="O1505" t="s">
        <v>8355</v>
      </c>
      <c r="P1505" t="s">
        <v>155</v>
      </c>
      <c r="Q1505" t="s">
        <v>215</v>
      </c>
      <c r="R1505" t="s">
        <v>8356</v>
      </c>
      <c r="S1505" s="1" t="str">
        <f t="shared" si="47"/>
        <v>PACHECO ESCOBEDO, MAXIMO OCTAVIO</v>
      </c>
      <c r="T1505" t="s">
        <v>65</v>
      </c>
      <c r="U1505" t="s">
        <v>49</v>
      </c>
      <c r="V1505" t="s">
        <v>50</v>
      </c>
      <c r="W1505" t="s">
        <v>8357</v>
      </c>
      <c r="X1505" s="40">
        <v>21508</v>
      </c>
      <c r="Y1505" t="s">
        <v>8358</v>
      </c>
      <c r="Z1505"/>
      <c r="AA1505"/>
      <c r="AB1505" t="s">
        <v>39</v>
      </c>
      <c r="AC1505" t="s">
        <v>40</v>
      </c>
      <c r="AD1505" t="s">
        <v>41</v>
      </c>
      <c r="AE1505"/>
    </row>
    <row r="1506" spans="1:31" ht="15">
      <c r="A1506" s="1" t="str">
        <f t="shared" si="46"/>
        <v>1173113412E7</v>
      </c>
      <c r="B1506" t="s">
        <v>377</v>
      </c>
      <c r="C1506" t="s">
        <v>29</v>
      </c>
      <c r="D1506" t="s">
        <v>30</v>
      </c>
      <c r="E1506" t="s">
        <v>211</v>
      </c>
      <c r="F1506" t="s">
        <v>1304</v>
      </c>
      <c r="G1506" t="s">
        <v>8323</v>
      </c>
      <c r="H1506" t="s">
        <v>1774</v>
      </c>
      <c r="I1506" t="s">
        <v>8324</v>
      </c>
      <c r="J1506" t="s">
        <v>8359</v>
      </c>
      <c r="K1506" t="s">
        <v>32</v>
      </c>
      <c r="L1506" t="s">
        <v>32</v>
      </c>
      <c r="M1506" t="s">
        <v>43</v>
      </c>
      <c r="N1506" t="s">
        <v>44</v>
      </c>
      <c r="O1506" t="s">
        <v>8360</v>
      </c>
      <c r="P1506" t="s">
        <v>254</v>
      </c>
      <c r="Q1506" t="s">
        <v>247</v>
      </c>
      <c r="R1506" t="s">
        <v>927</v>
      </c>
      <c r="S1506" s="1" t="str">
        <f t="shared" si="47"/>
        <v>CHAMBILLA HUARACHA, YUDITH</v>
      </c>
      <c r="T1506" t="s">
        <v>60</v>
      </c>
      <c r="U1506" t="s">
        <v>49</v>
      </c>
      <c r="V1506" t="s">
        <v>50</v>
      </c>
      <c r="W1506" t="s">
        <v>8361</v>
      </c>
      <c r="X1506" s="40">
        <v>29143</v>
      </c>
      <c r="Y1506" t="s">
        <v>8362</v>
      </c>
      <c r="Z1506" s="40">
        <v>42795</v>
      </c>
      <c r="AA1506"/>
      <c r="AB1506" t="s">
        <v>39</v>
      </c>
      <c r="AC1506" t="s">
        <v>40</v>
      </c>
      <c r="AD1506" t="s">
        <v>41</v>
      </c>
      <c r="AE1506"/>
    </row>
    <row r="1507" spans="1:31" ht="15">
      <c r="A1507" s="1" t="str">
        <f t="shared" si="46"/>
        <v>1173113412E8</v>
      </c>
      <c r="B1507" t="s">
        <v>377</v>
      </c>
      <c r="C1507" t="s">
        <v>29</v>
      </c>
      <c r="D1507" t="s">
        <v>30</v>
      </c>
      <c r="E1507" t="s">
        <v>211</v>
      </c>
      <c r="F1507" t="s">
        <v>1304</v>
      </c>
      <c r="G1507" t="s">
        <v>8323</v>
      </c>
      <c r="H1507" t="s">
        <v>1774</v>
      </c>
      <c r="I1507" t="s">
        <v>8324</v>
      </c>
      <c r="J1507" t="s">
        <v>8363</v>
      </c>
      <c r="K1507" t="s">
        <v>32</v>
      </c>
      <c r="L1507" t="s">
        <v>32</v>
      </c>
      <c r="M1507" t="s">
        <v>43</v>
      </c>
      <c r="N1507" t="s">
        <v>44</v>
      </c>
      <c r="O1507" t="s">
        <v>54</v>
      </c>
      <c r="P1507" t="s">
        <v>394</v>
      </c>
      <c r="Q1507" t="s">
        <v>141</v>
      </c>
      <c r="R1507" t="s">
        <v>8364</v>
      </c>
      <c r="S1507" s="1" t="str">
        <f t="shared" si="47"/>
        <v>LUNA RAMOS, SEGUNDO PANFILO</v>
      </c>
      <c r="T1507" t="s">
        <v>48</v>
      </c>
      <c r="U1507" t="s">
        <v>49</v>
      </c>
      <c r="V1507" t="s">
        <v>50</v>
      </c>
      <c r="W1507" t="s">
        <v>8365</v>
      </c>
      <c r="X1507" s="40">
        <v>23529</v>
      </c>
      <c r="Y1507" t="s">
        <v>8366</v>
      </c>
      <c r="Z1507"/>
      <c r="AA1507"/>
      <c r="AB1507" t="s">
        <v>39</v>
      </c>
      <c r="AC1507" t="s">
        <v>40</v>
      </c>
      <c r="AD1507" t="s">
        <v>41</v>
      </c>
      <c r="AE1507"/>
    </row>
    <row r="1508" spans="1:31" ht="15">
      <c r="A1508" s="1" t="str">
        <f t="shared" si="46"/>
        <v>1173113412E9</v>
      </c>
      <c r="B1508" t="s">
        <v>377</v>
      </c>
      <c r="C1508" t="s">
        <v>29</v>
      </c>
      <c r="D1508" t="s">
        <v>30</v>
      </c>
      <c r="E1508" t="s">
        <v>211</v>
      </c>
      <c r="F1508" t="s">
        <v>1304</v>
      </c>
      <c r="G1508" t="s">
        <v>8323</v>
      </c>
      <c r="H1508" t="s">
        <v>1774</v>
      </c>
      <c r="I1508" t="s">
        <v>8324</v>
      </c>
      <c r="J1508" t="s">
        <v>8367</v>
      </c>
      <c r="K1508" t="s">
        <v>32</v>
      </c>
      <c r="L1508" t="s">
        <v>32</v>
      </c>
      <c r="M1508" t="s">
        <v>43</v>
      </c>
      <c r="N1508" t="s">
        <v>44</v>
      </c>
      <c r="O1508" t="s">
        <v>8368</v>
      </c>
      <c r="P1508" t="s">
        <v>568</v>
      </c>
      <c r="Q1508" t="s">
        <v>657</v>
      </c>
      <c r="R1508" t="s">
        <v>8369</v>
      </c>
      <c r="S1508" s="1" t="str">
        <f t="shared" si="47"/>
        <v>CHAIÑA RIOS, EULOGIO AMADEO</v>
      </c>
      <c r="T1508" t="s">
        <v>48</v>
      </c>
      <c r="U1508" t="s">
        <v>49</v>
      </c>
      <c r="V1508" t="s">
        <v>50</v>
      </c>
      <c r="W1508" t="s">
        <v>8370</v>
      </c>
      <c r="X1508" s="40">
        <v>21076</v>
      </c>
      <c r="Y1508" t="s">
        <v>8371</v>
      </c>
      <c r="Z1508"/>
      <c r="AA1508"/>
      <c r="AB1508" t="s">
        <v>39</v>
      </c>
      <c r="AC1508" t="s">
        <v>40</v>
      </c>
      <c r="AD1508" t="s">
        <v>41</v>
      </c>
      <c r="AE1508"/>
    </row>
    <row r="1509" spans="1:31" ht="15">
      <c r="A1509" s="1" t="str">
        <f t="shared" si="46"/>
        <v>1173113422E0</v>
      </c>
      <c r="B1509" t="s">
        <v>377</v>
      </c>
      <c r="C1509" t="s">
        <v>29</v>
      </c>
      <c r="D1509" t="s">
        <v>30</v>
      </c>
      <c r="E1509" t="s">
        <v>211</v>
      </c>
      <c r="F1509" t="s">
        <v>1304</v>
      </c>
      <c r="G1509" t="s">
        <v>8323</v>
      </c>
      <c r="H1509" t="s">
        <v>1774</v>
      </c>
      <c r="I1509" t="s">
        <v>8324</v>
      </c>
      <c r="J1509" t="s">
        <v>8372</v>
      </c>
      <c r="K1509" t="s">
        <v>32</v>
      </c>
      <c r="L1509" t="s">
        <v>32</v>
      </c>
      <c r="M1509" t="s">
        <v>43</v>
      </c>
      <c r="N1509" t="s">
        <v>44</v>
      </c>
      <c r="O1509" t="s">
        <v>54</v>
      </c>
      <c r="P1509" t="s">
        <v>207</v>
      </c>
      <c r="Q1509" t="s">
        <v>286</v>
      </c>
      <c r="R1509" t="s">
        <v>8373</v>
      </c>
      <c r="S1509" s="1" t="str">
        <f t="shared" si="47"/>
        <v>TICONA HUAMAN, BENJAMIN AMADEO</v>
      </c>
      <c r="T1509" t="s">
        <v>48</v>
      </c>
      <c r="U1509" t="s">
        <v>49</v>
      </c>
      <c r="V1509" t="s">
        <v>50</v>
      </c>
      <c r="W1509" t="s">
        <v>8374</v>
      </c>
      <c r="X1509" s="40">
        <v>20910</v>
      </c>
      <c r="Y1509" t="s">
        <v>8375</v>
      </c>
      <c r="Z1509"/>
      <c r="AA1509"/>
      <c r="AB1509" t="s">
        <v>39</v>
      </c>
      <c r="AC1509" t="s">
        <v>40</v>
      </c>
      <c r="AD1509" t="s">
        <v>41</v>
      </c>
      <c r="AE1509"/>
    </row>
    <row r="1510" spans="1:31" ht="15">
      <c r="A1510" s="1" t="str">
        <f t="shared" si="46"/>
        <v>1173113422E1</v>
      </c>
      <c r="B1510" t="s">
        <v>377</v>
      </c>
      <c r="C1510" t="s">
        <v>29</v>
      </c>
      <c r="D1510" t="s">
        <v>30</v>
      </c>
      <c r="E1510" t="s">
        <v>211</v>
      </c>
      <c r="F1510" t="s">
        <v>1304</v>
      </c>
      <c r="G1510" t="s">
        <v>8323</v>
      </c>
      <c r="H1510" t="s">
        <v>1774</v>
      </c>
      <c r="I1510" t="s">
        <v>8324</v>
      </c>
      <c r="J1510" t="s">
        <v>8376</v>
      </c>
      <c r="K1510" t="s">
        <v>32</v>
      </c>
      <c r="L1510" t="s">
        <v>32</v>
      </c>
      <c r="M1510" t="s">
        <v>43</v>
      </c>
      <c r="N1510" t="s">
        <v>44</v>
      </c>
      <c r="O1510" t="s">
        <v>54</v>
      </c>
      <c r="P1510" t="s">
        <v>8377</v>
      </c>
      <c r="Q1510" t="s">
        <v>385</v>
      </c>
      <c r="R1510" t="s">
        <v>8378</v>
      </c>
      <c r="S1510" s="1" t="str">
        <f t="shared" si="47"/>
        <v>MATAMET MELO, AMELIA HERMINIA</v>
      </c>
      <c r="T1510" t="s">
        <v>48</v>
      </c>
      <c r="U1510" t="s">
        <v>49</v>
      </c>
      <c r="V1510" t="s">
        <v>50</v>
      </c>
      <c r="W1510" t="s">
        <v>8379</v>
      </c>
      <c r="X1510" s="40">
        <v>24726</v>
      </c>
      <c r="Y1510" t="s">
        <v>8380</v>
      </c>
      <c r="Z1510"/>
      <c r="AA1510"/>
      <c r="AB1510" t="s">
        <v>39</v>
      </c>
      <c r="AC1510" t="s">
        <v>40</v>
      </c>
      <c r="AD1510" t="s">
        <v>41</v>
      </c>
      <c r="AE1510"/>
    </row>
    <row r="1511" spans="1:31" ht="15">
      <c r="A1511" s="1" t="str">
        <f t="shared" si="46"/>
        <v>1173113422E2</v>
      </c>
      <c r="B1511" t="s">
        <v>377</v>
      </c>
      <c r="C1511" t="s">
        <v>29</v>
      </c>
      <c r="D1511" t="s">
        <v>30</v>
      </c>
      <c r="E1511" t="s">
        <v>211</v>
      </c>
      <c r="F1511" t="s">
        <v>1304</v>
      </c>
      <c r="G1511" t="s">
        <v>8323</v>
      </c>
      <c r="H1511" t="s">
        <v>1774</v>
      </c>
      <c r="I1511" t="s">
        <v>8324</v>
      </c>
      <c r="J1511" t="s">
        <v>8381</v>
      </c>
      <c r="K1511" t="s">
        <v>32</v>
      </c>
      <c r="L1511" t="s">
        <v>32</v>
      </c>
      <c r="M1511" t="s">
        <v>43</v>
      </c>
      <c r="N1511" t="s">
        <v>44</v>
      </c>
      <c r="O1511" t="s">
        <v>54</v>
      </c>
      <c r="P1511" t="s">
        <v>153</v>
      </c>
      <c r="Q1511" t="s">
        <v>174</v>
      </c>
      <c r="R1511" t="s">
        <v>772</v>
      </c>
      <c r="S1511" s="1" t="str">
        <f t="shared" si="47"/>
        <v>ORTEGA APAZA, JAIME</v>
      </c>
      <c r="T1511" t="s">
        <v>60</v>
      </c>
      <c r="U1511" t="s">
        <v>49</v>
      </c>
      <c r="V1511" t="s">
        <v>50</v>
      </c>
      <c r="W1511" t="s">
        <v>8382</v>
      </c>
      <c r="X1511" s="40">
        <v>23175</v>
      </c>
      <c r="Y1511" t="s">
        <v>8383</v>
      </c>
      <c r="Z1511"/>
      <c r="AA1511"/>
      <c r="AB1511" t="s">
        <v>39</v>
      </c>
      <c r="AC1511" t="s">
        <v>40</v>
      </c>
      <c r="AD1511" t="s">
        <v>41</v>
      </c>
      <c r="AE1511"/>
    </row>
    <row r="1512" spans="1:31" ht="15">
      <c r="A1512" s="1" t="str">
        <f t="shared" si="46"/>
        <v>1173113422E4</v>
      </c>
      <c r="B1512" t="s">
        <v>377</v>
      </c>
      <c r="C1512" t="s">
        <v>29</v>
      </c>
      <c r="D1512" t="s">
        <v>30</v>
      </c>
      <c r="E1512" t="s">
        <v>211</v>
      </c>
      <c r="F1512" t="s">
        <v>1304</v>
      </c>
      <c r="G1512" t="s">
        <v>8323</v>
      </c>
      <c r="H1512" t="s">
        <v>1774</v>
      </c>
      <c r="I1512" t="s">
        <v>8324</v>
      </c>
      <c r="J1512" t="s">
        <v>8384</v>
      </c>
      <c r="K1512" t="s">
        <v>32</v>
      </c>
      <c r="L1512" t="s">
        <v>32</v>
      </c>
      <c r="M1512" t="s">
        <v>43</v>
      </c>
      <c r="N1512" t="s">
        <v>44</v>
      </c>
      <c r="O1512" t="s">
        <v>54</v>
      </c>
      <c r="P1512" t="s">
        <v>109</v>
      </c>
      <c r="Q1512" t="s">
        <v>203</v>
      </c>
      <c r="R1512" t="s">
        <v>8385</v>
      </c>
      <c r="S1512" s="1" t="str">
        <f t="shared" si="47"/>
        <v>PAREDES ARCE, BLANCA VALENTINA</v>
      </c>
      <c r="T1512" t="s">
        <v>53</v>
      </c>
      <c r="U1512" t="s">
        <v>49</v>
      </c>
      <c r="V1512" t="s">
        <v>50</v>
      </c>
      <c r="W1512" t="s">
        <v>8386</v>
      </c>
      <c r="X1512" s="40">
        <v>23948</v>
      </c>
      <c r="Y1512" t="s">
        <v>8387</v>
      </c>
      <c r="Z1512"/>
      <c r="AA1512"/>
      <c r="AB1512" t="s">
        <v>39</v>
      </c>
      <c r="AC1512" t="s">
        <v>40</v>
      </c>
      <c r="AD1512" t="s">
        <v>41</v>
      </c>
      <c r="AE1512"/>
    </row>
    <row r="1513" spans="1:31" ht="15">
      <c r="A1513" s="1" t="str">
        <f t="shared" si="46"/>
        <v>1173113422E5</v>
      </c>
      <c r="B1513" t="s">
        <v>377</v>
      </c>
      <c r="C1513" t="s">
        <v>29</v>
      </c>
      <c r="D1513" t="s">
        <v>30</v>
      </c>
      <c r="E1513" t="s">
        <v>211</v>
      </c>
      <c r="F1513" t="s">
        <v>1304</v>
      </c>
      <c r="G1513" t="s">
        <v>8323</v>
      </c>
      <c r="H1513" t="s">
        <v>1774</v>
      </c>
      <c r="I1513" t="s">
        <v>8324</v>
      </c>
      <c r="J1513" t="s">
        <v>8388</v>
      </c>
      <c r="K1513" t="s">
        <v>32</v>
      </c>
      <c r="L1513" t="s">
        <v>32</v>
      </c>
      <c r="M1513" t="s">
        <v>43</v>
      </c>
      <c r="N1513" t="s">
        <v>44</v>
      </c>
      <c r="O1513" t="s">
        <v>54</v>
      </c>
      <c r="P1513" t="s">
        <v>78</v>
      </c>
      <c r="Q1513" t="s">
        <v>76</v>
      </c>
      <c r="R1513" t="s">
        <v>8389</v>
      </c>
      <c r="S1513" s="1" t="str">
        <f t="shared" si="47"/>
        <v>PINEDA QUISPE, OLGA SENINA</v>
      </c>
      <c r="T1513" t="s">
        <v>65</v>
      </c>
      <c r="U1513" t="s">
        <v>49</v>
      </c>
      <c r="V1513" t="s">
        <v>50</v>
      </c>
      <c r="W1513" t="s">
        <v>8390</v>
      </c>
      <c r="X1513" s="40">
        <v>25049</v>
      </c>
      <c r="Y1513" t="s">
        <v>8391</v>
      </c>
      <c r="Z1513"/>
      <c r="AA1513"/>
      <c r="AB1513" t="s">
        <v>39</v>
      </c>
      <c r="AC1513" t="s">
        <v>40</v>
      </c>
      <c r="AD1513" t="s">
        <v>41</v>
      </c>
      <c r="AE1513"/>
    </row>
    <row r="1514" spans="1:31" ht="15">
      <c r="A1514" s="1" t="str">
        <f t="shared" si="46"/>
        <v>1173113422E6</v>
      </c>
      <c r="B1514" t="s">
        <v>377</v>
      </c>
      <c r="C1514" t="s">
        <v>29</v>
      </c>
      <c r="D1514" t="s">
        <v>30</v>
      </c>
      <c r="E1514" t="s">
        <v>211</v>
      </c>
      <c r="F1514" t="s">
        <v>1304</v>
      </c>
      <c r="G1514" t="s">
        <v>8323</v>
      </c>
      <c r="H1514" t="s">
        <v>1774</v>
      </c>
      <c r="I1514" t="s">
        <v>8324</v>
      </c>
      <c r="J1514" t="s">
        <v>8392</v>
      </c>
      <c r="K1514" t="s">
        <v>32</v>
      </c>
      <c r="L1514" t="s">
        <v>32</v>
      </c>
      <c r="M1514" t="s">
        <v>43</v>
      </c>
      <c r="N1514" t="s">
        <v>44</v>
      </c>
      <c r="O1514" t="s">
        <v>54</v>
      </c>
      <c r="P1514" t="s">
        <v>128</v>
      </c>
      <c r="Q1514" t="s">
        <v>294</v>
      </c>
      <c r="R1514" t="s">
        <v>8393</v>
      </c>
      <c r="S1514" s="1" t="str">
        <f t="shared" si="47"/>
        <v>PINO COAQUIRA, CARLOS VIDAL</v>
      </c>
      <c r="T1514" t="s">
        <v>48</v>
      </c>
      <c r="U1514" t="s">
        <v>49</v>
      </c>
      <c r="V1514" t="s">
        <v>50</v>
      </c>
      <c r="W1514" t="s">
        <v>8394</v>
      </c>
      <c r="X1514" s="40">
        <v>22589</v>
      </c>
      <c r="Y1514" t="s">
        <v>8395</v>
      </c>
      <c r="Z1514"/>
      <c r="AA1514"/>
      <c r="AB1514" t="s">
        <v>39</v>
      </c>
      <c r="AC1514" t="s">
        <v>40</v>
      </c>
      <c r="AD1514" t="s">
        <v>41</v>
      </c>
      <c r="AE1514"/>
    </row>
    <row r="1515" spans="1:31" ht="15">
      <c r="A1515" s="1" t="str">
        <f t="shared" si="46"/>
        <v>1173113422E8</v>
      </c>
      <c r="B1515" t="s">
        <v>377</v>
      </c>
      <c r="C1515" t="s">
        <v>29</v>
      </c>
      <c r="D1515" t="s">
        <v>30</v>
      </c>
      <c r="E1515" t="s">
        <v>211</v>
      </c>
      <c r="F1515" t="s">
        <v>1304</v>
      </c>
      <c r="G1515" t="s">
        <v>8323</v>
      </c>
      <c r="H1515" t="s">
        <v>1774</v>
      </c>
      <c r="I1515" t="s">
        <v>8324</v>
      </c>
      <c r="J1515" t="s">
        <v>8396</v>
      </c>
      <c r="K1515" t="s">
        <v>32</v>
      </c>
      <c r="L1515" t="s">
        <v>32</v>
      </c>
      <c r="M1515" t="s">
        <v>43</v>
      </c>
      <c r="N1515" t="s">
        <v>44</v>
      </c>
      <c r="O1515" t="s">
        <v>54</v>
      </c>
      <c r="P1515" t="s">
        <v>76</v>
      </c>
      <c r="Q1515" t="s">
        <v>82</v>
      </c>
      <c r="R1515" t="s">
        <v>8397</v>
      </c>
      <c r="S1515" s="1" t="str">
        <f t="shared" si="47"/>
        <v>QUISPE CACERES, VIEYES OCTALIA</v>
      </c>
      <c r="T1515" t="s">
        <v>48</v>
      </c>
      <c r="U1515" t="s">
        <v>49</v>
      </c>
      <c r="V1515" t="s">
        <v>50</v>
      </c>
      <c r="W1515" t="s">
        <v>8398</v>
      </c>
      <c r="X1515" s="40">
        <v>25862</v>
      </c>
      <c r="Y1515" t="s">
        <v>8399</v>
      </c>
      <c r="Z1515"/>
      <c r="AA1515"/>
      <c r="AB1515" t="s">
        <v>39</v>
      </c>
      <c r="AC1515" t="s">
        <v>40</v>
      </c>
      <c r="AD1515" t="s">
        <v>41</v>
      </c>
      <c r="AE1515"/>
    </row>
    <row r="1516" spans="1:31" ht="15">
      <c r="A1516" s="1" t="str">
        <f t="shared" si="46"/>
        <v>1173113422E9</v>
      </c>
      <c r="B1516" t="s">
        <v>377</v>
      </c>
      <c r="C1516" t="s">
        <v>29</v>
      </c>
      <c r="D1516" t="s">
        <v>30</v>
      </c>
      <c r="E1516" t="s">
        <v>211</v>
      </c>
      <c r="F1516" t="s">
        <v>1304</v>
      </c>
      <c r="G1516" t="s">
        <v>8323</v>
      </c>
      <c r="H1516" t="s">
        <v>1774</v>
      </c>
      <c r="I1516" t="s">
        <v>8324</v>
      </c>
      <c r="J1516" t="s">
        <v>8400</v>
      </c>
      <c r="K1516" t="s">
        <v>32</v>
      </c>
      <c r="L1516" t="s">
        <v>32</v>
      </c>
      <c r="M1516" t="s">
        <v>43</v>
      </c>
      <c r="N1516" t="s">
        <v>44</v>
      </c>
      <c r="O1516" t="s">
        <v>8401</v>
      </c>
      <c r="P1516" t="s">
        <v>101</v>
      </c>
      <c r="Q1516" t="s">
        <v>102</v>
      </c>
      <c r="R1516" t="s">
        <v>401</v>
      </c>
      <c r="S1516" s="1" t="str">
        <f t="shared" si="47"/>
        <v>CHAMBI MAMANI, HERMELINDA</v>
      </c>
      <c r="T1516" t="s">
        <v>48</v>
      </c>
      <c r="U1516" t="s">
        <v>49</v>
      </c>
      <c r="V1516" t="s">
        <v>271</v>
      </c>
      <c r="W1516" t="s">
        <v>8402</v>
      </c>
      <c r="X1516" s="40">
        <v>23997</v>
      </c>
      <c r="Y1516" t="s">
        <v>8403</v>
      </c>
      <c r="Z1516" s="40">
        <v>43335</v>
      </c>
      <c r="AA1516" s="40">
        <v>43366</v>
      </c>
      <c r="AB1516" t="s">
        <v>39</v>
      </c>
      <c r="AC1516" t="s">
        <v>40</v>
      </c>
      <c r="AD1516" t="s">
        <v>41</v>
      </c>
      <c r="AE1516"/>
    </row>
    <row r="1517" spans="1:31" ht="15">
      <c r="A1517" s="1" t="str">
        <f t="shared" si="46"/>
        <v>1173113422E9</v>
      </c>
      <c r="B1517" t="s">
        <v>377</v>
      </c>
      <c r="C1517" t="s">
        <v>29</v>
      </c>
      <c r="D1517" t="s">
        <v>30</v>
      </c>
      <c r="E1517" t="s">
        <v>211</v>
      </c>
      <c r="F1517" t="s">
        <v>1304</v>
      </c>
      <c r="G1517" t="s">
        <v>8323</v>
      </c>
      <c r="H1517" t="s">
        <v>1774</v>
      </c>
      <c r="I1517" t="s">
        <v>8324</v>
      </c>
      <c r="J1517" t="s">
        <v>8400</v>
      </c>
      <c r="K1517" t="s">
        <v>32</v>
      </c>
      <c r="L1517" t="s">
        <v>32</v>
      </c>
      <c r="M1517" t="s">
        <v>43</v>
      </c>
      <c r="N1517" t="s">
        <v>62</v>
      </c>
      <c r="O1517" t="s">
        <v>8404</v>
      </c>
      <c r="P1517" t="s">
        <v>118</v>
      </c>
      <c r="Q1517" t="s">
        <v>76</v>
      </c>
      <c r="R1517" t="s">
        <v>8405</v>
      </c>
      <c r="S1517" s="1" t="str">
        <f t="shared" si="47"/>
        <v>FLORES QUISPE, NELY</v>
      </c>
      <c r="T1517" t="s">
        <v>65</v>
      </c>
      <c r="U1517" t="s">
        <v>49</v>
      </c>
      <c r="V1517" t="s">
        <v>50</v>
      </c>
      <c r="W1517" t="s">
        <v>8406</v>
      </c>
      <c r="X1517" s="40">
        <v>28282</v>
      </c>
      <c r="Y1517" t="s">
        <v>8407</v>
      </c>
      <c r="Z1517" s="40">
        <v>43335</v>
      </c>
      <c r="AA1517" s="40">
        <v>43366</v>
      </c>
      <c r="AB1517" t="s">
        <v>270</v>
      </c>
      <c r="AC1517" t="s">
        <v>67</v>
      </c>
      <c r="AD1517" t="s">
        <v>41</v>
      </c>
      <c r="AE1517"/>
    </row>
    <row r="1518" spans="1:31" ht="15">
      <c r="A1518" s="1" t="str">
        <f t="shared" si="46"/>
        <v>1173113432E2</v>
      </c>
      <c r="B1518" t="s">
        <v>377</v>
      </c>
      <c r="C1518" t="s">
        <v>29</v>
      </c>
      <c r="D1518" t="s">
        <v>30</v>
      </c>
      <c r="E1518" t="s">
        <v>211</v>
      </c>
      <c r="F1518" t="s">
        <v>1304</v>
      </c>
      <c r="G1518" t="s">
        <v>8323</v>
      </c>
      <c r="H1518" t="s">
        <v>1774</v>
      </c>
      <c r="I1518" t="s">
        <v>8324</v>
      </c>
      <c r="J1518" t="s">
        <v>8408</v>
      </c>
      <c r="K1518" t="s">
        <v>32</v>
      </c>
      <c r="L1518" t="s">
        <v>32</v>
      </c>
      <c r="M1518" t="s">
        <v>43</v>
      </c>
      <c r="N1518" t="s">
        <v>44</v>
      </c>
      <c r="O1518" t="s">
        <v>54</v>
      </c>
      <c r="P1518" t="s">
        <v>207</v>
      </c>
      <c r="Q1518" t="s">
        <v>269</v>
      </c>
      <c r="R1518" t="s">
        <v>7136</v>
      </c>
      <c r="S1518" s="1" t="str">
        <f t="shared" si="47"/>
        <v>TICONA TAPIA, CALIXTO EUSEBIO</v>
      </c>
      <c r="T1518" t="s">
        <v>48</v>
      </c>
      <c r="U1518" t="s">
        <v>49</v>
      </c>
      <c r="V1518" t="s">
        <v>50</v>
      </c>
      <c r="W1518" t="s">
        <v>8409</v>
      </c>
      <c r="X1518" s="40">
        <v>22583</v>
      </c>
      <c r="Y1518" t="s">
        <v>8410</v>
      </c>
      <c r="Z1518"/>
      <c r="AA1518"/>
      <c r="AB1518" t="s">
        <v>39</v>
      </c>
      <c r="AC1518" t="s">
        <v>40</v>
      </c>
      <c r="AD1518" t="s">
        <v>41</v>
      </c>
      <c r="AE1518"/>
    </row>
    <row r="1519" spans="1:31" ht="15">
      <c r="A1519" s="1" t="str">
        <f t="shared" si="46"/>
        <v>1173113432E3</v>
      </c>
      <c r="B1519" t="s">
        <v>377</v>
      </c>
      <c r="C1519" t="s">
        <v>29</v>
      </c>
      <c r="D1519" t="s">
        <v>30</v>
      </c>
      <c r="E1519" t="s">
        <v>211</v>
      </c>
      <c r="F1519" t="s">
        <v>1304</v>
      </c>
      <c r="G1519" t="s">
        <v>8323</v>
      </c>
      <c r="H1519" t="s">
        <v>1774</v>
      </c>
      <c r="I1519" t="s">
        <v>8324</v>
      </c>
      <c r="J1519" t="s">
        <v>8411</v>
      </c>
      <c r="K1519" t="s">
        <v>32</v>
      </c>
      <c r="L1519" t="s">
        <v>32</v>
      </c>
      <c r="M1519" t="s">
        <v>43</v>
      </c>
      <c r="N1519" t="s">
        <v>44</v>
      </c>
      <c r="O1519" t="s">
        <v>8412</v>
      </c>
      <c r="P1519" t="s">
        <v>2651</v>
      </c>
      <c r="Q1519" t="s">
        <v>123</v>
      </c>
      <c r="R1519" t="s">
        <v>160</v>
      </c>
      <c r="S1519" s="1" t="str">
        <f t="shared" si="47"/>
        <v>ROSAS VELASQUEZ, MARITZA</v>
      </c>
      <c r="T1519" t="s">
        <v>53</v>
      </c>
      <c r="U1519" t="s">
        <v>49</v>
      </c>
      <c r="V1519" t="s">
        <v>50</v>
      </c>
      <c r="W1519" t="s">
        <v>8413</v>
      </c>
      <c r="X1519" s="40">
        <v>26120</v>
      </c>
      <c r="Y1519" t="s">
        <v>8414</v>
      </c>
      <c r="Z1519"/>
      <c r="AA1519"/>
      <c r="AB1519" t="s">
        <v>39</v>
      </c>
      <c r="AC1519" t="s">
        <v>40</v>
      </c>
      <c r="AD1519" t="s">
        <v>41</v>
      </c>
      <c r="AE1519"/>
    </row>
    <row r="1520" spans="1:31" ht="15">
      <c r="A1520" s="1" t="str">
        <f t="shared" si="46"/>
        <v>1173113432E4</v>
      </c>
      <c r="B1520" t="s">
        <v>377</v>
      </c>
      <c r="C1520" t="s">
        <v>29</v>
      </c>
      <c r="D1520" t="s">
        <v>30</v>
      </c>
      <c r="E1520" t="s">
        <v>211</v>
      </c>
      <c r="F1520" t="s">
        <v>1304</v>
      </c>
      <c r="G1520" t="s">
        <v>8323</v>
      </c>
      <c r="H1520" t="s">
        <v>1774</v>
      </c>
      <c r="I1520" t="s">
        <v>8324</v>
      </c>
      <c r="J1520" t="s">
        <v>8415</v>
      </c>
      <c r="K1520" t="s">
        <v>32</v>
      </c>
      <c r="L1520" t="s">
        <v>32</v>
      </c>
      <c r="M1520" t="s">
        <v>43</v>
      </c>
      <c r="N1520" t="s">
        <v>44</v>
      </c>
      <c r="O1520" t="s">
        <v>54</v>
      </c>
      <c r="P1520" t="s">
        <v>8416</v>
      </c>
      <c r="Q1520" t="s">
        <v>231</v>
      </c>
      <c r="R1520" t="s">
        <v>8417</v>
      </c>
      <c r="S1520" s="1" t="str">
        <f t="shared" si="47"/>
        <v>VALLENAS SANCHEZ, LILIANA JESUS</v>
      </c>
      <c r="T1520" t="s">
        <v>53</v>
      </c>
      <c r="U1520" t="s">
        <v>49</v>
      </c>
      <c r="V1520" t="s">
        <v>50</v>
      </c>
      <c r="W1520" t="s">
        <v>8418</v>
      </c>
      <c r="X1520" s="40">
        <v>26218</v>
      </c>
      <c r="Y1520" t="s">
        <v>8419</v>
      </c>
      <c r="Z1520"/>
      <c r="AA1520"/>
      <c r="AB1520" t="s">
        <v>39</v>
      </c>
      <c r="AC1520" t="s">
        <v>40</v>
      </c>
      <c r="AD1520" t="s">
        <v>41</v>
      </c>
      <c r="AE1520"/>
    </row>
    <row r="1521" spans="1:31" ht="15">
      <c r="A1521" s="1" t="str">
        <f t="shared" si="46"/>
        <v>1173113432E5</v>
      </c>
      <c r="B1521" t="s">
        <v>377</v>
      </c>
      <c r="C1521" t="s">
        <v>29</v>
      </c>
      <c r="D1521" t="s">
        <v>30</v>
      </c>
      <c r="E1521" t="s">
        <v>211</v>
      </c>
      <c r="F1521" t="s">
        <v>1304</v>
      </c>
      <c r="G1521" t="s">
        <v>8323</v>
      </c>
      <c r="H1521" t="s">
        <v>1774</v>
      </c>
      <c r="I1521" t="s">
        <v>8324</v>
      </c>
      <c r="J1521" t="s">
        <v>8420</v>
      </c>
      <c r="K1521" t="s">
        <v>32</v>
      </c>
      <c r="L1521" t="s">
        <v>32</v>
      </c>
      <c r="M1521" t="s">
        <v>43</v>
      </c>
      <c r="N1521" t="s">
        <v>44</v>
      </c>
      <c r="O1521" t="s">
        <v>54</v>
      </c>
      <c r="P1521" t="s">
        <v>612</v>
      </c>
      <c r="Q1521" t="s">
        <v>403</v>
      </c>
      <c r="R1521" t="s">
        <v>8421</v>
      </c>
      <c r="S1521" s="1" t="str">
        <f t="shared" si="47"/>
        <v>VERA VILLASANTE, FELIX RUBEN</v>
      </c>
      <c r="T1521" t="s">
        <v>53</v>
      </c>
      <c r="U1521" t="s">
        <v>49</v>
      </c>
      <c r="V1521" t="s">
        <v>50</v>
      </c>
      <c r="W1521" t="s">
        <v>8422</v>
      </c>
      <c r="X1521" s="40">
        <v>22605</v>
      </c>
      <c r="Y1521" t="s">
        <v>8423</v>
      </c>
      <c r="Z1521"/>
      <c r="AA1521"/>
      <c r="AB1521" t="s">
        <v>39</v>
      </c>
      <c r="AC1521" t="s">
        <v>40</v>
      </c>
      <c r="AD1521" t="s">
        <v>41</v>
      </c>
      <c r="AE1521"/>
    </row>
    <row r="1522" spans="1:31" ht="15">
      <c r="A1522" s="1" t="str">
        <f t="shared" si="46"/>
        <v>1173113432E6</v>
      </c>
      <c r="B1522" t="s">
        <v>377</v>
      </c>
      <c r="C1522" t="s">
        <v>29</v>
      </c>
      <c r="D1522" t="s">
        <v>30</v>
      </c>
      <c r="E1522" t="s">
        <v>211</v>
      </c>
      <c r="F1522" t="s">
        <v>1304</v>
      </c>
      <c r="G1522" t="s">
        <v>8323</v>
      </c>
      <c r="H1522" t="s">
        <v>1774</v>
      </c>
      <c r="I1522" t="s">
        <v>8324</v>
      </c>
      <c r="J1522" t="s">
        <v>8424</v>
      </c>
      <c r="K1522" t="s">
        <v>32</v>
      </c>
      <c r="L1522" t="s">
        <v>32</v>
      </c>
      <c r="M1522" t="s">
        <v>43</v>
      </c>
      <c r="N1522" t="s">
        <v>44</v>
      </c>
      <c r="O1522" t="s">
        <v>54</v>
      </c>
      <c r="P1522" t="s">
        <v>59</v>
      </c>
      <c r="Q1522" t="s">
        <v>118</v>
      </c>
      <c r="R1522" t="s">
        <v>8425</v>
      </c>
      <c r="S1522" s="1" t="str">
        <f t="shared" si="47"/>
        <v>VILCA FLORES, JUSTO VICENTE</v>
      </c>
      <c r="T1522" t="s">
        <v>48</v>
      </c>
      <c r="U1522" t="s">
        <v>49</v>
      </c>
      <c r="V1522" t="s">
        <v>50</v>
      </c>
      <c r="W1522" t="s">
        <v>8426</v>
      </c>
      <c r="X1522" s="40">
        <v>20655</v>
      </c>
      <c r="Y1522" t="s">
        <v>8427</v>
      </c>
      <c r="Z1522"/>
      <c r="AA1522"/>
      <c r="AB1522" t="s">
        <v>39</v>
      </c>
      <c r="AC1522" t="s">
        <v>40</v>
      </c>
      <c r="AD1522" t="s">
        <v>41</v>
      </c>
      <c r="AE1522"/>
    </row>
    <row r="1523" spans="1:31" ht="15">
      <c r="A1523" s="1" t="str">
        <f t="shared" si="46"/>
        <v>1173113432E7</v>
      </c>
      <c r="B1523" t="s">
        <v>377</v>
      </c>
      <c r="C1523" t="s">
        <v>29</v>
      </c>
      <c r="D1523" t="s">
        <v>30</v>
      </c>
      <c r="E1523" t="s">
        <v>211</v>
      </c>
      <c r="F1523" t="s">
        <v>1304</v>
      </c>
      <c r="G1523" t="s">
        <v>8323</v>
      </c>
      <c r="H1523" t="s">
        <v>1774</v>
      </c>
      <c r="I1523" t="s">
        <v>8324</v>
      </c>
      <c r="J1523" t="s">
        <v>8428</v>
      </c>
      <c r="K1523" t="s">
        <v>32</v>
      </c>
      <c r="L1523" t="s">
        <v>32</v>
      </c>
      <c r="M1523" t="s">
        <v>43</v>
      </c>
      <c r="N1523" t="s">
        <v>62</v>
      </c>
      <c r="O1523" t="s">
        <v>8429</v>
      </c>
      <c r="P1523" t="s">
        <v>147</v>
      </c>
      <c r="Q1523" t="s">
        <v>76</v>
      </c>
      <c r="R1523" t="s">
        <v>2554</v>
      </c>
      <c r="S1523" s="1" t="str">
        <f t="shared" si="47"/>
        <v>CHURA QUISPE, NOEMI</v>
      </c>
      <c r="T1523" t="s">
        <v>65</v>
      </c>
      <c r="U1523" t="s">
        <v>49</v>
      </c>
      <c r="V1523" t="s">
        <v>100</v>
      </c>
      <c r="W1523" t="s">
        <v>8430</v>
      </c>
      <c r="X1523" s="40">
        <v>32769</v>
      </c>
      <c r="Y1523" t="s">
        <v>8431</v>
      </c>
      <c r="Z1523" s="40">
        <v>43160</v>
      </c>
      <c r="AA1523" s="40">
        <v>43465</v>
      </c>
      <c r="AB1523" t="s">
        <v>39</v>
      </c>
      <c r="AC1523" t="s">
        <v>67</v>
      </c>
      <c r="AD1523" t="s">
        <v>41</v>
      </c>
      <c r="AE1523"/>
    </row>
    <row r="1524" spans="1:31" ht="15">
      <c r="A1524" s="1" t="str">
        <f t="shared" si="46"/>
        <v>21EV01807284</v>
      </c>
      <c r="B1524" t="s">
        <v>377</v>
      </c>
      <c r="C1524" t="s">
        <v>29</v>
      </c>
      <c r="D1524" t="s">
        <v>30</v>
      </c>
      <c r="E1524" t="s">
        <v>211</v>
      </c>
      <c r="F1524" t="s">
        <v>1304</v>
      </c>
      <c r="G1524" t="s">
        <v>8323</v>
      </c>
      <c r="H1524" t="s">
        <v>1774</v>
      </c>
      <c r="I1524" t="s">
        <v>8324</v>
      </c>
      <c r="J1524" t="s">
        <v>8432</v>
      </c>
      <c r="K1524" t="s">
        <v>32</v>
      </c>
      <c r="L1524" t="s">
        <v>32</v>
      </c>
      <c r="M1524" t="s">
        <v>1139</v>
      </c>
      <c r="N1524" t="s">
        <v>62</v>
      </c>
      <c r="O1524" t="s">
        <v>2591</v>
      </c>
      <c r="P1524" t="s">
        <v>63</v>
      </c>
      <c r="Q1524" t="s">
        <v>76</v>
      </c>
      <c r="R1524" t="s">
        <v>854</v>
      </c>
      <c r="S1524" s="1" t="str">
        <f t="shared" si="47"/>
        <v>MEDINA QUISPE, TEODORO</v>
      </c>
      <c r="T1524" t="s">
        <v>65</v>
      </c>
      <c r="U1524" t="s">
        <v>49</v>
      </c>
      <c r="V1524" t="s">
        <v>50</v>
      </c>
      <c r="W1524" t="s">
        <v>8433</v>
      </c>
      <c r="X1524" s="40">
        <v>23718</v>
      </c>
      <c r="Y1524" t="s">
        <v>8434</v>
      </c>
      <c r="Z1524" s="40">
        <v>43332</v>
      </c>
      <c r="AA1524" s="40">
        <v>43465</v>
      </c>
      <c r="AB1524" t="s">
        <v>113</v>
      </c>
      <c r="AC1524" t="s">
        <v>67</v>
      </c>
      <c r="AD1524" t="s">
        <v>41</v>
      </c>
      <c r="AE1524"/>
    </row>
    <row r="1525" spans="1:31" ht="15">
      <c r="A1525" s="1" t="str">
        <f t="shared" si="46"/>
        <v>21EV01810184</v>
      </c>
      <c r="B1525" t="s">
        <v>377</v>
      </c>
      <c r="C1525" t="s">
        <v>29</v>
      </c>
      <c r="D1525" t="s">
        <v>30</v>
      </c>
      <c r="E1525" t="s">
        <v>211</v>
      </c>
      <c r="F1525" t="s">
        <v>1304</v>
      </c>
      <c r="G1525" t="s">
        <v>8323</v>
      </c>
      <c r="H1525" t="s">
        <v>1774</v>
      </c>
      <c r="I1525" t="s">
        <v>8324</v>
      </c>
      <c r="J1525" t="s">
        <v>8435</v>
      </c>
      <c r="K1525" t="s">
        <v>32</v>
      </c>
      <c r="L1525" t="s">
        <v>32</v>
      </c>
      <c r="M1525" t="s">
        <v>1139</v>
      </c>
      <c r="N1525" t="s">
        <v>62</v>
      </c>
      <c r="O1525" t="s">
        <v>2591</v>
      </c>
      <c r="P1525" t="s">
        <v>147</v>
      </c>
      <c r="Q1525" t="s">
        <v>231</v>
      </c>
      <c r="R1525" t="s">
        <v>772</v>
      </c>
      <c r="S1525" s="1" t="str">
        <f t="shared" si="47"/>
        <v>CHURA SANCHEZ, JAIME</v>
      </c>
      <c r="T1525" t="s">
        <v>65</v>
      </c>
      <c r="U1525" t="s">
        <v>48</v>
      </c>
      <c r="V1525" t="s">
        <v>50</v>
      </c>
      <c r="W1525" t="s">
        <v>7321</v>
      </c>
      <c r="X1525" s="40">
        <v>27359</v>
      </c>
      <c r="Y1525" t="s">
        <v>7322</v>
      </c>
      <c r="Z1525" s="40">
        <v>43332</v>
      </c>
      <c r="AA1525" s="40">
        <v>43465</v>
      </c>
      <c r="AB1525" t="s">
        <v>113</v>
      </c>
      <c r="AC1525" t="s">
        <v>67</v>
      </c>
      <c r="AD1525" t="s">
        <v>41</v>
      </c>
      <c r="AE1525"/>
    </row>
    <row r="1526" spans="1:31" ht="15">
      <c r="A1526" s="1" t="str">
        <f t="shared" si="46"/>
        <v>1173113412E4</v>
      </c>
      <c r="B1526" t="s">
        <v>377</v>
      </c>
      <c r="C1526" t="s">
        <v>29</v>
      </c>
      <c r="D1526" t="s">
        <v>30</v>
      </c>
      <c r="E1526" t="s">
        <v>211</v>
      </c>
      <c r="F1526" t="s">
        <v>1304</v>
      </c>
      <c r="G1526" t="s">
        <v>8323</v>
      </c>
      <c r="H1526" t="s">
        <v>1774</v>
      </c>
      <c r="I1526" t="s">
        <v>8324</v>
      </c>
      <c r="J1526" t="s">
        <v>8436</v>
      </c>
      <c r="K1526" t="s">
        <v>87</v>
      </c>
      <c r="L1526" t="s">
        <v>88</v>
      </c>
      <c r="M1526" t="s">
        <v>93</v>
      </c>
      <c r="N1526" t="s">
        <v>44</v>
      </c>
      <c r="O1526" t="s">
        <v>54</v>
      </c>
      <c r="P1526" t="s">
        <v>3561</v>
      </c>
      <c r="Q1526" t="s">
        <v>118</v>
      </c>
      <c r="R1526" t="s">
        <v>731</v>
      </c>
      <c r="S1526" s="1" t="str">
        <f t="shared" si="47"/>
        <v>CAYO FLORES, HILARIO</v>
      </c>
      <c r="T1526" t="s">
        <v>91</v>
      </c>
      <c r="U1526" t="s">
        <v>38</v>
      </c>
      <c r="V1526" t="s">
        <v>50</v>
      </c>
      <c r="W1526" t="s">
        <v>8437</v>
      </c>
      <c r="X1526" s="40">
        <v>24969</v>
      </c>
      <c r="Y1526" t="s">
        <v>8438</v>
      </c>
      <c r="Z1526"/>
      <c r="AA1526"/>
      <c r="AB1526" t="s">
        <v>39</v>
      </c>
      <c r="AC1526" t="s">
        <v>92</v>
      </c>
      <c r="AD1526" t="s">
        <v>41</v>
      </c>
      <c r="AE1526"/>
    </row>
    <row r="1527" spans="1:31" ht="15">
      <c r="A1527" s="1" t="str">
        <f t="shared" si="46"/>
        <v>1173113422E3</v>
      </c>
      <c r="B1527" t="s">
        <v>377</v>
      </c>
      <c r="C1527" t="s">
        <v>29</v>
      </c>
      <c r="D1527" t="s">
        <v>30</v>
      </c>
      <c r="E1527" t="s">
        <v>211</v>
      </c>
      <c r="F1527" t="s">
        <v>1304</v>
      </c>
      <c r="G1527" t="s">
        <v>8323</v>
      </c>
      <c r="H1527" t="s">
        <v>1774</v>
      </c>
      <c r="I1527" t="s">
        <v>8324</v>
      </c>
      <c r="J1527" t="s">
        <v>8439</v>
      </c>
      <c r="K1527" t="s">
        <v>87</v>
      </c>
      <c r="L1527" t="s">
        <v>88</v>
      </c>
      <c r="M1527" t="s">
        <v>93</v>
      </c>
      <c r="N1527" t="s">
        <v>44</v>
      </c>
      <c r="O1527" t="s">
        <v>8440</v>
      </c>
      <c r="P1527" t="s">
        <v>246</v>
      </c>
      <c r="Q1527" t="s">
        <v>158</v>
      </c>
      <c r="R1527" t="s">
        <v>641</v>
      </c>
      <c r="S1527" s="1" t="str">
        <f t="shared" si="47"/>
        <v>CUTIPA ROJAS, ALEJANDRO</v>
      </c>
      <c r="T1527" t="s">
        <v>98</v>
      </c>
      <c r="U1527" t="s">
        <v>38</v>
      </c>
      <c r="V1527" t="s">
        <v>50</v>
      </c>
      <c r="W1527" t="s">
        <v>8441</v>
      </c>
      <c r="X1527" s="40">
        <v>23931</v>
      </c>
      <c r="Y1527" t="s">
        <v>8442</v>
      </c>
      <c r="Z1527"/>
      <c r="AA1527"/>
      <c r="AB1527" t="s">
        <v>39</v>
      </c>
      <c r="AC1527" t="s">
        <v>92</v>
      </c>
      <c r="AD1527" t="s">
        <v>41</v>
      </c>
      <c r="AE1527"/>
    </row>
    <row r="1528" spans="1:31" ht="15">
      <c r="A1528" s="1" t="str">
        <f t="shared" si="46"/>
        <v>1173113432E8</v>
      </c>
      <c r="B1528" t="s">
        <v>377</v>
      </c>
      <c r="C1528" t="s">
        <v>29</v>
      </c>
      <c r="D1528" t="s">
        <v>30</v>
      </c>
      <c r="E1528" t="s">
        <v>211</v>
      </c>
      <c r="F1528" t="s">
        <v>1304</v>
      </c>
      <c r="G1528" t="s">
        <v>8323</v>
      </c>
      <c r="H1528" t="s">
        <v>1774</v>
      </c>
      <c r="I1528" t="s">
        <v>8324</v>
      </c>
      <c r="J1528" t="s">
        <v>8443</v>
      </c>
      <c r="K1528" t="s">
        <v>87</v>
      </c>
      <c r="L1528" t="s">
        <v>88</v>
      </c>
      <c r="M1528" t="s">
        <v>89</v>
      </c>
      <c r="N1528" t="s">
        <v>44</v>
      </c>
      <c r="O1528" t="s">
        <v>8444</v>
      </c>
      <c r="P1528" t="s">
        <v>403</v>
      </c>
      <c r="Q1528" t="s">
        <v>315</v>
      </c>
      <c r="R1528" t="s">
        <v>8445</v>
      </c>
      <c r="S1528" s="1" t="str">
        <f t="shared" si="47"/>
        <v>VILLASANTE FERNANDEZ, MAURO EDMUNDO</v>
      </c>
      <c r="T1528" t="s">
        <v>159</v>
      </c>
      <c r="U1528" t="s">
        <v>38</v>
      </c>
      <c r="V1528" t="s">
        <v>50</v>
      </c>
      <c r="W1528" t="s">
        <v>8446</v>
      </c>
      <c r="X1528" s="40">
        <v>19869</v>
      </c>
      <c r="Y1528" t="s">
        <v>8447</v>
      </c>
      <c r="Z1528"/>
      <c r="AA1528"/>
      <c r="AB1528" t="s">
        <v>39</v>
      </c>
      <c r="AC1528" t="s">
        <v>92</v>
      </c>
      <c r="AD1528" t="s">
        <v>41</v>
      </c>
      <c r="AE1528"/>
    </row>
    <row r="1529" spans="1:31" ht="15">
      <c r="A1529" s="1" t="str">
        <f t="shared" si="46"/>
        <v>1173113432E9</v>
      </c>
      <c r="B1529" t="s">
        <v>377</v>
      </c>
      <c r="C1529" t="s">
        <v>29</v>
      </c>
      <c r="D1529" t="s">
        <v>30</v>
      </c>
      <c r="E1529" t="s">
        <v>211</v>
      </c>
      <c r="F1529" t="s">
        <v>1304</v>
      </c>
      <c r="G1529" t="s">
        <v>8323</v>
      </c>
      <c r="H1529" t="s">
        <v>1774</v>
      </c>
      <c r="I1529" t="s">
        <v>8324</v>
      </c>
      <c r="J1529" t="s">
        <v>8448</v>
      </c>
      <c r="K1529" t="s">
        <v>87</v>
      </c>
      <c r="L1529" t="s">
        <v>88</v>
      </c>
      <c r="M1529" t="s">
        <v>765</v>
      </c>
      <c r="N1529" t="s">
        <v>62</v>
      </c>
      <c r="O1529" t="s">
        <v>8449</v>
      </c>
      <c r="P1529" t="s">
        <v>122</v>
      </c>
      <c r="Q1529" t="s">
        <v>141</v>
      </c>
      <c r="R1529" t="s">
        <v>8450</v>
      </c>
      <c r="S1529" s="1" t="str">
        <f t="shared" si="47"/>
        <v>MACHACA RAMOS, JOHONY</v>
      </c>
      <c r="T1529" t="s">
        <v>98</v>
      </c>
      <c r="U1529" t="s">
        <v>38</v>
      </c>
      <c r="V1529" t="s">
        <v>50</v>
      </c>
      <c r="W1529" t="s">
        <v>8451</v>
      </c>
      <c r="X1529" s="40">
        <v>29804</v>
      </c>
      <c r="Y1529" t="s">
        <v>8452</v>
      </c>
      <c r="Z1529" s="40">
        <v>43101</v>
      </c>
      <c r="AA1529" s="40">
        <v>43465</v>
      </c>
      <c r="AB1529" t="s">
        <v>39</v>
      </c>
      <c r="AC1529" t="s">
        <v>92</v>
      </c>
      <c r="AD1529" t="s">
        <v>41</v>
      </c>
      <c r="AE1529"/>
    </row>
    <row r="1530" spans="1:31" ht="15">
      <c r="A1530" s="1" t="str">
        <f t="shared" si="46"/>
        <v>1130113412E8</v>
      </c>
      <c r="B1530" t="s">
        <v>377</v>
      </c>
      <c r="C1530" t="s">
        <v>29</v>
      </c>
      <c r="D1530" t="s">
        <v>30</v>
      </c>
      <c r="E1530" t="s">
        <v>381</v>
      </c>
      <c r="F1530" t="s">
        <v>1365</v>
      </c>
      <c r="G1530" t="s">
        <v>8453</v>
      </c>
      <c r="H1530" t="s">
        <v>1774</v>
      </c>
      <c r="I1530" t="s">
        <v>8454</v>
      </c>
      <c r="J1530" t="s">
        <v>8455</v>
      </c>
      <c r="K1530" t="s">
        <v>32</v>
      </c>
      <c r="L1530" t="s">
        <v>33</v>
      </c>
      <c r="M1530" t="s">
        <v>34</v>
      </c>
      <c r="N1530" t="s">
        <v>35</v>
      </c>
      <c r="O1530" t="s">
        <v>8456</v>
      </c>
      <c r="P1530" t="s">
        <v>8457</v>
      </c>
      <c r="Q1530" t="s">
        <v>698</v>
      </c>
      <c r="R1530" t="s">
        <v>8458</v>
      </c>
      <c r="S1530" s="1" t="str">
        <f t="shared" si="47"/>
        <v>CARRILLO CCARI, OCTAVIO MAXIMILIANO</v>
      </c>
      <c r="T1530" t="s">
        <v>48</v>
      </c>
      <c r="U1530" t="s">
        <v>38</v>
      </c>
      <c r="V1530" t="s">
        <v>100</v>
      </c>
      <c r="W1530" t="s">
        <v>8459</v>
      </c>
      <c r="X1530" s="40">
        <v>22605</v>
      </c>
      <c r="Y1530" t="s">
        <v>8460</v>
      </c>
      <c r="Z1530" s="40">
        <v>42064</v>
      </c>
      <c r="AA1530" s="40">
        <v>43159</v>
      </c>
      <c r="AB1530" t="s">
        <v>39</v>
      </c>
      <c r="AC1530" t="s">
        <v>40</v>
      </c>
      <c r="AD1530" t="s">
        <v>41</v>
      </c>
      <c r="AE1530"/>
    </row>
    <row r="1531" spans="1:31" ht="15">
      <c r="A1531" s="1" t="str">
        <f t="shared" si="46"/>
        <v>1114613312E2</v>
      </c>
      <c r="B1531" t="s">
        <v>377</v>
      </c>
      <c r="C1531" t="s">
        <v>29</v>
      </c>
      <c r="D1531" t="s">
        <v>30</v>
      </c>
      <c r="E1531" t="s">
        <v>381</v>
      </c>
      <c r="F1531" t="s">
        <v>1365</v>
      </c>
      <c r="G1531" t="s">
        <v>8453</v>
      </c>
      <c r="H1531" t="s">
        <v>1774</v>
      </c>
      <c r="I1531" t="s">
        <v>8454</v>
      </c>
      <c r="J1531" t="s">
        <v>8461</v>
      </c>
      <c r="K1531" t="s">
        <v>32</v>
      </c>
      <c r="L1531" t="s">
        <v>32</v>
      </c>
      <c r="M1531" t="s">
        <v>1837</v>
      </c>
      <c r="N1531" t="s">
        <v>44</v>
      </c>
      <c r="O1531" t="s">
        <v>439</v>
      </c>
      <c r="P1531" t="s">
        <v>275</v>
      </c>
      <c r="Q1531" t="s">
        <v>752</v>
      </c>
      <c r="R1531" t="s">
        <v>728</v>
      </c>
      <c r="S1531" s="1" t="str">
        <f t="shared" si="47"/>
        <v>LLANOS CAUNA, MARIO</v>
      </c>
      <c r="T1531" t="s">
        <v>60</v>
      </c>
      <c r="U1531" t="s">
        <v>49</v>
      </c>
      <c r="V1531" t="s">
        <v>50</v>
      </c>
      <c r="W1531" t="s">
        <v>8462</v>
      </c>
      <c r="X1531" s="40">
        <v>22807</v>
      </c>
      <c r="Y1531" t="s">
        <v>8463</v>
      </c>
      <c r="Z1531" s="40">
        <v>43160</v>
      </c>
      <c r="AA1531" s="40">
        <v>43465</v>
      </c>
      <c r="AB1531" t="s">
        <v>39</v>
      </c>
      <c r="AC1531" t="s">
        <v>40</v>
      </c>
      <c r="AD1531" t="s">
        <v>41</v>
      </c>
      <c r="AE1531"/>
    </row>
    <row r="1532" spans="1:31" ht="15">
      <c r="A1532" s="1" t="str">
        <f t="shared" si="46"/>
        <v>1117114722E2</v>
      </c>
      <c r="B1532" t="s">
        <v>377</v>
      </c>
      <c r="C1532" t="s">
        <v>29</v>
      </c>
      <c r="D1532" t="s">
        <v>30</v>
      </c>
      <c r="E1532" t="s">
        <v>381</v>
      </c>
      <c r="F1532" t="s">
        <v>1365</v>
      </c>
      <c r="G1532" t="s">
        <v>8453</v>
      </c>
      <c r="H1532" t="s">
        <v>1774</v>
      </c>
      <c r="I1532" t="s">
        <v>8454</v>
      </c>
      <c r="J1532" t="s">
        <v>8464</v>
      </c>
      <c r="K1532" t="s">
        <v>32</v>
      </c>
      <c r="L1532" t="s">
        <v>32</v>
      </c>
      <c r="M1532" t="s">
        <v>1139</v>
      </c>
      <c r="N1532" t="s">
        <v>44</v>
      </c>
      <c r="O1532" t="s">
        <v>132</v>
      </c>
      <c r="P1532" t="s">
        <v>1141</v>
      </c>
      <c r="Q1532" t="s">
        <v>928</v>
      </c>
      <c r="R1532" t="s">
        <v>772</v>
      </c>
      <c r="S1532" s="1" t="str">
        <f t="shared" si="47"/>
        <v>AYQUE CHECCA, JAIME</v>
      </c>
      <c r="T1532" t="s">
        <v>48</v>
      </c>
      <c r="U1532" t="s">
        <v>49</v>
      </c>
      <c r="V1532" t="s">
        <v>50</v>
      </c>
      <c r="W1532" t="s">
        <v>8465</v>
      </c>
      <c r="X1532" s="40">
        <v>28051</v>
      </c>
      <c r="Y1532" t="s">
        <v>8466</v>
      </c>
      <c r="Z1532" s="40">
        <v>42430</v>
      </c>
      <c r="AA1532"/>
      <c r="AB1532" t="s">
        <v>39</v>
      </c>
      <c r="AC1532" t="s">
        <v>40</v>
      </c>
      <c r="AD1532" t="s">
        <v>41</v>
      </c>
      <c r="AE1532"/>
    </row>
    <row r="1533" spans="1:31" ht="15">
      <c r="A1533" s="1" t="str">
        <f t="shared" si="46"/>
        <v>1130113412E2</v>
      </c>
      <c r="B1533" t="s">
        <v>377</v>
      </c>
      <c r="C1533" t="s">
        <v>29</v>
      </c>
      <c r="D1533" t="s">
        <v>30</v>
      </c>
      <c r="E1533" t="s">
        <v>381</v>
      </c>
      <c r="F1533" t="s">
        <v>1365</v>
      </c>
      <c r="G1533" t="s">
        <v>8453</v>
      </c>
      <c r="H1533" t="s">
        <v>1774</v>
      </c>
      <c r="I1533" t="s">
        <v>8454</v>
      </c>
      <c r="J1533" t="s">
        <v>8467</v>
      </c>
      <c r="K1533" t="s">
        <v>32</v>
      </c>
      <c r="L1533" t="s">
        <v>32</v>
      </c>
      <c r="M1533" t="s">
        <v>43</v>
      </c>
      <c r="N1533" t="s">
        <v>44</v>
      </c>
      <c r="O1533" t="s">
        <v>8468</v>
      </c>
      <c r="P1533" t="s">
        <v>8469</v>
      </c>
      <c r="Q1533" t="s">
        <v>101</v>
      </c>
      <c r="R1533" t="s">
        <v>8470</v>
      </c>
      <c r="S1533" s="1" t="str">
        <f t="shared" si="47"/>
        <v>ILLANES CHAMBI, ADRIAN PERCY</v>
      </c>
      <c r="T1533" t="s">
        <v>53</v>
      </c>
      <c r="U1533" t="s">
        <v>49</v>
      </c>
      <c r="V1533" t="s">
        <v>50</v>
      </c>
      <c r="W1533" t="s">
        <v>8471</v>
      </c>
      <c r="X1533" s="40">
        <v>27092</v>
      </c>
      <c r="Y1533" t="s">
        <v>8472</v>
      </c>
      <c r="Z1533"/>
      <c r="AA1533"/>
      <c r="AB1533" t="s">
        <v>39</v>
      </c>
      <c r="AC1533" t="s">
        <v>40</v>
      </c>
      <c r="AD1533" t="s">
        <v>41</v>
      </c>
      <c r="AE1533"/>
    </row>
    <row r="1534" spans="1:31" ht="15">
      <c r="A1534" s="1" t="str">
        <f t="shared" si="46"/>
        <v>1130113412E3</v>
      </c>
      <c r="B1534" t="s">
        <v>377</v>
      </c>
      <c r="C1534" t="s">
        <v>29</v>
      </c>
      <c r="D1534" t="s">
        <v>30</v>
      </c>
      <c r="E1534" t="s">
        <v>381</v>
      </c>
      <c r="F1534" t="s">
        <v>1365</v>
      </c>
      <c r="G1534" t="s">
        <v>8453</v>
      </c>
      <c r="H1534" t="s">
        <v>1774</v>
      </c>
      <c r="I1534" t="s">
        <v>8454</v>
      </c>
      <c r="J1534" t="s">
        <v>8473</v>
      </c>
      <c r="K1534" t="s">
        <v>32</v>
      </c>
      <c r="L1534" t="s">
        <v>32</v>
      </c>
      <c r="M1534" t="s">
        <v>43</v>
      </c>
      <c r="N1534" t="s">
        <v>44</v>
      </c>
      <c r="O1534" t="s">
        <v>54</v>
      </c>
      <c r="P1534" t="s">
        <v>929</v>
      </c>
      <c r="Q1534" t="s">
        <v>123</v>
      </c>
      <c r="R1534" t="s">
        <v>696</v>
      </c>
      <c r="S1534" s="1" t="str">
        <f t="shared" si="47"/>
        <v>AVALOS VELASQUEZ, LUIS ALBERTO</v>
      </c>
      <c r="T1534" t="s">
        <v>48</v>
      </c>
      <c r="U1534" t="s">
        <v>49</v>
      </c>
      <c r="V1534" t="s">
        <v>50</v>
      </c>
      <c r="W1534" t="s">
        <v>8474</v>
      </c>
      <c r="X1534" s="40">
        <v>24010</v>
      </c>
      <c r="Y1534" t="s">
        <v>8475</v>
      </c>
      <c r="Z1534"/>
      <c r="AA1534"/>
      <c r="AB1534" t="s">
        <v>39</v>
      </c>
      <c r="AC1534" t="s">
        <v>40</v>
      </c>
      <c r="AD1534" t="s">
        <v>41</v>
      </c>
      <c r="AE1534"/>
    </row>
    <row r="1535" spans="1:31" ht="15">
      <c r="A1535" s="1" t="str">
        <f t="shared" si="46"/>
        <v>1130113412E4</v>
      </c>
      <c r="B1535" t="s">
        <v>377</v>
      </c>
      <c r="C1535" t="s">
        <v>29</v>
      </c>
      <c r="D1535" t="s">
        <v>30</v>
      </c>
      <c r="E1535" t="s">
        <v>381</v>
      </c>
      <c r="F1535" t="s">
        <v>1365</v>
      </c>
      <c r="G1535" t="s">
        <v>8453</v>
      </c>
      <c r="H1535" t="s">
        <v>1774</v>
      </c>
      <c r="I1535" t="s">
        <v>8454</v>
      </c>
      <c r="J1535" t="s">
        <v>8476</v>
      </c>
      <c r="K1535" t="s">
        <v>32</v>
      </c>
      <c r="L1535" t="s">
        <v>32</v>
      </c>
      <c r="M1535" t="s">
        <v>43</v>
      </c>
      <c r="N1535" t="s">
        <v>44</v>
      </c>
      <c r="O1535" t="s">
        <v>54</v>
      </c>
      <c r="P1535" t="s">
        <v>365</v>
      </c>
      <c r="Q1535" t="s">
        <v>452</v>
      </c>
      <c r="R1535" t="s">
        <v>106</v>
      </c>
      <c r="S1535" s="1" t="str">
        <f t="shared" si="47"/>
        <v>BUSTINZA MENDIZABAL, MERY</v>
      </c>
      <c r="T1535" t="s">
        <v>48</v>
      </c>
      <c r="U1535" t="s">
        <v>49</v>
      </c>
      <c r="V1535" t="s">
        <v>50</v>
      </c>
      <c r="W1535" t="s">
        <v>8477</v>
      </c>
      <c r="X1535" s="40">
        <v>23655</v>
      </c>
      <c r="Y1535" t="s">
        <v>8478</v>
      </c>
      <c r="Z1535"/>
      <c r="AA1535"/>
      <c r="AB1535" t="s">
        <v>39</v>
      </c>
      <c r="AC1535" t="s">
        <v>40</v>
      </c>
      <c r="AD1535" t="s">
        <v>41</v>
      </c>
      <c r="AE1535"/>
    </row>
    <row r="1536" spans="1:31" ht="15">
      <c r="A1536" s="1" t="str">
        <f t="shared" si="46"/>
        <v>1130113412E5</v>
      </c>
      <c r="B1536" t="s">
        <v>377</v>
      </c>
      <c r="C1536" t="s">
        <v>29</v>
      </c>
      <c r="D1536" t="s">
        <v>30</v>
      </c>
      <c r="E1536" t="s">
        <v>381</v>
      </c>
      <c r="F1536" t="s">
        <v>1365</v>
      </c>
      <c r="G1536" t="s">
        <v>8453</v>
      </c>
      <c r="H1536" t="s">
        <v>1774</v>
      </c>
      <c r="I1536" t="s">
        <v>8454</v>
      </c>
      <c r="J1536" t="s">
        <v>8479</v>
      </c>
      <c r="K1536" t="s">
        <v>32</v>
      </c>
      <c r="L1536" t="s">
        <v>32</v>
      </c>
      <c r="M1536" t="s">
        <v>43</v>
      </c>
      <c r="N1536" t="s">
        <v>44</v>
      </c>
      <c r="O1536" t="s">
        <v>54</v>
      </c>
      <c r="P1536" t="s">
        <v>246</v>
      </c>
      <c r="Q1536" t="s">
        <v>5886</v>
      </c>
      <c r="R1536" t="s">
        <v>784</v>
      </c>
      <c r="S1536" s="1" t="str">
        <f t="shared" si="47"/>
        <v>CUTIPA SARAZA, DANIEL</v>
      </c>
      <c r="T1536" t="s">
        <v>48</v>
      </c>
      <c r="U1536" t="s">
        <v>49</v>
      </c>
      <c r="V1536" t="s">
        <v>50</v>
      </c>
      <c r="W1536" t="s">
        <v>8480</v>
      </c>
      <c r="X1536" s="40">
        <v>21836</v>
      </c>
      <c r="Y1536" t="s">
        <v>8481</v>
      </c>
      <c r="Z1536"/>
      <c r="AA1536"/>
      <c r="AB1536" t="s">
        <v>39</v>
      </c>
      <c r="AC1536" t="s">
        <v>40</v>
      </c>
      <c r="AD1536" t="s">
        <v>41</v>
      </c>
      <c r="AE1536"/>
    </row>
    <row r="1537" spans="1:31" ht="15">
      <c r="A1537" s="1" t="str">
        <f t="shared" si="46"/>
        <v>1130113412E6</v>
      </c>
      <c r="B1537" t="s">
        <v>377</v>
      </c>
      <c r="C1537" t="s">
        <v>29</v>
      </c>
      <c r="D1537" t="s">
        <v>30</v>
      </c>
      <c r="E1537" t="s">
        <v>381</v>
      </c>
      <c r="F1537" t="s">
        <v>1365</v>
      </c>
      <c r="G1537" t="s">
        <v>8453</v>
      </c>
      <c r="H1537" t="s">
        <v>1774</v>
      </c>
      <c r="I1537" t="s">
        <v>8454</v>
      </c>
      <c r="J1537" t="s">
        <v>8482</v>
      </c>
      <c r="K1537" t="s">
        <v>32</v>
      </c>
      <c r="L1537" t="s">
        <v>32</v>
      </c>
      <c r="M1537" t="s">
        <v>43</v>
      </c>
      <c r="N1537" t="s">
        <v>44</v>
      </c>
      <c r="O1537" t="s">
        <v>54</v>
      </c>
      <c r="P1537" t="s">
        <v>118</v>
      </c>
      <c r="Q1537" t="s">
        <v>118</v>
      </c>
      <c r="R1537" t="s">
        <v>8483</v>
      </c>
      <c r="S1537" s="1" t="str">
        <f t="shared" si="47"/>
        <v>FLORES FLORES, FELIPE SANTIAGO</v>
      </c>
      <c r="T1537" t="s">
        <v>48</v>
      </c>
      <c r="U1537" t="s">
        <v>49</v>
      </c>
      <c r="V1537" t="s">
        <v>50</v>
      </c>
      <c r="W1537" t="s">
        <v>8484</v>
      </c>
      <c r="X1537" s="40">
        <v>21681</v>
      </c>
      <c r="Y1537" t="s">
        <v>8485</v>
      </c>
      <c r="Z1537"/>
      <c r="AA1537"/>
      <c r="AB1537" t="s">
        <v>39</v>
      </c>
      <c r="AC1537" t="s">
        <v>40</v>
      </c>
      <c r="AD1537" t="s">
        <v>41</v>
      </c>
      <c r="AE1537"/>
    </row>
    <row r="1538" spans="1:31" ht="15">
      <c r="A1538" s="1" t="str">
        <f t="shared" si="46"/>
        <v>1130113412E7</v>
      </c>
      <c r="B1538" t="s">
        <v>377</v>
      </c>
      <c r="C1538" t="s">
        <v>29</v>
      </c>
      <c r="D1538" t="s">
        <v>30</v>
      </c>
      <c r="E1538" t="s">
        <v>381</v>
      </c>
      <c r="F1538" t="s">
        <v>1365</v>
      </c>
      <c r="G1538" t="s">
        <v>8453</v>
      </c>
      <c r="H1538" t="s">
        <v>1774</v>
      </c>
      <c r="I1538" t="s">
        <v>8454</v>
      </c>
      <c r="J1538" t="s">
        <v>8486</v>
      </c>
      <c r="K1538" t="s">
        <v>87</v>
      </c>
      <c r="L1538" t="s">
        <v>88</v>
      </c>
      <c r="M1538" t="s">
        <v>89</v>
      </c>
      <c r="N1538" t="s">
        <v>62</v>
      </c>
      <c r="O1538" t="s">
        <v>8487</v>
      </c>
      <c r="P1538" t="s">
        <v>102</v>
      </c>
      <c r="Q1538" t="s">
        <v>429</v>
      </c>
      <c r="R1538" t="s">
        <v>930</v>
      </c>
      <c r="S1538" s="1" t="str">
        <f t="shared" si="47"/>
        <v>MAMANI CARI, OSCAR</v>
      </c>
      <c r="T1538" t="s">
        <v>98</v>
      </c>
      <c r="U1538" t="s">
        <v>38</v>
      </c>
      <c r="V1538" t="s">
        <v>50</v>
      </c>
      <c r="W1538" t="s">
        <v>8488</v>
      </c>
      <c r="X1538" s="40">
        <v>27184</v>
      </c>
      <c r="Y1538" t="s">
        <v>8489</v>
      </c>
      <c r="Z1538" s="40">
        <v>43101</v>
      </c>
      <c r="AA1538" s="40">
        <v>43465</v>
      </c>
      <c r="AB1538" t="s">
        <v>39</v>
      </c>
      <c r="AC1538" t="s">
        <v>92</v>
      </c>
      <c r="AD1538" t="s">
        <v>41</v>
      </c>
      <c r="AE1538"/>
    </row>
    <row r="1539" spans="1:31" ht="15">
      <c r="A1539" s="1" t="str">
        <f t="shared" ref="A1539:A1602" si="48">J1539</f>
        <v>1153213412E2</v>
      </c>
      <c r="B1539" t="s">
        <v>398</v>
      </c>
      <c r="C1539" t="s">
        <v>29</v>
      </c>
      <c r="D1539" t="s">
        <v>30</v>
      </c>
      <c r="E1539" t="s">
        <v>399</v>
      </c>
      <c r="F1539" t="s">
        <v>1548</v>
      </c>
      <c r="G1539" t="s">
        <v>8490</v>
      </c>
      <c r="H1539" t="s">
        <v>1774</v>
      </c>
      <c r="I1539" t="s">
        <v>8491</v>
      </c>
      <c r="J1539" t="s">
        <v>8492</v>
      </c>
      <c r="K1539" t="s">
        <v>32</v>
      </c>
      <c r="L1539" t="s">
        <v>32</v>
      </c>
      <c r="M1539" t="s">
        <v>43</v>
      </c>
      <c r="N1539" t="s">
        <v>44</v>
      </c>
      <c r="O1539" t="s">
        <v>8493</v>
      </c>
      <c r="P1539" t="s">
        <v>147</v>
      </c>
      <c r="Q1539" t="s">
        <v>1124</v>
      </c>
      <c r="R1539" t="s">
        <v>8494</v>
      </c>
      <c r="S1539" s="1" t="str">
        <f t="shared" si="47"/>
        <v>CHURA CALJARO, LUCINA</v>
      </c>
      <c r="T1539" t="s">
        <v>65</v>
      </c>
      <c r="U1539" t="s">
        <v>49</v>
      </c>
      <c r="V1539" t="s">
        <v>50</v>
      </c>
      <c r="W1539" t="s">
        <v>8495</v>
      </c>
      <c r="X1539" s="40">
        <v>27281</v>
      </c>
      <c r="Y1539" t="s">
        <v>8496</v>
      </c>
      <c r="Z1539"/>
      <c r="AA1539"/>
      <c r="AB1539" t="s">
        <v>39</v>
      </c>
      <c r="AC1539" t="s">
        <v>40</v>
      </c>
      <c r="AD1539" t="s">
        <v>41</v>
      </c>
      <c r="AE1539"/>
    </row>
    <row r="1540" spans="1:31" ht="15">
      <c r="A1540" s="1" t="str">
        <f t="shared" si="48"/>
        <v>1153213412E4</v>
      </c>
      <c r="B1540" t="s">
        <v>398</v>
      </c>
      <c r="C1540" t="s">
        <v>29</v>
      </c>
      <c r="D1540" t="s">
        <v>30</v>
      </c>
      <c r="E1540" t="s">
        <v>399</v>
      </c>
      <c r="F1540" t="s">
        <v>1548</v>
      </c>
      <c r="G1540" t="s">
        <v>8490</v>
      </c>
      <c r="H1540" t="s">
        <v>1774</v>
      </c>
      <c r="I1540" t="s">
        <v>8491</v>
      </c>
      <c r="J1540" t="s">
        <v>8497</v>
      </c>
      <c r="K1540" t="s">
        <v>32</v>
      </c>
      <c r="L1540" t="s">
        <v>32</v>
      </c>
      <c r="M1540" t="s">
        <v>43</v>
      </c>
      <c r="N1540" t="s">
        <v>44</v>
      </c>
      <c r="O1540" t="s">
        <v>8498</v>
      </c>
      <c r="P1540" t="s">
        <v>339</v>
      </c>
      <c r="Q1540" t="s">
        <v>339</v>
      </c>
      <c r="R1540" t="s">
        <v>8499</v>
      </c>
      <c r="S1540" s="1" t="str">
        <f t="shared" ref="S1540:S1603" si="49">CONCATENATE(P1540," ",Q1540,", ",R1540)</f>
        <v>CURASI CURASI, JUAN FRANCISCO</v>
      </c>
      <c r="T1540" t="s">
        <v>65</v>
      </c>
      <c r="U1540" t="s">
        <v>49</v>
      </c>
      <c r="V1540" t="s">
        <v>50</v>
      </c>
      <c r="W1540" t="s">
        <v>8500</v>
      </c>
      <c r="X1540" s="40">
        <v>26650</v>
      </c>
      <c r="Y1540" t="s">
        <v>8501</v>
      </c>
      <c r="Z1540"/>
      <c r="AA1540"/>
      <c r="AB1540" t="s">
        <v>39</v>
      </c>
      <c r="AC1540" t="s">
        <v>40</v>
      </c>
      <c r="AD1540" t="s">
        <v>41</v>
      </c>
      <c r="AE1540"/>
    </row>
    <row r="1541" spans="1:31" ht="15">
      <c r="A1541" s="1" t="str">
        <f t="shared" si="48"/>
        <v>1153213412E5</v>
      </c>
      <c r="B1541" t="s">
        <v>398</v>
      </c>
      <c r="C1541" t="s">
        <v>29</v>
      </c>
      <c r="D1541" t="s">
        <v>30</v>
      </c>
      <c r="E1541" t="s">
        <v>399</v>
      </c>
      <c r="F1541" t="s">
        <v>1548</v>
      </c>
      <c r="G1541" t="s">
        <v>8490</v>
      </c>
      <c r="H1541" t="s">
        <v>1774</v>
      </c>
      <c r="I1541" t="s">
        <v>8491</v>
      </c>
      <c r="J1541" t="s">
        <v>8502</v>
      </c>
      <c r="K1541" t="s">
        <v>32</v>
      </c>
      <c r="L1541" t="s">
        <v>32</v>
      </c>
      <c r="M1541" t="s">
        <v>43</v>
      </c>
      <c r="N1541" t="s">
        <v>44</v>
      </c>
      <c r="O1541" t="s">
        <v>8503</v>
      </c>
      <c r="P1541" t="s">
        <v>101</v>
      </c>
      <c r="Q1541" t="s">
        <v>127</v>
      </c>
      <c r="R1541" t="s">
        <v>8504</v>
      </c>
      <c r="S1541" s="1" t="str">
        <f t="shared" si="49"/>
        <v>CHAMBI CARPIO, ELVIS RENATO</v>
      </c>
      <c r="T1541" t="s">
        <v>53</v>
      </c>
      <c r="U1541" t="s">
        <v>49</v>
      </c>
      <c r="V1541" t="s">
        <v>50</v>
      </c>
      <c r="W1541" t="s">
        <v>8505</v>
      </c>
      <c r="X1541" s="40">
        <v>25596</v>
      </c>
      <c r="Y1541" t="s">
        <v>8506</v>
      </c>
      <c r="Z1541" s="40">
        <v>42430</v>
      </c>
      <c r="AA1541"/>
      <c r="AB1541" t="s">
        <v>39</v>
      </c>
      <c r="AC1541" t="s">
        <v>40</v>
      </c>
      <c r="AD1541" t="s">
        <v>41</v>
      </c>
      <c r="AE1541"/>
    </row>
    <row r="1542" spans="1:31" ht="15">
      <c r="A1542" s="1" t="str">
        <f t="shared" si="48"/>
        <v>1153213412E6</v>
      </c>
      <c r="B1542" t="s">
        <v>398</v>
      </c>
      <c r="C1542" t="s">
        <v>29</v>
      </c>
      <c r="D1542" t="s">
        <v>30</v>
      </c>
      <c r="E1542" t="s">
        <v>399</v>
      </c>
      <c r="F1542" t="s">
        <v>1548</v>
      </c>
      <c r="G1542" t="s">
        <v>8490</v>
      </c>
      <c r="H1542" t="s">
        <v>1774</v>
      </c>
      <c r="I1542" t="s">
        <v>8491</v>
      </c>
      <c r="J1542" t="s">
        <v>8507</v>
      </c>
      <c r="K1542" t="s">
        <v>32</v>
      </c>
      <c r="L1542" t="s">
        <v>32</v>
      </c>
      <c r="M1542" t="s">
        <v>43</v>
      </c>
      <c r="N1542" t="s">
        <v>62</v>
      </c>
      <c r="O1542" t="s">
        <v>8508</v>
      </c>
      <c r="P1542" t="s">
        <v>421</v>
      </c>
      <c r="Q1542" t="s">
        <v>563</v>
      </c>
      <c r="R1542" t="s">
        <v>8509</v>
      </c>
      <c r="S1542" s="1" t="str">
        <f t="shared" si="49"/>
        <v>CAHUI OHA, BELINDA KETEY</v>
      </c>
      <c r="T1542" t="s">
        <v>65</v>
      </c>
      <c r="U1542" t="s">
        <v>49</v>
      </c>
      <c r="V1542" t="s">
        <v>50</v>
      </c>
      <c r="W1542" t="s">
        <v>8510</v>
      </c>
      <c r="X1542" s="40">
        <v>28769</v>
      </c>
      <c r="Y1542" t="s">
        <v>8511</v>
      </c>
      <c r="Z1542" s="40">
        <v>43252</v>
      </c>
      <c r="AA1542" s="40">
        <v>43465</v>
      </c>
      <c r="AB1542" t="s">
        <v>270</v>
      </c>
      <c r="AC1542" t="s">
        <v>67</v>
      </c>
      <c r="AD1542" t="s">
        <v>41</v>
      </c>
      <c r="AE1542"/>
    </row>
    <row r="1543" spans="1:31" ht="15">
      <c r="A1543" s="1" t="str">
        <f t="shared" si="48"/>
        <v>1153213412E6</v>
      </c>
      <c r="B1543" t="s">
        <v>398</v>
      </c>
      <c r="C1543" t="s">
        <v>29</v>
      </c>
      <c r="D1543" t="s">
        <v>30</v>
      </c>
      <c r="E1543" t="s">
        <v>399</v>
      </c>
      <c r="F1543" t="s">
        <v>1548</v>
      </c>
      <c r="G1543" t="s">
        <v>8490</v>
      </c>
      <c r="H1543" t="s">
        <v>1774</v>
      </c>
      <c r="I1543" t="s">
        <v>8491</v>
      </c>
      <c r="J1543" t="s">
        <v>8507</v>
      </c>
      <c r="K1543" t="s">
        <v>32</v>
      </c>
      <c r="L1543" t="s">
        <v>32</v>
      </c>
      <c r="M1543" t="s">
        <v>43</v>
      </c>
      <c r="N1543" t="s">
        <v>44</v>
      </c>
      <c r="O1543" t="s">
        <v>8512</v>
      </c>
      <c r="P1543" t="s">
        <v>263</v>
      </c>
      <c r="Q1543" t="s">
        <v>76</v>
      </c>
      <c r="R1543" t="s">
        <v>595</v>
      </c>
      <c r="S1543" s="1" t="str">
        <f t="shared" si="49"/>
        <v>ZEA QUISPE, JUAN</v>
      </c>
      <c r="T1543" t="s">
        <v>48</v>
      </c>
      <c r="U1543" t="s">
        <v>49</v>
      </c>
      <c r="V1543" t="s">
        <v>271</v>
      </c>
      <c r="W1543" t="s">
        <v>233</v>
      </c>
      <c r="X1543" s="40">
        <v>23905</v>
      </c>
      <c r="Y1543" t="s">
        <v>8513</v>
      </c>
      <c r="Z1543" s="40">
        <v>43231</v>
      </c>
      <c r="AA1543" s="40">
        <v>43465</v>
      </c>
      <c r="AB1543" t="s">
        <v>39</v>
      </c>
      <c r="AC1543" t="s">
        <v>40</v>
      </c>
      <c r="AD1543" t="s">
        <v>41</v>
      </c>
      <c r="AE1543"/>
    </row>
    <row r="1544" spans="1:31" ht="15">
      <c r="A1544" s="1" t="str">
        <f t="shared" si="48"/>
        <v>1153213412E7</v>
      </c>
      <c r="B1544" t="s">
        <v>398</v>
      </c>
      <c r="C1544" t="s">
        <v>29</v>
      </c>
      <c r="D1544" t="s">
        <v>30</v>
      </c>
      <c r="E1544" t="s">
        <v>399</v>
      </c>
      <c r="F1544" t="s">
        <v>1548</v>
      </c>
      <c r="G1544" t="s">
        <v>8490</v>
      </c>
      <c r="H1544" t="s">
        <v>1774</v>
      </c>
      <c r="I1544" t="s">
        <v>8491</v>
      </c>
      <c r="J1544" t="s">
        <v>8514</v>
      </c>
      <c r="K1544" t="s">
        <v>32</v>
      </c>
      <c r="L1544" t="s">
        <v>32</v>
      </c>
      <c r="M1544" t="s">
        <v>259</v>
      </c>
      <c r="N1544" t="s">
        <v>44</v>
      </c>
      <c r="O1544" t="s">
        <v>8515</v>
      </c>
      <c r="P1544" t="s">
        <v>2440</v>
      </c>
      <c r="Q1544" t="s">
        <v>745</v>
      </c>
      <c r="R1544" t="s">
        <v>8516</v>
      </c>
      <c r="S1544" s="1" t="str">
        <f t="shared" si="49"/>
        <v>ARENAS SOTO, MARINA BEATRIZ</v>
      </c>
      <c r="T1544" t="s">
        <v>48</v>
      </c>
      <c r="U1544" t="s">
        <v>49</v>
      </c>
      <c r="V1544" t="s">
        <v>50</v>
      </c>
      <c r="W1544" t="s">
        <v>8517</v>
      </c>
      <c r="X1544" s="40">
        <v>24856</v>
      </c>
      <c r="Y1544" t="s">
        <v>8518</v>
      </c>
      <c r="Z1544" s="40">
        <v>43115</v>
      </c>
      <c r="AA1544" s="40">
        <v>43465</v>
      </c>
      <c r="AB1544" t="s">
        <v>39</v>
      </c>
      <c r="AC1544" t="s">
        <v>40</v>
      </c>
      <c r="AD1544" t="s">
        <v>41</v>
      </c>
      <c r="AE1544"/>
    </row>
    <row r="1545" spans="1:31" ht="15">
      <c r="A1545" s="1" t="str">
        <f t="shared" si="48"/>
        <v>1153213412E8</v>
      </c>
      <c r="B1545" t="s">
        <v>398</v>
      </c>
      <c r="C1545" t="s">
        <v>29</v>
      </c>
      <c r="D1545" t="s">
        <v>30</v>
      </c>
      <c r="E1545" t="s">
        <v>399</v>
      </c>
      <c r="F1545" t="s">
        <v>1548</v>
      </c>
      <c r="G1545" t="s">
        <v>8490</v>
      </c>
      <c r="H1545" t="s">
        <v>1774</v>
      </c>
      <c r="I1545" t="s">
        <v>8491</v>
      </c>
      <c r="J1545" t="s">
        <v>8519</v>
      </c>
      <c r="K1545" t="s">
        <v>32</v>
      </c>
      <c r="L1545" t="s">
        <v>32</v>
      </c>
      <c r="M1545" t="s">
        <v>43</v>
      </c>
      <c r="N1545" t="s">
        <v>44</v>
      </c>
      <c r="O1545" t="s">
        <v>8520</v>
      </c>
      <c r="P1545" t="s">
        <v>76</v>
      </c>
      <c r="Q1545" t="s">
        <v>8521</v>
      </c>
      <c r="R1545" t="s">
        <v>8522</v>
      </c>
      <c r="S1545" s="1" t="str">
        <f t="shared" si="49"/>
        <v>QUISPE CONZA, CARLOS ELIAS</v>
      </c>
      <c r="T1545" t="s">
        <v>60</v>
      </c>
      <c r="U1545" t="s">
        <v>49</v>
      </c>
      <c r="V1545" t="s">
        <v>50</v>
      </c>
      <c r="W1545" t="s">
        <v>8523</v>
      </c>
      <c r="X1545" s="40">
        <v>26165</v>
      </c>
      <c r="Y1545" t="s">
        <v>8524</v>
      </c>
      <c r="Z1545" s="40">
        <v>42795</v>
      </c>
      <c r="AA1545" s="40">
        <v>43100</v>
      </c>
      <c r="AB1545" t="s">
        <v>39</v>
      </c>
      <c r="AC1545" t="s">
        <v>40</v>
      </c>
      <c r="AD1545" t="s">
        <v>41</v>
      </c>
      <c r="AE1545"/>
    </row>
    <row r="1546" spans="1:31" ht="15">
      <c r="A1546" s="1" t="str">
        <f t="shared" si="48"/>
        <v>21EV01805223</v>
      </c>
      <c r="B1546" t="s">
        <v>398</v>
      </c>
      <c r="C1546" t="s">
        <v>29</v>
      </c>
      <c r="D1546" t="s">
        <v>30</v>
      </c>
      <c r="E1546" t="s">
        <v>399</v>
      </c>
      <c r="F1546" t="s">
        <v>1548</v>
      </c>
      <c r="G1546" t="s">
        <v>8490</v>
      </c>
      <c r="H1546" t="s">
        <v>1774</v>
      </c>
      <c r="I1546" t="s">
        <v>8491</v>
      </c>
      <c r="J1546" t="s">
        <v>8525</v>
      </c>
      <c r="K1546" t="s">
        <v>32</v>
      </c>
      <c r="L1546" t="s">
        <v>32</v>
      </c>
      <c r="M1546" t="s">
        <v>1139</v>
      </c>
      <c r="N1546" t="s">
        <v>62</v>
      </c>
      <c r="O1546" t="s">
        <v>1990</v>
      </c>
      <c r="P1546" t="s">
        <v>8526</v>
      </c>
      <c r="Q1546" t="s">
        <v>52</v>
      </c>
      <c r="R1546" t="s">
        <v>974</v>
      </c>
      <c r="S1546" s="1" t="str">
        <f t="shared" si="49"/>
        <v>PHATI CHOQUEMAMANI, PAULINO</v>
      </c>
      <c r="T1546" t="s">
        <v>65</v>
      </c>
      <c r="U1546" t="s">
        <v>644</v>
      </c>
      <c r="V1546" t="s">
        <v>50</v>
      </c>
      <c r="W1546" t="s">
        <v>8527</v>
      </c>
      <c r="X1546" s="40">
        <v>24280</v>
      </c>
      <c r="Y1546" t="s">
        <v>8528</v>
      </c>
      <c r="Z1546" s="40">
        <v>43160</v>
      </c>
      <c r="AA1546" s="40">
        <v>43465</v>
      </c>
      <c r="AB1546" t="s">
        <v>113</v>
      </c>
      <c r="AC1546" t="s">
        <v>67</v>
      </c>
      <c r="AD1546" t="s">
        <v>41</v>
      </c>
      <c r="AE1546"/>
    </row>
    <row r="1547" spans="1:31" ht="15">
      <c r="A1547" s="1" t="str">
        <f t="shared" si="48"/>
        <v>1153213412E3</v>
      </c>
      <c r="B1547" t="s">
        <v>398</v>
      </c>
      <c r="C1547" t="s">
        <v>29</v>
      </c>
      <c r="D1547" t="s">
        <v>30</v>
      </c>
      <c r="E1547" t="s">
        <v>399</v>
      </c>
      <c r="F1547" t="s">
        <v>1548</v>
      </c>
      <c r="G1547" t="s">
        <v>8490</v>
      </c>
      <c r="H1547" t="s">
        <v>1774</v>
      </c>
      <c r="I1547" t="s">
        <v>8491</v>
      </c>
      <c r="J1547" t="s">
        <v>8529</v>
      </c>
      <c r="K1547" t="s">
        <v>87</v>
      </c>
      <c r="L1547" t="s">
        <v>88</v>
      </c>
      <c r="M1547" t="s">
        <v>325</v>
      </c>
      <c r="N1547" t="s">
        <v>44</v>
      </c>
      <c r="O1547" t="s">
        <v>8530</v>
      </c>
      <c r="P1547" t="s">
        <v>8531</v>
      </c>
      <c r="Q1547" t="s">
        <v>269</v>
      </c>
      <c r="R1547" t="s">
        <v>8532</v>
      </c>
      <c r="S1547" s="1" t="str">
        <f t="shared" si="49"/>
        <v>CALLASACA TAPIA, JUAN LEONARDO</v>
      </c>
      <c r="T1547" t="s">
        <v>98</v>
      </c>
      <c r="U1547" t="s">
        <v>38</v>
      </c>
      <c r="V1547" t="s">
        <v>50</v>
      </c>
      <c r="W1547" t="s">
        <v>8533</v>
      </c>
      <c r="X1547" s="40">
        <v>24389</v>
      </c>
      <c r="Y1547" t="s">
        <v>8534</v>
      </c>
      <c r="Z1547" s="40">
        <v>41821</v>
      </c>
      <c r="AA1547"/>
      <c r="AB1547" t="s">
        <v>39</v>
      </c>
      <c r="AC1547" t="s">
        <v>92</v>
      </c>
      <c r="AD1547" t="s">
        <v>41</v>
      </c>
      <c r="AE1547"/>
    </row>
    <row r="1548" spans="1:31" ht="15">
      <c r="A1548" s="1" t="str">
        <f t="shared" si="48"/>
        <v>1119213412E2</v>
      </c>
      <c r="B1548" t="s">
        <v>377</v>
      </c>
      <c r="C1548" t="s">
        <v>303</v>
      </c>
      <c r="D1548" t="s">
        <v>30</v>
      </c>
      <c r="E1548" t="s">
        <v>399</v>
      </c>
      <c r="F1548" t="s">
        <v>1368</v>
      </c>
      <c r="G1548" t="s">
        <v>8535</v>
      </c>
      <c r="H1548" t="s">
        <v>1774</v>
      </c>
      <c r="I1548" t="s">
        <v>8536</v>
      </c>
      <c r="J1548" t="s">
        <v>8537</v>
      </c>
      <c r="K1548" t="s">
        <v>32</v>
      </c>
      <c r="L1548" t="s">
        <v>32</v>
      </c>
      <c r="M1548" t="s">
        <v>43</v>
      </c>
      <c r="N1548" t="s">
        <v>62</v>
      </c>
      <c r="O1548" t="s">
        <v>8538</v>
      </c>
      <c r="P1548" t="s">
        <v>76</v>
      </c>
      <c r="Q1548" t="s">
        <v>6511</v>
      </c>
      <c r="R1548" t="s">
        <v>198</v>
      </c>
      <c r="S1548" s="1" t="str">
        <f t="shared" si="49"/>
        <v>QUISPE CCAPA, YOLANDA</v>
      </c>
      <c r="T1548" t="s">
        <v>65</v>
      </c>
      <c r="U1548" t="s">
        <v>49</v>
      </c>
      <c r="V1548" t="s">
        <v>50</v>
      </c>
      <c r="W1548" t="s">
        <v>8539</v>
      </c>
      <c r="X1548" s="40">
        <v>29059</v>
      </c>
      <c r="Y1548" t="s">
        <v>8540</v>
      </c>
      <c r="Z1548" s="40">
        <v>43349</v>
      </c>
      <c r="AA1548" s="40">
        <v>43465</v>
      </c>
      <c r="AB1548" t="s">
        <v>270</v>
      </c>
      <c r="AC1548" t="s">
        <v>67</v>
      </c>
      <c r="AD1548" t="s">
        <v>41</v>
      </c>
      <c r="AE1548"/>
    </row>
    <row r="1549" spans="1:31" ht="15">
      <c r="A1549" s="1" t="str">
        <f t="shared" si="48"/>
        <v>1119213412E2</v>
      </c>
      <c r="B1549" t="s">
        <v>377</v>
      </c>
      <c r="C1549" t="s">
        <v>303</v>
      </c>
      <c r="D1549" t="s">
        <v>30</v>
      </c>
      <c r="E1549" t="s">
        <v>399</v>
      </c>
      <c r="F1549" t="s">
        <v>1368</v>
      </c>
      <c r="G1549" t="s">
        <v>8535</v>
      </c>
      <c r="H1549" t="s">
        <v>1774</v>
      </c>
      <c r="I1549" t="s">
        <v>8536</v>
      </c>
      <c r="J1549" t="s">
        <v>8537</v>
      </c>
      <c r="K1549" t="s">
        <v>32</v>
      </c>
      <c r="L1549" t="s">
        <v>32</v>
      </c>
      <c r="M1549" t="s">
        <v>43</v>
      </c>
      <c r="N1549" t="s">
        <v>44</v>
      </c>
      <c r="O1549" t="s">
        <v>8541</v>
      </c>
      <c r="P1549" t="s">
        <v>8542</v>
      </c>
      <c r="Q1549" t="s">
        <v>269</v>
      </c>
      <c r="R1549" t="s">
        <v>300</v>
      </c>
      <c r="S1549" s="1" t="str">
        <f t="shared" si="49"/>
        <v>UTURUNCO TAPIA, ROSA</v>
      </c>
      <c r="T1549" t="s">
        <v>65</v>
      </c>
      <c r="U1549" t="s">
        <v>49</v>
      </c>
      <c r="V1549" t="s">
        <v>271</v>
      </c>
      <c r="W1549" t="s">
        <v>8543</v>
      </c>
      <c r="X1549" s="40">
        <v>27129</v>
      </c>
      <c r="Y1549" t="s">
        <v>8544</v>
      </c>
      <c r="Z1549" s="40">
        <v>43344</v>
      </c>
      <c r="AA1549" s="40">
        <v>43465</v>
      </c>
      <c r="AB1549" t="s">
        <v>39</v>
      </c>
      <c r="AC1549" t="s">
        <v>40</v>
      </c>
      <c r="AD1549" t="s">
        <v>41</v>
      </c>
      <c r="AE1549"/>
    </row>
    <row r="1550" spans="1:31" ht="15">
      <c r="A1550" s="1" t="str">
        <f t="shared" si="48"/>
        <v>1119213412E3</v>
      </c>
      <c r="B1550" t="s">
        <v>377</v>
      </c>
      <c r="C1550" t="s">
        <v>303</v>
      </c>
      <c r="D1550" t="s">
        <v>30</v>
      </c>
      <c r="E1550" t="s">
        <v>399</v>
      </c>
      <c r="F1550" t="s">
        <v>1368</v>
      </c>
      <c r="G1550" t="s">
        <v>8535</v>
      </c>
      <c r="H1550" t="s">
        <v>1774</v>
      </c>
      <c r="I1550" t="s">
        <v>8536</v>
      </c>
      <c r="J1550" t="s">
        <v>8545</v>
      </c>
      <c r="K1550" t="s">
        <v>32</v>
      </c>
      <c r="L1550" t="s">
        <v>32</v>
      </c>
      <c r="M1550" t="s">
        <v>259</v>
      </c>
      <c r="N1550" t="s">
        <v>44</v>
      </c>
      <c r="O1550" t="s">
        <v>8546</v>
      </c>
      <c r="P1550" t="s">
        <v>365</v>
      </c>
      <c r="Q1550" t="s">
        <v>306</v>
      </c>
      <c r="R1550" t="s">
        <v>8547</v>
      </c>
      <c r="S1550" s="1" t="str">
        <f t="shared" si="49"/>
        <v>BUSTINZA GUTIERREZ, HONORIO RAUL</v>
      </c>
      <c r="T1550" t="s">
        <v>53</v>
      </c>
      <c r="U1550" t="s">
        <v>49</v>
      </c>
      <c r="V1550" t="s">
        <v>50</v>
      </c>
      <c r="W1550" t="s">
        <v>8548</v>
      </c>
      <c r="X1550" s="40">
        <v>21184</v>
      </c>
      <c r="Y1550" t="s">
        <v>8549</v>
      </c>
      <c r="Z1550" s="40">
        <v>43101</v>
      </c>
      <c r="AA1550" s="40">
        <v>43465</v>
      </c>
      <c r="AB1550" t="s">
        <v>39</v>
      </c>
      <c r="AC1550" t="s">
        <v>40</v>
      </c>
      <c r="AD1550" t="s">
        <v>41</v>
      </c>
      <c r="AE1550"/>
    </row>
    <row r="1551" spans="1:31" ht="15">
      <c r="A1551" s="1" t="str">
        <f t="shared" si="48"/>
        <v>1133813412E2</v>
      </c>
      <c r="B1551" t="s">
        <v>398</v>
      </c>
      <c r="C1551" t="s">
        <v>2260</v>
      </c>
      <c r="D1551" t="s">
        <v>30</v>
      </c>
      <c r="E1551" t="s">
        <v>399</v>
      </c>
      <c r="F1551" t="s">
        <v>1554</v>
      </c>
      <c r="G1551" t="s">
        <v>8550</v>
      </c>
      <c r="H1551" t="s">
        <v>1774</v>
      </c>
      <c r="I1551" t="s">
        <v>8551</v>
      </c>
      <c r="J1551" t="s">
        <v>8552</v>
      </c>
      <c r="K1551" t="s">
        <v>32</v>
      </c>
      <c r="L1551" t="s">
        <v>32</v>
      </c>
      <c r="M1551" t="s">
        <v>43</v>
      </c>
      <c r="N1551" t="s">
        <v>44</v>
      </c>
      <c r="O1551" t="s">
        <v>8553</v>
      </c>
      <c r="P1551" t="s">
        <v>8554</v>
      </c>
      <c r="Q1551" t="s">
        <v>295</v>
      </c>
      <c r="R1551" t="s">
        <v>776</v>
      </c>
      <c r="S1551" s="1" t="str">
        <f t="shared" si="49"/>
        <v>CASTILLA COLQUEHUANCA, JUAN CARLOS</v>
      </c>
      <c r="T1551" t="s">
        <v>65</v>
      </c>
      <c r="U1551" t="s">
        <v>49</v>
      </c>
      <c r="V1551" t="s">
        <v>50</v>
      </c>
      <c r="W1551" t="s">
        <v>8555</v>
      </c>
      <c r="X1551" s="40">
        <v>28115</v>
      </c>
      <c r="Y1551" t="s">
        <v>8556</v>
      </c>
      <c r="Z1551" s="40">
        <v>43160</v>
      </c>
      <c r="AA1551" s="40">
        <v>43465</v>
      </c>
      <c r="AB1551" t="s">
        <v>39</v>
      </c>
      <c r="AC1551" t="s">
        <v>40</v>
      </c>
      <c r="AD1551" t="s">
        <v>41</v>
      </c>
      <c r="AE1551"/>
    </row>
    <row r="1552" spans="1:31" ht="15">
      <c r="A1552" s="1" t="str">
        <f t="shared" si="48"/>
        <v>1143813412E3</v>
      </c>
      <c r="B1552" t="s">
        <v>398</v>
      </c>
      <c r="C1552" t="s">
        <v>2260</v>
      </c>
      <c r="D1552" t="s">
        <v>30</v>
      </c>
      <c r="E1552" t="s">
        <v>399</v>
      </c>
      <c r="F1552" t="s">
        <v>1541</v>
      </c>
      <c r="G1552" t="s">
        <v>8557</v>
      </c>
      <c r="H1552" t="s">
        <v>1774</v>
      </c>
      <c r="I1552" t="s">
        <v>8558</v>
      </c>
      <c r="J1552" t="s">
        <v>8559</v>
      </c>
      <c r="K1552" t="s">
        <v>32</v>
      </c>
      <c r="L1552" t="s">
        <v>32</v>
      </c>
      <c r="M1552" t="s">
        <v>259</v>
      </c>
      <c r="N1552" t="s">
        <v>44</v>
      </c>
      <c r="O1552" t="s">
        <v>8560</v>
      </c>
      <c r="P1552" t="s">
        <v>76</v>
      </c>
      <c r="Q1552" t="s">
        <v>243</v>
      </c>
      <c r="R1552" t="s">
        <v>72</v>
      </c>
      <c r="S1552" s="1" t="str">
        <f t="shared" si="49"/>
        <v>QUISPE NEYRA, SONIA</v>
      </c>
      <c r="T1552" t="s">
        <v>48</v>
      </c>
      <c r="U1552" t="s">
        <v>49</v>
      </c>
      <c r="V1552" t="s">
        <v>50</v>
      </c>
      <c r="W1552" t="s">
        <v>8561</v>
      </c>
      <c r="X1552" s="40">
        <v>30107</v>
      </c>
      <c r="Y1552" t="s">
        <v>8562</v>
      </c>
      <c r="Z1552" s="40">
        <v>43101</v>
      </c>
      <c r="AA1552" s="40">
        <v>43465</v>
      </c>
      <c r="AB1552" t="s">
        <v>39</v>
      </c>
      <c r="AC1552" t="s">
        <v>40</v>
      </c>
      <c r="AD1552" t="s">
        <v>41</v>
      </c>
      <c r="AE1552"/>
    </row>
    <row r="1553" spans="1:31" ht="15">
      <c r="A1553" s="1" t="str">
        <f t="shared" si="48"/>
        <v>1153813412E2</v>
      </c>
      <c r="B1553" t="s">
        <v>398</v>
      </c>
      <c r="C1553" t="s">
        <v>303</v>
      </c>
      <c r="D1553" t="s">
        <v>30</v>
      </c>
      <c r="E1553" t="s">
        <v>399</v>
      </c>
      <c r="F1553" t="s">
        <v>1551</v>
      </c>
      <c r="G1553" t="s">
        <v>8563</v>
      </c>
      <c r="H1553" t="s">
        <v>1774</v>
      </c>
      <c r="I1553" t="s">
        <v>8564</v>
      </c>
      <c r="J1553" t="s">
        <v>8565</v>
      </c>
      <c r="K1553" t="s">
        <v>32</v>
      </c>
      <c r="L1553" t="s">
        <v>32</v>
      </c>
      <c r="M1553" t="s">
        <v>43</v>
      </c>
      <c r="N1553" t="s">
        <v>44</v>
      </c>
      <c r="O1553" t="s">
        <v>54</v>
      </c>
      <c r="P1553" t="s">
        <v>8566</v>
      </c>
      <c r="Q1553" t="s">
        <v>157</v>
      </c>
      <c r="R1553" t="s">
        <v>341</v>
      </c>
      <c r="S1553" s="1" t="str">
        <f t="shared" si="49"/>
        <v>EXCELMES LOZA, MARTHA</v>
      </c>
      <c r="T1553" t="s">
        <v>53</v>
      </c>
      <c r="U1553" t="s">
        <v>49</v>
      </c>
      <c r="V1553" t="s">
        <v>50</v>
      </c>
      <c r="W1553" t="s">
        <v>8567</v>
      </c>
      <c r="X1553" s="40">
        <v>22619</v>
      </c>
      <c r="Y1553" t="s">
        <v>8568</v>
      </c>
      <c r="Z1553"/>
      <c r="AA1553"/>
      <c r="AB1553" t="s">
        <v>39</v>
      </c>
      <c r="AC1553" t="s">
        <v>40</v>
      </c>
      <c r="AD1553" t="s">
        <v>41</v>
      </c>
      <c r="AE1553"/>
    </row>
    <row r="1554" spans="1:31" ht="15">
      <c r="A1554" s="1" t="str">
        <f t="shared" si="48"/>
        <v>1153813412E3</v>
      </c>
      <c r="B1554" t="s">
        <v>398</v>
      </c>
      <c r="C1554" t="s">
        <v>303</v>
      </c>
      <c r="D1554" t="s">
        <v>30</v>
      </c>
      <c r="E1554" t="s">
        <v>399</v>
      </c>
      <c r="F1554" t="s">
        <v>1551</v>
      </c>
      <c r="G1554" t="s">
        <v>8563</v>
      </c>
      <c r="H1554" t="s">
        <v>1774</v>
      </c>
      <c r="I1554" t="s">
        <v>8564</v>
      </c>
      <c r="J1554" t="s">
        <v>8569</v>
      </c>
      <c r="K1554" t="s">
        <v>32</v>
      </c>
      <c r="L1554" t="s">
        <v>32</v>
      </c>
      <c r="M1554" t="s">
        <v>43</v>
      </c>
      <c r="N1554" t="s">
        <v>44</v>
      </c>
      <c r="O1554" t="s">
        <v>8570</v>
      </c>
      <c r="P1554" t="s">
        <v>441</v>
      </c>
      <c r="Q1554" t="s">
        <v>153</v>
      </c>
      <c r="R1554" t="s">
        <v>8571</v>
      </c>
      <c r="S1554" s="1" t="str">
        <f t="shared" si="49"/>
        <v>MARCA ORTEGA, WENCESLAO FREDDY</v>
      </c>
      <c r="T1554" t="s">
        <v>65</v>
      </c>
      <c r="U1554" t="s">
        <v>49</v>
      </c>
      <c r="V1554" t="s">
        <v>50</v>
      </c>
      <c r="W1554" t="s">
        <v>8572</v>
      </c>
      <c r="X1554" s="40">
        <v>25109</v>
      </c>
      <c r="Y1554" t="s">
        <v>8573</v>
      </c>
      <c r="Z1554"/>
      <c r="AA1554"/>
      <c r="AB1554" t="s">
        <v>39</v>
      </c>
      <c r="AC1554" t="s">
        <v>40</v>
      </c>
      <c r="AD1554" t="s">
        <v>41</v>
      </c>
      <c r="AE1554"/>
    </row>
    <row r="1555" spans="1:31" ht="15">
      <c r="A1555" s="1" t="str">
        <f t="shared" si="48"/>
        <v>1153813412E4</v>
      </c>
      <c r="B1555" t="s">
        <v>398</v>
      </c>
      <c r="C1555" t="s">
        <v>303</v>
      </c>
      <c r="D1555" t="s">
        <v>30</v>
      </c>
      <c r="E1555" t="s">
        <v>399</v>
      </c>
      <c r="F1555" t="s">
        <v>1551</v>
      </c>
      <c r="G1555" t="s">
        <v>8563</v>
      </c>
      <c r="H1555" t="s">
        <v>1774</v>
      </c>
      <c r="I1555" t="s">
        <v>8564</v>
      </c>
      <c r="J1555" t="s">
        <v>8574</v>
      </c>
      <c r="K1555" t="s">
        <v>32</v>
      </c>
      <c r="L1555" t="s">
        <v>32</v>
      </c>
      <c r="M1555" t="s">
        <v>259</v>
      </c>
      <c r="N1555" t="s">
        <v>44</v>
      </c>
      <c r="O1555" t="s">
        <v>8575</v>
      </c>
      <c r="P1555" t="s">
        <v>8576</v>
      </c>
      <c r="Q1555" t="s">
        <v>931</v>
      </c>
      <c r="R1555" t="s">
        <v>8577</v>
      </c>
      <c r="S1555" s="1" t="str">
        <f t="shared" si="49"/>
        <v>CAJMA MOROCCO, ESTEBAN MARIO</v>
      </c>
      <c r="T1555" t="s">
        <v>48</v>
      </c>
      <c r="U1555" t="s">
        <v>49</v>
      </c>
      <c r="V1555" t="s">
        <v>50</v>
      </c>
      <c r="W1555" t="s">
        <v>8578</v>
      </c>
      <c r="X1555" s="40">
        <v>24102</v>
      </c>
      <c r="Y1555" t="s">
        <v>8579</v>
      </c>
      <c r="Z1555" s="40">
        <v>43115</v>
      </c>
      <c r="AA1555" s="40">
        <v>43465</v>
      </c>
      <c r="AB1555" t="s">
        <v>39</v>
      </c>
      <c r="AC1555" t="s">
        <v>40</v>
      </c>
      <c r="AD1555" t="s">
        <v>41</v>
      </c>
      <c r="AE1555"/>
    </row>
    <row r="1556" spans="1:31" ht="15">
      <c r="A1556" s="1" t="str">
        <f t="shared" si="48"/>
        <v>1134813412E2</v>
      </c>
      <c r="B1556" t="s">
        <v>377</v>
      </c>
      <c r="C1556" t="s">
        <v>303</v>
      </c>
      <c r="D1556" t="s">
        <v>30</v>
      </c>
      <c r="E1556" t="s">
        <v>381</v>
      </c>
      <c r="F1556" t="s">
        <v>1302</v>
      </c>
      <c r="G1556" t="s">
        <v>8580</v>
      </c>
      <c r="H1556" t="s">
        <v>1774</v>
      </c>
      <c r="I1556" t="s">
        <v>8581</v>
      </c>
      <c r="J1556" t="s">
        <v>8582</v>
      </c>
      <c r="K1556" t="s">
        <v>32</v>
      </c>
      <c r="L1556" t="s">
        <v>32</v>
      </c>
      <c r="M1556" t="s">
        <v>43</v>
      </c>
      <c r="N1556" t="s">
        <v>62</v>
      </c>
      <c r="O1556" t="s">
        <v>8583</v>
      </c>
      <c r="P1556" t="s">
        <v>76</v>
      </c>
      <c r="Q1556" t="s">
        <v>262</v>
      </c>
      <c r="R1556" t="s">
        <v>8584</v>
      </c>
      <c r="S1556" s="1" t="str">
        <f t="shared" si="49"/>
        <v>QUISPE FIGUEROA, LOUDREN LUCIO</v>
      </c>
      <c r="T1556" t="s">
        <v>65</v>
      </c>
      <c r="U1556" t="s">
        <v>49</v>
      </c>
      <c r="V1556" t="s">
        <v>100</v>
      </c>
      <c r="W1556" t="s">
        <v>8585</v>
      </c>
      <c r="X1556" s="40">
        <v>29628</v>
      </c>
      <c r="Y1556" t="s">
        <v>8586</v>
      </c>
      <c r="Z1556" s="40">
        <v>43160</v>
      </c>
      <c r="AA1556" s="40">
        <v>43465</v>
      </c>
      <c r="AB1556" t="s">
        <v>39</v>
      </c>
      <c r="AC1556" t="s">
        <v>67</v>
      </c>
      <c r="AD1556" t="s">
        <v>41</v>
      </c>
      <c r="AE1556"/>
    </row>
    <row r="1557" spans="1:31" ht="15">
      <c r="A1557" s="1" t="str">
        <f t="shared" si="48"/>
        <v>1134813412E3</v>
      </c>
      <c r="B1557" t="s">
        <v>377</v>
      </c>
      <c r="C1557" t="s">
        <v>303</v>
      </c>
      <c r="D1557" t="s">
        <v>30</v>
      </c>
      <c r="E1557" t="s">
        <v>381</v>
      </c>
      <c r="F1557" t="s">
        <v>1302</v>
      </c>
      <c r="G1557" t="s">
        <v>8580</v>
      </c>
      <c r="H1557" t="s">
        <v>1774</v>
      </c>
      <c r="I1557" t="s">
        <v>8581</v>
      </c>
      <c r="J1557" t="s">
        <v>8587</v>
      </c>
      <c r="K1557" t="s">
        <v>32</v>
      </c>
      <c r="L1557" t="s">
        <v>32</v>
      </c>
      <c r="M1557" t="s">
        <v>43</v>
      </c>
      <c r="N1557" t="s">
        <v>44</v>
      </c>
      <c r="O1557" t="s">
        <v>8588</v>
      </c>
      <c r="P1557" t="s">
        <v>158</v>
      </c>
      <c r="Q1557" t="s">
        <v>432</v>
      </c>
      <c r="R1557" t="s">
        <v>8589</v>
      </c>
      <c r="S1557" s="1" t="str">
        <f t="shared" si="49"/>
        <v>ROJAS PINTO, ANGELICA ISABEL</v>
      </c>
      <c r="T1557" t="s">
        <v>60</v>
      </c>
      <c r="U1557" t="s">
        <v>49</v>
      </c>
      <c r="V1557" t="s">
        <v>50</v>
      </c>
      <c r="W1557" t="s">
        <v>8590</v>
      </c>
      <c r="X1557" s="40">
        <v>25052</v>
      </c>
      <c r="Y1557" t="s">
        <v>8591</v>
      </c>
      <c r="Z1557" s="40">
        <v>42887</v>
      </c>
      <c r="AA1557" s="40">
        <v>42978</v>
      </c>
      <c r="AB1557" t="s">
        <v>39</v>
      </c>
      <c r="AC1557" t="s">
        <v>40</v>
      </c>
      <c r="AD1557" t="s">
        <v>41</v>
      </c>
      <c r="AE1557"/>
    </row>
    <row r="1558" spans="1:31" ht="15">
      <c r="A1558" s="1" t="str">
        <f t="shared" si="48"/>
        <v>1134813412E4</v>
      </c>
      <c r="B1558" t="s">
        <v>377</v>
      </c>
      <c r="C1558" t="s">
        <v>303</v>
      </c>
      <c r="D1558" t="s">
        <v>30</v>
      </c>
      <c r="E1558" t="s">
        <v>381</v>
      </c>
      <c r="F1558" t="s">
        <v>1302</v>
      </c>
      <c r="G1558" t="s">
        <v>8580</v>
      </c>
      <c r="H1558" t="s">
        <v>1774</v>
      </c>
      <c r="I1558" t="s">
        <v>8581</v>
      </c>
      <c r="J1558" t="s">
        <v>8592</v>
      </c>
      <c r="K1558" t="s">
        <v>32</v>
      </c>
      <c r="L1558" t="s">
        <v>32</v>
      </c>
      <c r="M1558" t="s">
        <v>259</v>
      </c>
      <c r="N1558" t="s">
        <v>44</v>
      </c>
      <c r="O1558" t="s">
        <v>54</v>
      </c>
      <c r="P1558" t="s">
        <v>3</v>
      </c>
      <c r="Q1558" t="s">
        <v>263</v>
      </c>
      <c r="R1558" t="s">
        <v>8593</v>
      </c>
      <c r="S1558" s="1" t="str">
        <f t="shared" si="49"/>
        <v>ZONA ZEA, CALIXTO FORTUNATO</v>
      </c>
      <c r="T1558" t="s">
        <v>48</v>
      </c>
      <c r="U1558" t="s">
        <v>49</v>
      </c>
      <c r="V1558" t="s">
        <v>50</v>
      </c>
      <c r="W1558" t="s">
        <v>8594</v>
      </c>
      <c r="X1558" s="40">
        <v>21837</v>
      </c>
      <c r="Y1558" t="s">
        <v>8595</v>
      </c>
      <c r="Z1558" s="40">
        <v>43101</v>
      </c>
      <c r="AA1558" s="40">
        <v>43465</v>
      </c>
      <c r="AB1558" t="s">
        <v>39</v>
      </c>
      <c r="AC1558" t="s">
        <v>40</v>
      </c>
      <c r="AD1558" t="s">
        <v>41</v>
      </c>
      <c r="AE1558"/>
    </row>
    <row r="1559" spans="1:31" ht="15">
      <c r="A1559" s="1" t="str">
        <f t="shared" si="48"/>
        <v>1154813412E2</v>
      </c>
      <c r="B1559" t="s">
        <v>377</v>
      </c>
      <c r="C1559" t="s">
        <v>303</v>
      </c>
      <c r="D1559" t="s">
        <v>30</v>
      </c>
      <c r="E1559" t="s">
        <v>399</v>
      </c>
      <c r="F1559" t="s">
        <v>1361</v>
      </c>
      <c r="G1559" t="s">
        <v>8596</v>
      </c>
      <c r="H1559" t="s">
        <v>1774</v>
      </c>
      <c r="I1559" t="s">
        <v>8597</v>
      </c>
      <c r="J1559" t="s">
        <v>8598</v>
      </c>
      <c r="K1559" t="s">
        <v>32</v>
      </c>
      <c r="L1559" t="s">
        <v>32</v>
      </c>
      <c r="M1559" t="s">
        <v>259</v>
      </c>
      <c r="N1559" t="s">
        <v>44</v>
      </c>
      <c r="O1559" t="s">
        <v>8599</v>
      </c>
      <c r="P1559" t="s">
        <v>102</v>
      </c>
      <c r="Q1559" t="s">
        <v>647</v>
      </c>
      <c r="R1559" t="s">
        <v>150</v>
      </c>
      <c r="S1559" s="1" t="str">
        <f t="shared" si="49"/>
        <v>MAMANI TISNADO, GUADALUPE</v>
      </c>
      <c r="T1559" t="s">
        <v>65</v>
      </c>
      <c r="U1559" t="s">
        <v>49</v>
      </c>
      <c r="V1559" t="s">
        <v>50</v>
      </c>
      <c r="W1559" t="s">
        <v>8600</v>
      </c>
      <c r="X1559" s="40">
        <v>26908</v>
      </c>
      <c r="Y1559" t="s">
        <v>8601</v>
      </c>
      <c r="Z1559" s="40">
        <v>43101</v>
      </c>
      <c r="AA1559" s="40">
        <v>43465</v>
      </c>
      <c r="AB1559" t="s">
        <v>39</v>
      </c>
      <c r="AC1559" t="s">
        <v>40</v>
      </c>
      <c r="AD1559" t="s">
        <v>41</v>
      </c>
      <c r="AE1559"/>
    </row>
    <row r="1560" spans="1:31" ht="15">
      <c r="A1560" s="1" t="str">
        <f t="shared" si="48"/>
        <v>1154813412E3</v>
      </c>
      <c r="B1560" t="s">
        <v>377</v>
      </c>
      <c r="C1560" t="s">
        <v>303</v>
      </c>
      <c r="D1560" t="s">
        <v>30</v>
      </c>
      <c r="E1560" t="s">
        <v>399</v>
      </c>
      <c r="F1560" t="s">
        <v>1361</v>
      </c>
      <c r="G1560" t="s">
        <v>8596</v>
      </c>
      <c r="H1560" t="s">
        <v>1774</v>
      </c>
      <c r="I1560" t="s">
        <v>8597</v>
      </c>
      <c r="J1560" t="s">
        <v>8602</v>
      </c>
      <c r="K1560" t="s">
        <v>32</v>
      </c>
      <c r="L1560" t="s">
        <v>32</v>
      </c>
      <c r="M1560" t="s">
        <v>43</v>
      </c>
      <c r="N1560" t="s">
        <v>44</v>
      </c>
      <c r="O1560" t="s">
        <v>8603</v>
      </c>
      <c r="P1560" t="s">
        <v>932</v>
      </c>
      <c r="Q1560" t="s">
        <v>243</v>
      </c>
      <c r="R1560" t="s">
        <v>8604</v>
      </c>
      <c r="S1560" s="1" t="str">
        <f t="shared" si="49"/>
        <v>USCAMAYTA NEYRA, CARLOS MAGNO</v>
      </c>
      <c r="T1560" t="s">
        <v>65</v>
      </c>
      <c r="U1560" t="s">
        <v>49</v>
      </c>
      <c r="V1560" t="s">
        <v>50</v>
      </c>
      <c r="W1560" t="s">
        <v>8605</v>
      </c>
      <c r="X1560" s="40">
        <v>23214</v>
      </c>
      <c r="Y1560" t="s">
        <v>8606</v>
      </c>
      <c r="Z1560" s="40">
        <v>42065</v>
      </c>
      <c r="AA1560" s="40">
        <v>42369</v>
      </c>
      <c r="AB1560" t="s">
        <v>39</v>
      </c>
      <c r="AC1560" t="s">
        <v>40</v>
      </c>
      <c r="AD1560" t="s">
        <v>41</v>
      </c>
      <c r="AE1560"/>
    </row>
    <row r="1561" spans="1:31" ht="15">
      <c r="A1561" s="1" t="str">
        <f t="shared" si="48"/>
        <v>1175813412E2</v>
      </c>
      <c r="B1561" t="s">
        <v>377</v>
      </c>
      <c r="C1561" t="s">
        <v>303</v>
      </c>
      <c r="D1561" t="s">
        <v>30</v>
      </c>
      <c r="E1561" t="s">
        <v>381</v>
      </c>
      <c r="F1561" t="s">
        <v>1307</v>
      </c>
      <c r="G1561" t="s">
        <v>8607</v>
      </c>
      <c r="H1561" t="s">
        <v>1774</v>
      </c>
      <c r="I1561" t="s">
        <v>8608</v>
      </c>
      <c r="J1561" t="s">
        <v>8609</v>
      </c>
      <c r="K1561" t="s">
        <v>32</v>
      </c>
      <c r="L1561" t="s">
        <v>32</v>
      </c>
      <c r="M1561" t="s">
        <v>43</v>
      </c>
      <c r="N1561" t="s">
        <v>44</v>
      </c>
      <c r="O1561" t="s">
        <v>54</v>
      </c>
      <c r="P1561" t="s">
        <v>294</v>
      </c>
      <c r="Q1561" t="s">
        <v>315</v>
      </c>
      <c r="R1561" t="s">
        <v>8610</v>
      </c>
      <c r="S1561" s="1" t="str">
        <f t="shared" si="49"/>
        <v>COAQUIRA FERNANDEZ, WIGBERTO HIPOLITO</v>
      </c>
      <c r="T1561" t="s">
        <v>65</v>
      </c>
      <c r="U1561" t="s">
        <v>49</v>
      </c>
      <c r="V1561" t="s">
        <v>50</v>
      </c>
      <c r="W1561" t="s">
        <v>8611</v>
      </c>
      <c r="X1561" s="40">
        <v>24332</v>
      </c>
      <c r="Y1561" t="s">
        <v>8612</v>
      </c>
      <c r="Z1561" s="40">
        <v>42181</v>
      </c>
      <c r="AA1561" s="40">
        <v>42369</v>
      </c>
      <c r="AB1561" t="s">
        <v>39</v>
      </c>
      <c r="AC1561" t="s">
        <v>40</v>
      </c>
      <c r="AD1561" t="s">
        <v>41</v>
      </c>
      <c r="AE1561"/>
    </row>
    <row r="1562" spans="1:31" ht="15">
      <c r="A1562" s="1" t="str">
        <f t="shared" si="48"/>
        <v>1175813412E3</v>
      </c>
      <c r="B1562" t="s">
        <v>377</v>
      </c>
      <c r="C1562" t="s">
        <v>303</v>
      </c>
      <c r="D1562" t="s">
        <v>30</v>
      </c>
      <c r="E1562" t="s">
        <v>381</v>
      </c>
      <c r="F1562" t="s">
        <v>1307</v>
      </c>
      <c r="G1562" t="s">
        <v>8607</v>
      </c>
      <c r="H1562" t="s">
        <v>1774</v>
      </c>
      <c r="I1562" t="s">
        <v>8608</v>
      </c>
      <c r="J1562" t="s">
        <v>8613</v>
      </c>
      <c r="K1562" t="s">
        <v>32</v>
      </c>
      <c r="L1562" t="s">
        <v>32</v>
      </c>
      <c r="M1562" t="s">
        <v>259</v>
      </c>
      <c r="N1562" t="s">
        <v>44</v>
      </c>
      <c r="O1562" t="s">
        <v>8614</v>
      </c>
      <c r="P1562" t="s">
        <v>76</v>
      </c>
      <c r="Q1562" t="s">
        <v>81</v>
      </c>
      <c r="R1562" t="s">
        <v>8615</v>
      </c>
      <c r="S1562" s="1" t="str">
        <f t="shared" si="49"/>
        <v>QUISPE ACHATA, EUFRACIA NERY</v>
      </c>
      <c r="T1562" t="s">
        <v>48</v>
      </c>
      <c r="U1562" t="s">
        <v>49</v>
      </c>
      <c r="V1562" t="s">
        <v>50</v>
      </c>
      <c r="W1562" t="s">
        <v>8616</v>
      </c>
      <c r="X1562" s="40">
        <v>21199</v>
      </c>
      <c r="Y1562" t="s">
        <v>8617</v>
      </c>
      <c r="Z1562" s="40">
        <v>43101</v>
      </c>
      <c r="AA1562" s="40">
        <v>43465</v>
      </c>
      <c r="AB1562" t="s">
        <v>39</v>
      </c>
      <c r="AC1562" t="s">
        <v>40</v>
      </c>
      <c r="AD1562" t="s">
        <v>41</v>
      </c>
      <c r="AE1562"/>
    </row>
    <row r="1563" spans="1:31" ht="15">
      <c r="A1563" s="1" t="str">
        <f t="shared" si="48"/>
        <v>1116813412E2</v>
      </c>
      <c r="B1563" t="s">
        <v>377</v>
      </c>
      <c r="C1563" t="s">
        <v>2260</v>
      </c>
      <c r="D1563" t="s">
        <v>30</v>
      </c>
      <c r="E1563" t="s">
        <v>399</v>
      </c>
      <c r="F1563" t="s">
        <v>1371</v>
      </c>
      <c r="G1563" t="s">
        <v>8618</v>
      </c>
      <c r="H1563" t="s">
        <v>1774</v>
      </c>
      <c r="I1563" t="s">
        <v>8619</v>
      </c>
      <c r="J1563" t="s">
        <v>8620</v>
      </c>
      <c r="K1563" t="s">
        <v>32</v>
      </c>
      <c r="L1563" t="s">
        <v>32</v>
      </c>
      <c r="M1563" t="s">
        <v>259</v>
      </c>
      <c r="N1563" t="s">
        <v>44</v>
      </c>
      <c r="O1563" t="s">
        <v>54</v>
      </c>
      <c r="P1563" t="s">
        <v>378</v>
      </c>
      <c r="Q1563" t="s">
        <v>128</v>
      </c>
      <c r="R1563" t="s">
        <v>8621</v>
      </c>
      <c r="S1563" s="1" t="str">
        <f t="shared" si="49"/>
        <v>ACERO PINO, ANICETO</v>
      </c>
      <c r="T1563" t="s">
        <v>48</v>
      </c>
      <c r="U1563" t="s">
        <v>49</v>
      </c>
      <c r="V1563" t="s">
        <v>50</v>
      </c>
      <c r="W1563" t="s">
        <v>8622</v>
      </c>
      <c r="X1563" s="40">
        <v>21657</v>
      </c>
      <c r="Y1563" t="s">
        <v>8623</v>
      </c>
      <c r="Z1563" s="40">
        <v>43101</v>
      </c>
      <c r="AA1563" s="40">
        <v>43465</v>
      </c>
      <c r="AB1563" t="s">
        <v>39</v>
      </c>
      <c r="AC1563" t="s">
        <v>40</v>
      </c>
      <c r="AD1563" t="s">
        <v>41</v>
      </c>
      <c r="AE1563"/>
    </row>
    <row r="1564" spans="1:31" ht="15">
      <c r="A1564" s="1" t="str">
        <f t="shared" si="48"/>
        <v>1156813412E2</v>
      </c>
      <c r="B1564" t="s">
        <v>377</v>
      </c>
      <c r="C1564" t="s">
        <v>303</v>
      </c>
      <c r="D1564" t="s">
        <v>30</v>
      </c>
      <c r="E1564" t="s">
        <v>399</v>
      </c>
      <c r="F1564" t="s">
        <v>1299</v>
      </c>
      <c r="G1564" t="s">
        <v>8624</v>
      </c>
      <c r="H1564" t="s">
        <v>1774</v>
      </c>
      <c r="I1564" t="s">
        <v>8625</v>
      </c>
      <c r="J1564" t="s">
        <v>8626</v>
      </c>
      <c r="K1564" t="s">
        <v>32</v>
      </c>
      <c r="L1564" t="s">
        <v>32</v>
      </c>
      <c r="M1564" t="s">
        <v>259</v>
      </c>
      <c r="N1564" t="s">
        <v>44</v>
      </c>
      <c r="O1564" t="s">
        <v>8627</v>
      </c>
      <c r="P1564" t="s">
        <v>128</v>
      </c>
      <c r="Q1564" t="s">
        <v>294</v>
      </c>
      <c r="R1564" t="s">
        <v>8628</v>
      </c>
      <c r="S1564" s="1" t="str">
        <f t="shared" si="49"/>
        <v>PINO COAQUIRA, MENELEO</v>
      </c>
      <c r="T1564" t="s">
        <v>60</v>
      </c>
      <c r="U1564" t="s">
        <v>49</v>
      </c>
      <c r="V1564" t="s">
        <v>50</v>
      </c>
      <c r="W1564" t="s">
        <v>8629</v>
      </c>
      <c r="X1564" s="40">
        <v>24310</v>
      </c>
      <c r="Y1564" t="s">
        <v>8630</v>
      </c>
      <c r="Z1564" s="40">
        <v>43101</v>
      </c>
      <c r="AA1564" s="40">
        <v>43465</v>
      </c>
      <c r="AB1564" t="s">
        <v>39</v>
      </c>
      <c r="AC1564" t="s">
        <v>40</v>
      </c>
      <c r="AD1564" t="s">
        <v>41</v>
      </c>
      <c r="AE1564"/>
    </row>
    <row r="1565" spans="1:31" ht="15">
      <c r="A1565" s="1" t="str">
        <f t="shared" si="48"/>
        <v>1156813412E3</v>
      </c>
      <c r="B1565" t="s">
        <v>377</v>
      </c>
      <c r="C1565" t="s">
        <v>303</v>
      </c>
      <c r="D1565" t="s">
        <v>30</v>
      </c>
      <c r="E1565" t="s">
        <v>399</v>
      </c>
      <c r="F1565" t="s">
        <v>1299</v>
      </c>
      <c r="G1565" t="s">
        <v>8624</v>
      </c>
      <c r="H1565" t="s">
        <v>1774</v>
      </c>
      <c r="I1565" t="s">
        <v>8625</v>
      </c>
      <c r="J1565" t="s">
        <v>8631</v>
      </c>
      <c r="K1565" t="s">
        <v>32</v>
      </c>
      <c r="L1565" t="s">
        <v>32</v>
      </c>
      <c r="M1565" t="s">
        <v>43</v>
      </c>
      <c r="N1565" t="s">
        <v>44</v>
      </c>
      <c r="O1565" t="s">
        <v>8632</v>
      </c>
      <c r="P1565" t="s">
        <v>207</v>
      </c>
      <c r="Q1565" t="s">
        <v>263</v>
      </c>
      <c r="R1565" t="s">
        <v>8633</v>
      </c>
      <c r="S1565" s="1" t="str">
        <f t="shared" si="49"/>
        <v>TICONA ZEA, SANTOS SATURNINO</v>
      </c>
      <c r="T1565" t="s">
        <v>60</v>
      </c>
      <c r="U1565" t="s">
        <v>49</v>
      </c>
      <c r="V1565" t="s">
        <v>50</v>
      </c>
      <c r="W1565" t="s">
        <v>8634</v>
      </c>
      <c r="X1565" s="40">
        <v>22979</v>
      </c>
      <c r="Y1565" t="s">
        <v>8635</v>
      </c>
      <c r="Z1565"/>
      <c r="AA1565"/>
      <c r="AB1565" t="s">
        <v>39</v>
      </c>
      <c r="AC1565" t="s">
        <v>40</v>
      </c>
      <c r="AD1565" t="s">
        <v>41</v>
      </c>
      <c r="AE1565"/>
    </row>
    <row r="1566" spans="1:31" ht="15">
      <c r="A1566" s="1" t="str">
        <f t="shared" si="48"/>
        <v>1166813412E2</v>
      </c>
      <c r="B1566" t="s">
        <v>377</v>
      </c>
      <c r="C1566" t="s">
        <v>303</v>
      </c>
      <c r="D1566" t="s">
        <v>30</v>
      </c>
      <c r="E1566" t="s">
        <v>399</v>
      </c>
      <c r="F1566" t="s">
        <v>1363</v>
      </c>
      <c r="G1566" t="s">
        <v>8636</v>
      </c>
      <c r="H1566" t="s">
        <v>1774</v>
      </c>
      <c r="I1566" t="s">
        <v>8637</v>
      </c>
      <c r="J1566" t="s">
        <v>8638</v>
      </c>
      <c r="K1566" t="s">
        <v>32</v>
      </c>
      <c r="L1566" t="s">
        <v>32</v>
      </c>
      <c r="M1566" t="s">
        <v>43</v>
      </c>
      <c r="N1566" t="s">
        <v>44</v>
      </c>
      <c r="O1566" t="s">
        <v>8639</v>
      </c>
      <c r="P1566" t="s">
        <v>397</v>
      </c>
      <c r="Q1566" t="s">
        <v>445</v>
      </c>
      <c r="R1566" t="s">
        <v>595</v>
      </c>
      <c r="S1566" s="1" t="str">
        <f t="shared" si="49"/>
        <v>COTRADO ONOFRE, JUAN</v>
      </c>
      <c r="T1566" t="s">
        <v>53</v>
      </c>
      <c r="U1566" t="s">
        <v>49</v>
      </c>
      <c r="V1566" t="s">
        <v>50</v>
      </c>
      <c r="W1566" t="s">
        <v>8640</v>
      </c>
      <c r="X1566" s="40">
        <v>27205</v>
      </c>
      <c r="Y1566" t="s">
        <v>8641</v>
      </c>
      <c r="Z1566"/>
      <c r="AA1566"/>
      <c r="AB1566" t="s">
        <v>39</v>
      </c>
      <c r="AC1566" t="s">
        <v>40</v>
      </c>
      <c r="AD1566" t="s">
        <v>41</v>
      </c>
      <c r="AE1566"/>
    </row>
    <row r="1567" spans="1:31" ht="15">
      <c r="A1567" s="1" t="str">
        <f t="shared" si="48"/>
        <v>1166813412E3</v>
      </c>
      <c r="B1567" t="s">
        <v>377</v>
      </c>
      <c r="C1567" t="s">
        <v>303</v>
      </c>
      <c r="D1567" t="s">
        <v>30</v>
      </c>
      <c r="E1567" t="s">
        <v>399</v>
      </c>
      <c r="F1567" t="s">
        <v>1363</v>
      </c>
      <c r="G1567" t="s">
        <v>8636</v>
      </c>
      <c r="H1567" t="s">
        <v>1774</v>
      </c>
      <c r="I1567" t="s">
        <v>8637</v>
      </c>
      <c r="J1567" t="s">
        <v>8642</v>
      </c>
      <c r="K1567" t="s">
        <v>32</v>
      </c>
      <c r="L1567" t="s">
        <v>32</v>
      </c>
      <c r="M1567" t="s">
        <v>43</v>
      </c>
      <c r="N1567" t="s">
        <v>44</v>
      </c>
      <c r="O1567" t="s">
        <v>8643</v>
      </c>
      <c r="P1567" t="s">
        <v>203</v>
      </c>
      <c r="Q1567" t="s">
        <v>403</v>
      </c>
      <c r="R1567" t="s">
        <v>8644</v>
      </c>
      <c r="S1567" s="1" t="str">
        <f t="shared" si="49"/>
        <v>ARCE VILLASANTE, ROLANDY RICARDO</v>
      </c>
      <c r="T1567" t="s">
        <v>60</v>
      </c>
      <c r="U1567" t="s">
        <v>49</v>
      </c>
      <c r="V1567" t="s">
        <v>50</v>
      </c>
      <c r="W1567" t="s">
        <v>8645</v>
      </c>
      <c r="X1567" s="40">
        <v>26622</v>
      </c>
      <c r="Y1567" t="s">
        <v>8646</v>
      </c>
      <c r="Z1567" s="40">
        <v>42736</v>
      </c>
      <c r="AA1567" s="40">
        <v>43100</v>
      </c>
      <c r="AB1567" t="s">
        <v>39</v>
      </c>
      <c r="AC1567" t="s">
        <v>40</v>
      </c>
      <c r="AD1567" t="s">
        <v>41</v>
      </c>
      <c r="AE1567"/>
    </row>
    <row r="1568" spans="1:31" ht="15">
      <c r="A1568" s="1" t="str">
        <f t="shared" si="48"/>
        <v>1166813412E4</v>
      </c>
      <c r="B1568" t="s">
        <v>377</v>
      </c>
      <c r="C1568" t="s">
        <v>303</v>
      </c>
      <c r="D1568" t="s">
        <v>30</v>
      </c>
      <c r="E1568" t="s">
        <v>399</v>
      </c>
      <c r="F1568" t="s">
        <v>1363</v>
      </c>
      <c r="G1568" t="s">
        <v>8636</v>
      </c>
      <c r="H1568" t="s">
        <v>1774</v>
      </c>
      <c r="I1568" t="s">
        <v>8637</v>
      </c>
      <c r="J1568" t="s">
        <v>8647</v>
      </c>
      <c r="K1568" t="s">
        <v>32</v>
      </c>
      <c r="L1568" t="s">
        <v>32</v>
      </c>
      <c r="M1568" t="s">
        <v>43</v>
      </c>
      <c r="N1568" t="s">
        <v>44</v>
      </c>
      <c r="O1568" t="s">
        <v>54</v>
      </c>
      <c r="P1568" t="s">
        <v>294</v>
      </c>
      <c r="Q1568" t="s">
        <v>934</v>
      </c>
      <c r="R1568" t="s">
        <v>8648</v>
      </c>
      <c r="S1568" s="1" t="str">
        <f t="shared" si="49"/>
        <v>COAQUIRA HERMOSA, ALEJANDRO LEANDRO</v>
      </c>
      <c r="T1568" t="s">
        <v>48</v>
      </c>
      <c r="U1568" t="s">
        <v>49</v>
      </c>
      <c r="V1568" t="s">
        <v>50</v>
      </c>
      <c r="W1568" t="s">
        <v>8649</v>
      </c>
      <c r="X1568" s="40">
        <v>20512</v>
      </c>
      <c r="Y1568" t="s">
        <v>8650</v>
      </c>
      <c r="Z1568"/>
      <c r="AA1568"/>
      <c r="AB1568" t="s">
        <v>39</v>
      </c>
      <c r="AC1568" t="s">
        <v>40</v>
      </c>
      <c r="AD1568" t="s">
        <v>41</v>
      </c>
      <c r="AE1568"/>
    </row>
    <row r="1569" spans="1:31" ht="15">
      <c r="A1569" s="1" t="str">
        <f t="shared" si="48"/>
        <v>1166813412E5</v>
      </c>
      <c r="B1569" t="s">
        <v>377</v>
      </c>
      <c r="C1569" t="s">
        <v>303</v>
      </c>
      <c r="D1569" t="s">
        <v>30</v>
      </c>
      <c r="E1569" t="s">
        <v>399</v>
      </c>
      <c r="F1569" t="s">
        <v>1363</v>
      </c>
      <c r="G1569" t="s">
        <v>8636</v>
      </c>
      <c r="H1569" t="s">
        <v>1774</v>
      </c>
      <c r="I1569" t="s">
        <v>8637</v>
      </c>
      <c r="J1569" t="s">
        <v>8651</v>
      </c>
      <c r="K1569" t="s">
        <v>32</v>
      </c>
      <c r="L1569" t="s">
        <v>32</v>
      </c>
      <c r="M1569" t="s">
        <v>259</v>
      </c>
      <c r="N1569" t="s">
        <v>44</v>
      </c>
      <c r="O1569" t="s">
        <v>8652</v>
      </c>
      <c r="P1569" t="s">
        <v>207</v>
      </c>
      <c r="Q1569" t="s">
        <v>315</v>
      </c>
      <c r="R1569" t="s">
        <v>8653</v>
      </c>
      <c r="S1569" s="1" t="str">
        <f t="shared" si="49"/>
        <v>TICONA FERNANDEZ, MIRYAM SHIRLEY</v>
      </c>
      <c r="T1569" t="s">
        <v>60</v>
      </c>
      <c r="U1569" t="s">
        <v>49</v>
      </c>
      <c r="V1569" t="s">
        <v>50</v>
      </c>
      <c r="W1569" t="s">
        <v>8654</v>
      </c>
      <c r="X1569" s="40">
        <v>27240</v>
      </c>
      <c r="Y1569" t="s">
        <v>8655</v>
      </c>
      <c r="Z1569" s="40">
        <v>43115</v>
      </c>
      <c r="AA1569" s="40">
        <v>43465</v>
      </c>
      <c r="AB1569" t="s">
        <v>39</v>
      </c>
      <c r="AC1569" t="s">
        <v>40</v>
      </c>
      <c r="AD1569" t="s">
        <v>41</v>
      </c>
      <c r="AE1569"/>
    </row>
    <row r="1570" spans="1:31" ht="15">
      <c r="A1570" s="1" t="str">
        <f t="shared" si="48"/>
        <v>1166813412E6</v>
      </c>
      <c r="B1570" t="s">
        <v>377</v>
      </c>
      <c r="C1570" t="s">
        <v>303</v>
      </c>
      <c r="D1570" t="s">
        <v>30</v>
      </c>
      <c r="E1570" t="s">
        <v>399</v>
      </c>
      <c r="F1570" t="s">
        <v>1363</v>
      </c>
      <c r="G1570" t="s">
        <v>8636</v>
      </c>
      <c r="H1570" t="s">
        <v>1774</v>
      </c>
      <c r="I1570" t="s">
        <v>8637</v>
      </c>
      <c r="J1570" t="s">
        <v>8656</v>
      </c>
      <c r="K1570" t="s">
        <v>32</v>
      </c>
      <c r="L1570" t="s">
        <v>32</v>
      </c>
      <c r="M1570" t="s">
        <v>43</v>
      </c>
      <c r="N1570" t="s">
        <v>44</v>
      </c>
      <c r="O1570" t="s">
        <v>8657</v>
      </c>
      <c r="P1570" t="s">
        <v>306</v>
      </c>
      <c r="Q1570" t="s">
        <v>246</v>
      </c>
      <c r="R1570" t="s">
        <v>8658</v>
      </c>
      <c r="S1570" s="1" t="str">
        <f t="shared" si="49"/>
        <v>GUTIERREZ CUTIPA, EDGAR EDMAN</v>
      </c>
      <c r="T1570" t="s">
        <v>65</v>
      </c>
      <c r="U1570" t="s">
        <v>49</v>
      </c>
      <c r="V1570" t="s">
        <v>50</v>
      </c>
      <c r="W1570" t="s">
        <v>8659</v>
      </c>
      <c r="X1570" s="40">
        <v>26208</v>
      </c>
      <c r="Y1570" t="s">
        <v>8660</v>
      </c>
      <c r="Z1570"/>
      <c r="AA1570"/>
      <c r="AB1570" t="s">
        <v>39</v>
      </c>
      <c r="AC1570" t="s">
        <v>40</v>
      </c>
      <c r="AD1570" t="s">
        <v>41</v>
      </c>
      <c r="AE1570"/>
    </row>
    <row r="1571" spans="1:31" ht="15">
      <c r="A1571" s="1" t="str">
        <f t="shared" si="48"/>
        <v>1192113512E0</v>
      </c>
      <c r="B1571" t="s">
        <v>380</v>
      </c>
      <c r="C1571" t="s">
        <v>29</v>
      </c>
      <c r="D1571" t="s">
        <v>30</v>
      </c>
      <c r="E1571" t="s">
        <v>381</v>
      </c>
      <c r="F1571" t="s">
        <v>1696</v>
      </c>
      <c r="G1571" t="s">
        <v>8661</v>
      </c>
      <c r="H1571" t="s">
        <v>1774</v>
      </c>
      <c r="I1571" t="s">
        <v>8662</v>
      </c>
      <c r="J1571" t="s">
        <v>8663</v>
      </c>
      <c r="K1571" t="s">
        <v>32</v>
      </c>
      <c r="L1571" t="s">
        <v>32</v>
      </c>
      <c r="M1571" t="s">
        <v>43</v>
      </c>
      <c r="N1571" t="s">
        <v>44</v>
      </c>
      <c r="O1571" t="s">
        <v>54</v>
      </c>
      <c r="P1571" t="s">
        <v>467</v>
      </c>
      <c r="Q1571" t="s">
        <v>74</v>
      </c>
      <c r="R1571" t="s">
        <v>935</v>
      </c>
      <c r="S1571" s="1" t="str">
        <f t="shared" si="49"/>
        <v>ZAPATA GUERRA, MAXIMILIANA</v>
      </c>
      <c r="T1571" t="s">
        <v>48</v>
      </c>
      <c r="U1571" t="s">
        <v>49</v>
      </c>
      <c r="V1571" t="s">
        <v>50</v>
      </c>
      <c r="W1571" t="s">
        <v>8664</v>
      </c>
      <c r="X1571" s="40">
        <v>20239</v>
      </c>
      <c r="Y1571" t="s">
        <v>8665</v>
      </c>
      <c r="Z1571"/>
      <c r="AA1571"/>
      <c r="AB1571" t="s">
        <v>39</v>
      </c>
      <c r="AC1571" t="s">
        <v>40</v>
      </c>
      <c r="AD1571" t="s">
        <v>41</v>
      </c>
      <c r="AE1571"/>
    </row>
    <row r="1572" spans="1:31" ht="15">
      <c r="A1572" s="1" t="str">
        <f t="shared" si="48"/>
        <v>1192113512E2</v>
      </c>
      <c r="B1572" t="s">
        <v>380</v>
      </c>
      <c r="C1572" t="s">
        <v>29</v>
      </c>
      <c r="D1572" t="s">
        <v>30</v>
      </c>
      <c r="E1572" t="s">
        <v>381</v>
      </c>
      <c r="F1572" t="s">
        <v>1696</v>
      </c>
      <c r="G1572" t="s">
        <v>8661</v>
      </c>
      <c r="H1572" t="s">
        <v>1774</v>
      </c>
      <c r="I1572" t="s">
        <v>8662</v>
      </c>
      <c r="J1572" t="s">
        <v>8666</v>
      </c>
      <c r="K1572" t="s">
        <v>32</v>
      </c>
      <c r="L1572" t="s">
        <v>32</v>
      </c>
      <c r="M1572" t="s">
        <v>43</v>
      </c>
      <c r="N1572" t="s">
        <v>44</v>
      </c>
      <c r="O1572" t="s">
        <v>54</v>
      </c>
      <c r="P1572" t="s">
        <v>429</v>
      </c>
      <c r="Q1572" t="s">
        <v>46</v>
      </c>
      <c r="R1572" t="s">
        <v>527</v>
      </c>
      <c r="S1572" s="1" t="str">
        <f t="shared" si="49"/>
        <v>CARI CHOQUEHUANCA, ELSA</v>
      </c>
      <c r="T1572" t="s">
        <v>48</v>
      </c>
      <c r="U1572" t="s">
        <v>49</v>
      </c>
      <c r="V1572" t="s">
        <v>50</v>
      </c>
      <c r="W1572" t="s">
        <v>8667</v>
      </c>
      <c r="X1572" s="40">
        <v>24080</v>
      </c>
      <c r="Y1572" t="s">
        <v>8668</v>
      </c>
      <c r="Z1572" s="40">
        <v>42795</v>
      </c>
      <c r="AA1572" s="40">
        <v>43100</v>
      </c>
      <c r="AB1572" t="s">
        <v>39</v>
      </c>
      <c r="AC1572" t="s">
        <v>40</v>
      </c>
      <c r="AD1572" t="s">
        <v>41</v>
      </c>
      <c r="AE1572"/>
    </row>
    <row r="1573" spans="1:31" ht="15">
      <c r="A1573" s="1" t="str">
        <f t="shared" si="48"/>
        <v>1192113512E3</v>
      </c>
      <c r="B1573" t="s">
        <v>380</v>
      </c>
      <c r="C1573" t="s">
        <v>29</v>
      </c>
      <c r="D1573" t="s">
        <v>30</v>
      </c>
      <c r="E1573" t="s">
        <v>381</v>
      </c>
      <c r="F1573" t="s">
        <v>1696</v>
      </c>
      <c r="G1573" t="s">
        <v>8661</v>
      </c>
      <c r="H1573" t="s">
        <v>1774</v>
      </c>
      <c r="I1573" t="s">
        <v>8662</v>
      </c>
      <c r="J1573" t="s">
        <v>8669</v>
      </c>
      <c r="K1573" t="s">
        <v>32</v>
      </c>
      <c r="L1573" t="s">
        <v>32</v>
      </c>
      <c r="M1573" t="s">
        <v>43</v>
      </c>
      <c r="N1573" t="s">
        <v>44</v>
      </c>
      <c r="O1573" t="s">
        <v>8670</v>
      </c>
      <c r="P1573" t="s">
        <v>141</v>
      </c>
      <c r="Q1573" t="s">
        <v>347</v>
      </c>
      <c r="R1573" t="s">
        <v>8671</v>
      </c>
      <c r="S1573" s="1" t="str">
        <f t="shared" si="49"/>
        <v>RAMOS POMA, LUIS EDGAR</v>
      </c>
      <c r="T1573" t="s">
        <v>53</v>
      </c>
      <c r="U1573" t="s">
        <v>49</v>
      </c>
      <c r="V1573" t="s">
        <v>50</v>
      </c>
      <c r="W1573" t="s">
        <v>8672</v>
      </c>
      <c r="X1573" s="40">
        <v>27546</v>
      </c>
      <c r="Y1573" t="s">
        <v>8673</v>
      </c>
      <c r="Z1573" s="40">
        <v>42076</v>
      </c>
      <c r="AA1573" s="40">
        <v>56614</v>
      </c>
      <c r="AB1573" t="s">
        <v>39</v>
      </c>
      <c r="AC1573" t="s">
        <v>40</v>
      </c>
      <c r="AD1573" t="s">
        <v>41</v>
      </c>
      <c r="AE1573"/>
    </row>
    <row r="1574" spans="1:31" ht="15">
      <c r="A1574" s="1" t="str">
        <f t="shared" si="48"/>
        <v>1192113512E4</v>
      </c>
      <c r="B1574" t="s">
        <v>380</v>
      </c>
      <c r="C1574" t="s">
        <v>29</v>
      </c>
      <c r="D1574" t="s">
        <v>30</v>
      </c>
      <c r="E1574" t="s">
        <v>381</v>
      </c>
      <c r="F1574" t="s">
        <v>1696</v>
      </c>
      <c r="G1574" t="s">
        <v>8661</v>
      </c>
      <c r="H1574" t="s">
        <v>1774</v>
      </c>
      <c r="I1574" t="s">
        <v>8662</v>
      </c>
      <c r="J1574" t="s">
        <v>8674</v>
      </c>
      <c r="K1574" t="s">
        <v>32</v>
      </c>
      <c r="L1574" t="s">
        <v>32</v>
      </c>
      <c r="M1574" t="s">
        <v>43</v>
      </c>
      <c r="N1574" t="s">
        <v>44</v>
      </c>
      <c r="O1574" t="s">
        <v>54</v>
      </c>
      <c r="P1574" t="s">
        <v>147</v>
      </c>
      <c r="Q1574" t="s">
        <v>294</v>
      </c>
      <c r="R1574" t="s">
        <v>8675</v>
      </c>
      <c r="S1574" s="1" t="str">
        <f t="shared" si="49"/>
        <v>CHURA COAQUIRA, ERMITAÑO</v>
      </c>
      <c r="T1574" t="s">
        <v>48</v>
      </c>
      <c r="U1574" t="s">
        <v>49</v>
      </c>
      <c r="V1574" t="s">
        <v>50</v>
      </c>
      <c r="W1574" t="s">
        <v>8676</v>
      </c>
      <c r="X1574" s="40">
        <v>22002</v>
      </c>
      <c r="Y1574" t="s">
        <v>8677</v>
      </c>
      <c r="Z1574"/>
      <c r="AA1574"/>
      <c r="AB1574" t="s">
        <v>39</v>
      </c>
      <c r="AC1574" t="s">
        <v>40</v>
      </c>
      <c r="AD1574" t="s">
        <v>41</v>
      </c>
      <c r="AE1574"/>
    </row>
    <row r="1575" spans="1:31" ht="15">
      <c r="A1575" s="1" t="str">
        <f t="shared" si="48"/>
        <v>1192113512E5</v>
      </c>
      <c r="B1575" t="s">
        <v>380</v>
      </c>
      <c r="C1575" t="s">
        <v>29</v>
      </c>
      <c r="D1575" t="s">
        <v>30</v>
      </c>
      <c r="E1575" t="s">
        <v>381</v>
      </c>
      <c r="F1575" t="s">
        <v>1696</v>
      </c>
      <c r="G1575" t="s">
        <v>8661</v>
      </c>
      <c r="H1575" t="s">
        <v>1774</v>
      </c>
      <c r="I1575" t="s">
        <v>8662</v>
      </c>
      <c r="J1575" t="s">
        <v>8678</v>
      </c>
      <c r="K1575" t="s">
        <v>32</v>
      </c>
      <c r="L1575" t="s">
        <v>32</v>
      </c>
      <c r="M1575" t="s">
        <v>43</v>
      </c>
      <c r="N1575" t="s">
        <v>44</v>
      </c>
      <c r="O1575" t="s">
        <v>54</v>
      </c>
      <c r="P1575" t="s">
        <v>124</v>
      </c>
      <c r="Q1575" t="s">
        <v>77</v>
      </c>
      <c r="R1575" t="s">
        <v>8679</v>
      </c>
      <c r="S1575" s="1" t="str">
        <f t="shared" si="49"/>
        <v>CRUZ CONDORI, HERMELINDA VALENTINA</v>
      </c>
      <c r="T1575" t="s">
        <v>48</v>
      </c>
      <c r="U1575" t="s">
        <v>49</v>
      </c>
      <c r="V1575" t="s">
        <v>50</v>
      </c>
      <c r="W1575" t="s">
        <v>8680</v>
      </c>
      <c r="X1575" s="40">
        <v>21247</v>
      </c>
      <c r="Y1575" t="s">
        <v>8681</v>
      </c>
      <c r="Z1575"/>
      <c r="AA1575"/>
      <c r="AB1575" t="s">
        <v>39</v>
      </c>
      <c r="AC1575" t="s">
        <v>40</v>
      </c>
      <c r="AD1575" t="s">
        <v>41</v>
      </c>
      <c r="AE1575"/>
    </row>
    <row r="1576" spans="1:31" ht="15">
      <c r="A1576" s="1" t="str">
        <f t="shared" si="48"/>
        <v>1192113512E6</v>
      </c>
      <c r="B1576" t="s">
        <v>380</v>
      </c>
      <c r="C1576" t="s">
        <v>29</v>
      </c>
      <c r="D1576" t="s">
        <v>30</v>
      </c>
      <c r="E1576" t="s">
        <v>381</v>
      </c>
      <c r="F1576" t="s">
        <v>1696</v>
      </c>
      <c r="G1576" t="s">
        <v>8661</v>
      </c>
      <c r="H1576" t="s">
        <v>1774</v>
      </c>
      <c r="I1576" t="s">
        <v>8662</v>
      </c>
      <c r="J1576" t="s">
        <v>8682</v>
      </c>
      <c r="K1576" t="s">
        <v>32</v>
      </c>
      <c r="L1576" t="s">
        <v>32</v>
      </c>
      <c r="M1576" t="s">
        <v>259</v>
      </c>
      <c r="N1576" t="s">
        <v>44</v>
      </c>
      <c r="O1576" t="s">
        <v>54</v>
      </c>
      <c r="P1576" t="s">
        <v>240</v>
      </c>
      <c r="Q1576" t="s">
        <v>412</v>
      </c>
      <c r="R1576" t="s">
        <v>245</v>
      </c>
      <c r="S1576" s="1" t="str">
        <f t="shared" si="49"/>
        <v>LUJANO DURAN, PEDRO</v>
      </c>
      <c r="T1576" t="s">
        <v>53</v>
      </c>
      <c r="U1576" t="s">
        <v>49</v>
      </c>
      <c r="V1576" t="s">
        <v>50</v>
      </c>
      <c r="W1576" t="s">
        <v>8683</v>
      </c>
      <c r="X1576" s="40">
        <v>24217</v>
      </c>
      <c r="Y1576" t="s">
        <v>8684</v>
      </c>
      <c r="Z1576" s="40">
        <v>43182</v>
      </c>
      <c r="AA1576" s="40">
        <v>43465</v>
      </c>
      <c r="AB1576" t="s">
        <v>39</v>
      </c>
      <c r="AC1576" t="s">
        <v>40</v>
      </c>
      <c r="AD1576" t="s">
        <v>41</v>
      </c>
      <c r="AE1576"/>
    </row>
    <row r="1577" spans="1:31" ht="15">
      <c r="A1577" s="1" t="str">
        <f t="shared" si="48"/>
        <v>1192113512E7</v>
      </c>
      <c r="B1577" t="s">
        <v>380</v>
      </c>
      <c r="C1577" t="s">
        <v>29</v>
      </c>
      <c r="D1577" t="s">
        <v>30</v>
      </c>
      <c r="E1577" t="s">
        <v>381</v>
      </c>
      <c r="F1577" t="s">
        <v>1696</v>
      </c>
      <c r="G1577" t="s">
        <v>8661</v>
      </c>
      <c r="H1577" t="s">
        <v>1774</v>
      </c>
      <c r="I1577" t="s">
        <v>8662</v>
      </c>
      <c r="J1577" t="s">
        <v>8685</v>
      </c>
      <c r="K1577" t="s">
        <v>32</v>
      </c>
      <c r="L1577" t="s">
        <v>32</v>
      </c>
      <c r="M1577" t="s">
        <v>43</v>
      </c>
      <c r="N1577" t="s">
        <v>44</v>
      </c>
      <c r="O1577" t="s">
        <v>54</v>
      </c>
      <c r="P1577" t="s">
        <v>545</v>
      </c>
      <c r="Q1577" t="s">
        <v>207</v>
      </c>
      <c r="R1577" t="s">
        <v>8686</v>
      </c>
      <c r="S1577" s="1" t="str">
        <f t="shared" si="49"/>
        <v>RIVA TICONA, MATILDE FLORENTINA</v>
      </c>
      <c r="T1577" t="s">
        <v>48</v>
      </c>
      <c r="U1577" t="s">
        <v>49</v>
      </c>
      <c r="V1577" t="s">
        <v>50</v>
      </c>
      <c r="W1577" t="s">
        <v>8687</v>
      </c>
      <c r="X1577" s="40">
        <v>21989</v>
      </c>
      <c r="Y1577" t="s">
        <v>8688</v>
      </c>
      <c r="Z1577"/>
      <c r="AA1577"/>
      <c r="AB1577" t="s">
        <v>39</v>
      </c>
      <c r="AC1577" t="s">
        <v>40</v>
      </c>
      <c r="AD1577" t="s">
        <v>41</v>
      </c>
      <c r="AE1577"/>
    </row>
    <row r="1578" spans="1:31" ht="15">
      <c r="A1578" s="1" t="str">
        <f t="shared" si="48"/>
        <v>1192113512E8</v>
      </c>
      <c r="B1578" t="s">
        <v>380</v>
      </c>
      <c r="C1578" t="s">
        <v>29</v>
      </c>
      <c r="D1578" t="s">
        <v>30</v>
      </c>
      <c r="E1578" t="s">
        <v>381</v>
      </c>
      <c r="F1578" t="s">
        <v>1696</v>
      </c>
      <c r="G1578" t="s">
        <v>8661</v>
      </c>
      <c r="H1578" t="s">
        <v>1774</v>
      </c>
      <c r="I1578" t="s">
        <v>8662</v>
      </c>
      <c r="J1578" t="s">
        <v>8689</v>
      </c>
      <c r="K1578" t="s">
        <v>32</v>
      </c>
      <c r="L1578" t="s">
        <v>32</v>
      </c>
      <c r="M1578" t="s">
        <v>1139</v>
      </c>
      <c r="N1578" t="s">
        <v>44</v>
      </c>
      <c r="O1578" t="s">
        <v>8690</v>
      </c>
      <c r="P1578" t="s">
        <v>109</v>
      </c>
      <c r="Q1578" t="s">
        <v>59</v>
      </c>
      <c r="R1578" t="s">
        <v>8691</v>
      </c>
      <c r="S1578" s="1" t="str">
        <f t="shared" si="49"/>
        <v>PAREDES VILCA, EDWIN HUMBERTO</v>
      </c>
      <c r="T1578" t="s">
        <v>65</v>
      </c>
      <c r="U1578" t="s">
        <v>49</v>
      </c>
      <c r="V1578" t="s">
        <v>50</v>
      </c>
      <c r="W1578" t="s">
        <v>8692</v>
      </c>
      <c r="X1578" s="40">
        <v>24616</v>
      </c>
      <c r="Y1578" t="s">
        <v>8693</v>
      </c>
      <c r="Z1578"/>
      <c r="AA1578"/>
      <c r="AB1578" t="s">
        <v>39</v>
      </c>
      <c r="AC1578" t="s">
        <v>40</v>
      </c>
      <c r="AD1578" t="s">
        <v>41</v>
      </c>
      <c r="AE1578"/>
    </row>
    <row r="1579" spans="1:31" ht="15">
      <c r="A1579" s="1" t="str">
        <f t="shared" si="48"/>
        <v>1192113512E9</v>
      </c>
      <c r="B1579" t="s">
        <v>380</v>
      </c>
      <c r="C1579" t="s">
        <v>29</v>
      </c>
      <c r="D1579" t="s">
        <v>30</v>
      </c>
      <c r="E1579" t="s">
        <v>381</v>
      </c>
      <c r="F1579" t="s">
        <v>1696</v>
      </c>
      <c r="G1579" t="s">
        <v>8661</v>
      </c>
      <c r="H1579" t="s">
        <v>1774</v>
      </c>
      <c r="I1579" t="s">
        <v>8662</v>
      </c>
      <c r="J1579" t="s">
        <v>8694</v>
      </c>
      <c r="K1579" t="s">
        <v>87</v>
      </c>
      <c r="L1579" t="s">
        <v>88</v>
      </c>
      <c r="M1579" t="s">
        <v>89</v>
      </c>
      <c r="N1579" t="s">
        <v>44</v>
      </c>
      <c r="O1579" t="s">
        <v>54</v>
      </c>
      <c r="P1579" t="s">
        <v>123</v>
      </c>
      <c r="Q1579" t="s">
        <v>78</v>
      </c>
      <c r="R1579" t="s">
        <v>4368</v>
      </c>
      <c r="S1579" s="1" t="str">
        <f t="shared" si="49"/>
        <v>VELASQUEZ PINEDA, HIPOLITO</v>
      </c>
      <c r="T1579" t="s">
        <v>137</v>
      </c>
      <c r="U1579" t="s">
        <v>38</v>
      </c>
      <c r="V1579" t="s">
        <v>50</v>
      </c>
      <c r="W1579" t="s">
        <v>8695</v>
      </c>
      <c r="X1579" s="40">
        <v>19963</v>
      </c>
      <c r="Y1579" t="s">
        <v>8696</v>
      </c>
      <c r="Z1579"/>
      <c r="AA1579"/>
      <c r="AB1579" t="s">
        <v>39</v>
      </c>
      <c r="AC1579" t="s">
        <v>92</v>
      </c>
      <c r="AD1579" t="s">
        <v>41</v>
      </c>
      <c r="AE1579"/>
    </row>
    <row r="1580" spans="1:31" ht="15">
      <c r="A1580" s="1" t="str">
        <f t="shared" si="48"/>
        <v>1159113522E7</v>
      </c>
      <c r="B1580" t="s">
        <v>384</v>
      </c>
      <c r="C1580" t="s">
        <v>29</v>
      </c>
      <c r="D1580" t="s">
        <v>30</v>
      </c>
      <c r="E1580" t="s">
        <v>330</v>
      </c>
      <c r="F1580" t="s">
        <v>1760</v>
      </c>
      <c r="G1580" t="s">
        <v>8697</v>
      </c>
      <c r="H1580" t="s">
        <v>1774</v>
      </c>
      <c r="I1580" t="s">
        <v>8698</v>
      </c>
      <c r="J1580" t="s">
        <v>8699</v>
      </c>
      <c r="K1580" t="s">
        <v>32</v>
      </c>
      <c r="L1580" t="s">
        <v>33</v>
      </c>
      <c r="M1580" t="s">
        <v>34</v>
      </c>
      <c r="N1580" t="s">
        <v>35</v>
      </c>
      <c r="O1580" t="s">
        <v>8700</v>
      </c>
      <c r="P1580" t="s">
        <v>936</v>
      </c>
      <c r="Q1580" t="s">
        <v>8701</v>
      </c>
      <c r="R1580" t="s">
        <v>8702</v>
      </c>
      <c r="S1580" s="1" t="str">
        <f t="shared" si="49"/>
        <v>PATIÑO HUAYCOCHEA, GUDY MARITZA</v>
      </c>
      <c r="T1580" t="s">
        <v>37</v>
      </c>
      <c r="U1580" t="s">
        <v>38</v>
      </c>
      <c r="V1580" t="s">
        <v>100</v>
      </c>
      <c r="W1580" t="s">
        <v>8703</v>
      </c>
      <c r="X1580" s="40">
        <v>25880</v>
      </c>
      <c r="Y1580" t="s">
        <v>8704</v>
      </c>
      <c r="Z1580" s="40">
        <v>42064</v>
      </c>
      <c r="AA1580" s="40">
        <v>43159</v>
      </c>
      <c r="AB1580" t="s">
        <v>39</v>
      </c>
      <c r="AC1580" t="s">
        <v>40</v>
      </c>
      <c r="AD1580" t="s">
        <v>41</v>
      </c>
      <c r="AE1580"/>
    </row>
    <row r="1581" spans="1:31" ht="15">
      <c r="A1581" s="1" t="str">
        <f t="shared" si="48"/>
        <v>1148613811E4</v>
      </c>
      <c r="B1581" t="s">
        <v>384</v>
      </c>
      <c r="C1581" t="s">
        <v>29</v>
      </c>
      <c r="D1581" t="s">
        <v>30</v>
      </c>
      <c r="E1581" t="s">
        <v>330</v>
      </c>
      <c r="F1581" t="s">
        <v>1760</v>
      </c>
      <c r="G1581" t="s">
        <v>8697</v>
      </c>
      <c r="H1581" t="s">
        <v>1774</v>
      </c>
      <c r="I1581" t="s">
        <v>8698</v>
      </c>
      <c r="J1581" t="s">
        <v>8705</v>
      </c>
      <c r="K1581" t="s">
        <v>32</v>
      </c>
      <c r="L1581" t="s">
        <v>32</v>
      </c>
      <c r="M1581" t="s">
        <v>43</v>
      </c>
      <c r="N1581" t="s">
        <v>44</v>
      </c>
      <c r="O1581" t="s">
        <v>8706</v>
      </c>
      <c r="P1581" t="s">
        <v>144</v>
      </c>
      <c r="Q1581" t="s">
        <v>643</v>
      </c>
      <c r="R1581" t="s">
        <v>8707</v>
      </c>
      <c r="S1581" s="1" t="str">
        <f t="shared" si="49"/>
        <v>PEREZ PEÑALOZA, RUSO PEDRO</v>
      </c>
      <c r="T1581" t="s">
        <v>65</v>
      </c>
      <c r="U1581" t="s">
        <v>49</v>
      </c>
      <c r="V1581" t="s">
        <v>50</v>
      </c>
      <c r="W1581" t="s">
        <v>8708</v>
      </c>
      <c r="X1581" s="40">
        <v>26051</v>
      </c>
      <c r="Y1581" t="s">
        <v>8709</v>
      </c>
      <c r="Z1581"/>
      <c r="AA1581"/>
      <c r="AB1581" t="s">
        <v>39</v>
      </c>
      <c r="AC1581" t="s">
        <v>40</v>
      </c>
      <c r="AD1581" t="s">
        <v>41</v>
      </c>
      <c r="AE1581"/>
    </row>
    <row r="1582" spans="1:31" ht="15">
      <c r="A1582" s="1" t="str">
        <f t="shared" si="48"/>
        <v>1159113512E0</v>
      </c>
      <c r="B1582" t="s">
        <v>384</v>
      </c>
      <c r="C1582" t="s">
        <v>29</v>
      </c>
      <c r="D1582" t="s">
        <v>30</v>
      </c>
      <c r="E1582" t="s">
        <v>330</v>
      </c>
      <c r="F1582" t="s">
        <v>1760</v>
      </c>
      <c r="G1582" t="s">
        <v>8697</v>
      </c>
      <c r="H1582" t="s">
        <v>1774</v>
      </c>
      <c r="I1582" t="s">
        <v>8698</v>
      </c>
      <c r="J1582" t="s">
        <v>8710</v>
      </c>
      <c r="K1582" t="s">
        <v>32</v>
      </c>
      <c r="L1582" t="s">
        <v>32</v>
      </c>
      <c r="M1582" t="s">
        <v>43</v>
      </c>
      <c r="N1582" t="s">
        <v>44</v>
      </c>
      <c r="O1582" t="s">
        <v>54</v>
      </c>
      <c r="P1582" t="s">
        <v>118</v>
      </c>
      <c r="Q1582" t="s">
        <v>107</v>
      </c>
      <c r="R1582" t="s">
        <v>937</v>
      </c>
      <c r="S1582" s="1" t="str">
        <f t="shared" si="49"/>
        <v>FLORES SILVA, JESUS</v>
      </c>
      <c r="T1582" t="s">
        <v>48</v>
      </c>
      <c r="U1582" t="s">
        <v>49</v>
      </c>
      <c r="V1582" t="s">
        <v>50</v>
      </c>
      <c r="W1582" t="s">
        <v>8711</v>
      </c>
      <c r="X1582" s="40">
        <v>22344</v>
      </c>
      <c r="Y1582" t="s">
        <v>8712</v>
      </c>
      <c r="Z1582"/>
      <c r="AA1582"/>
      <c r="AB1582" t="s">
        <v>39</v>
      </c>
      <c r="AC1582" t="s">
        <v>40</v>
      </c>
      <c r="AD1582" t="s">
        <v>41</v>
      </c>
      <c r="AE1582"/>
    </row>
    <row r="1583" spans="1:31" ht="15">
      <c r="A1583" s="1" t="str">
        <f t="shared" si="48"/>
        <v>1159113512E4</v>
      </c>
      <c r="B1583" t="s">
        <v>384</v>
      </c>
      <c r="C1583" t="s">
        <v>29</v>
      </c>
      <c r="D1583" t="s">
        <v>30</v>
      </c>
      <c r="E1583" t="s">
        <v>330</v>
      </c>
      <c r="F1583" t="s">
        <v>1760</v>
      </c>
      <c r="G1583" t="s">
        <v>8697</v>
      </c>
      <c r="H1583" t="s">
        <v>1774</v>
      </c>
      <c r="I1583" t="s">
        <v>8698</v>
      </c>
      <c r="J1583" t="s">
        <v>8713</v>
      </c>
      <c r="K1583" t="s">
        <v>32</v>
      </c>
      <c r="L1583" t="s">
        <v>32</v>
      </c>
      <c r="M1583" t="s">
        <v>1837</v>
      </c>
      <c r="N1583" t="s">
        <v>62</v>
      </c>
      <c r="O1583" t="s">
        <v>8714</v>
      </c>
      <c r="P1583" t="s">
        <v>122</v>
      </c>
      <c r="Q1583" t="s">
        <v>264</v>
      </c>
      <c r="R1583" t="s">
        <v>8715</v>
      </c>
      <c r="S1583" s="1" t="str">
        <f t="shared" si="49"/>
        <v>MACHACA LUQUE, FREDY CESAR</v>
      </c>
      <c r="T1583" t="s">
        <v>65</v>
      </c>
      <c r="U1583" t="s">
        <v>49</v>
      </c>
      <c r="V1583" t="s">
        <v>149</v>
      </c>
      <c r="W1583" t="s">
        <v>8716</v>
      </c>
      <c r="X1583" s="40">
        <v>32333</v>
      </c>
      <c r="Y1583" t="s">
        <v>8717</v>
      </c>
      <c r="Z1583" s="40">
        <v>43160</v>
      </c>
      <c r="AA1583" s="40">
        <v>43465</v>
      </c>
      <c r="AB1583" t="s">
        <v>39</v>
      </c>
      <c r="AC1583" t="s">
        <v>67</v>
      </c>
      <c r="AD1583" t="s">
        <v>41</v>
      </c>
      <c r="AE1583"/>
    </row>
    <row r="1584" spans="1:31" ht="15">
      <c r="A1584" s="1" t="str">
        <f t="shared" si="48"/>
        <v>1159113512E5</v>
      </c>
      <c r="B1584" t="s">
        <v>384</v>
      </c>
      <c r="C1584" t="s">
        <v>29</v>
      </c>
      <c r="D1584" t="s">
        <v>30</v>
      </c>
      <c r="E1584" t="s">
        <v>330</v>
      </c>
      <c r="F1584" t="s">
        <v>1760</v>
      </c>
      <c r="G1584" t="s">
        <v>8697</v>
      </c>
      <c r="H1584" t="s">
        <v>1774</v>
      </c>
      <c r="I1584" t="s">
        <v>8698</v>
      </c>
      <c r="J1584" t="s">
        <v>8718</v>
      </c>
      <c r="K1584" t="s">
        <v>32</v>
      </c>
      <c r="L1584" t="s">
        <v>32</v>
      </c>
      <c r="M1584" t="s">
        <v>43</v>
      </c>
      <c r="N1584" t="s">
        <v>44</v>
      </c>
      <c r="O1584" t="s">
        <v>54</v>
      </c>
      <c r="P1584" t="s">
        <v>568</v>
      </c>
      <c r="Q1584" t="s">
        <v>123</v>
      </c>
      <c r="R1584" t="s">
        <v>8719</v>
      </c>
      <c r="S1584" s="1" t="str">
        <f t="shared" si="49"/>
        <v>CHAIÑA VELASQUEZ, NORKA EVA</v>
      </c>
      <c r="T1584" t="s">
        <v>48</v>
      </c>
      <c r="U1584" t="s">
        <v>49</v>
      </c>
      <c r="V1584" t="s">
        <v>1812</v>
      </c>
      <c r="W1584" t="s">
        <v>8720</v>
      </c>
      <c r="X1584" s="40">
        <v>23924</v>
      </c>
      <c r="Y1584" t="s">
        <v>8721</v>
      </c>
      <c r="Z1584" s="40">
        <v>43416</v>
      </c>
      <c r="AA1584" s="40">
        <v>43445</v>
      </c>
      <c r="AB1584" t="s">
        <v>39</v>
      </c>
      <c r="AC1584" t="s">
        <v>40</v>
      </c>
      <c r="AD1584" t="s">
        <v>41</v>
      </c>
      <c r="AE1584"/>
    </row>
    <row r="1585" spans="1:31" ht="15">
      <c r="A1585" s="1" t="str">
        <f t="shared" si="48"/>
        <v>1159113512E5</v>
      </c>
      <c r="B1585" t="s">
        <v>384</v>
      </c>
      <c r="C1585" t="s">
        <v>29</v>
      </c>
      <c r="D1585" t="s">
        <v>30</v>
      </c>
      <c r="E1585" t="s">
        <v>330</v>
      </c>
      <c r="F1585" t="s">
        <v>1760</v>
      </c>
      <c r="G1585" t="s">
        <v>8697</v>
      </c>
      <c r="H1585" t="s">
        <v>1774</v>
      </c>
      <c r="I1585" t="s">
        <v>8698</v>
      </c>
      <c r="J1585" t="s">
        <v>8718</v>
      </c>
      <c r="K1585" t="s">
        <v>32</v>
      </c>
      <c r="L1585" t="s">
        <v>32</v>
      </c>
      <c r="M1585" t="s">
        <v>43</v>
      </c>
      <c r="N1585" t="s">
        <v>62</v>
      </c>
      <c r="O1585" t="s">
        <v>8722</v>
      </c>
      <c r="P1585" t="s">
        <v>78</v>
      </c>
      <c r="Q1585" t="s">
        <v>2440</v>
      </c>
      <c r="R1585" t="s">
        <v>150</v>
      </c>
      <c r="S1585" s="1" t="str">
        <f t="shared" si="49"/>
        <v>PINEDA ARENAS, GUADALUPE</v>
      </c>
      <c r="T1585" t="s">
        <v>65</v>
      </c>
      <c r="U1585" t="s">
        <v>49</v>
      </c>
      <c r="V1585" t="s">
        <v>50</v>
      </c>
      <c r="W1585" t="s">
        <v>8723</v>
      </c>
      <c r="X1585" s="40">
        <v>30662</v>
      </c>
      <c r="Y1585" t="s">
        <v>8724</v>
      </c>
      <c r="Z1585" s="40">
        <v>43416</v>
      </c>
      <c r="AA1585" s="40">
        <v>43445</v>
      </c>
      <c r="AB1585" t="s">
        <v>270</v>
      </c>
      <c r="AC1585" t="s">
        <v>67</v>
      </c>
      <c r="AD1585" t="s">
        <v>41</v>
      </c>
      <c r="AE1585"/>
    </row>
    <row r="1586" spans="1:31" ht="15">
      <c r="A1586" s="1" t="str">
        <f t="shared" si="48"/>
        <v>1159113512E6</v>
      </c>
      <c r="B1586" t="s">
        <v>384</v>
      </c>
      <c r="C1586" t="s">
        <v>29</v>
      </c>
      <c r="D1586" t="s">
        <v>30</v>
      </c>
      <c r="E1586" t="s">
        <v>330</v>
      </c>
      <c r="F1586" t="s">
        <v>1760</v>
      </c>
      <c r="G1586" t="s">
        <v>8697</v>
      </c>
      <c r="H1586" t="s">
        <v>1774</v>
      </c>
      <c r="I1586" t="s">
        <v>8698</v>
      </c>
      <c r="J1586" t="s">
        <v>8725</v>
      </c>
      <c r="K1586" t="s">
        <v>32</v>
      </c>
      <c r="L1586" t="s">
        <v>32</v>
      </c>
      <c r="M1586" t="s">
        <v>43</v>
      </c>
      <c r="N1586" t="s">
        <v>44</v>
      </c>
      <c r="O1586" t="s">
        <v>8726</v>
      </c>
      <c r="P1586" t="s">
        <v>76</v>
      </c>
      <c r="Q1586" t="s">
        <v>938</v>
      </c>
      <c r="R1586" t="s">
        <v>8727</v>
      </c>
      <c r="S1586" s="1" t="str">
        <f t="shared" si="49"/>
        <v>QUISPE PARIAPAZA, CARMEN VIVIANA</v>
      </c>
      <c r="T1586" t="s">
        <v>48</v>
      </c>
      <c r="U1586" t="s">
        <v>49</v>
      </c>
      <c r="V1586" t="s">
        <v>50</v>
      </c>
      <c r="W1586" t="s">
        <v>8728</v>
      </c>
      <c r="X1586" s="40">
        <v>23713</v>
      </c>
      <c r="Y1586" t="s">
        <v>8729</v>
      </c>
      <c r="Z1586"/>
      <c r="AA1586"/>
      <c r="AB1586" t="s">
        <v>39</v>
      </c>
      <c r="AC1586" t="s">
        <v>40</v>
      </c>
      <c r="AD1586" t="s">
        <v>41</v>
      </c>
      <c r="AE1586"/>
    </row>
    <row r="1587" spans="1:31" ht="15">
      <c r="A1587" s="1" t="str">
        <f t="shared" si="48"/>
        <v>1159113512E7</v>
      </c>
      <c r="B1587" t="s">
        <v>384</v>
      </c>
      <c r="C1587" t="s">
        <v>29</v>
      </c>
      <c r="D1587" t="s">
        <v>30</v>
      </c>
      <c r="E1587" t="s">
        <v>330</v>
      </c>
      <c r="F1587" t="s">
        <v>1760</v>
      </c>
      <c r="G1587" t="s">
        <v>8697</v>
      </c>
      <c r="H1587" t="s">
        <v>1774</v>
      </c>
      <c r="I1587" t="s">
        <v>8698</v>
      </c>
      <c r="J1587" t="s">
        <v>8730</v>
      </c>
      <c r="K1587" t="s">
        <v>32</v>
      </c>
      <c r="L1587" t="s">
        <v>32</v>
      </c>
      <c r="M1587" t="s">
        <v>43</v>
      </c>
      <c r="N1587" t="s">
        <v>44</v>
      </c>
      <c r="O1587" t="s">
        <v>54</v>
      </c>
      <c r="P1587" t="s">
        <v>294</v>
      </c>
      <c r="Q1587" t="s">
        <v>59</v>
      </c>
      <c r="R1587" t="s">
        <v>8731</v>
      </c>
      <c r="S1587" s="1" t="str">
        <f t="shared" si="49"/>
        <v>COAQUIRA VILCA, YRON MARIO</v>
      </c>
      <c r="T1587" t="s">
        <v>53</v>
      </c>
      <c r="U1587" t="s">
        <v>49</v>
      </c>
      <c r="V1587" t="s">
        <v>50</v>
      </c>
      <c r="W1587" t="s">
        <v>8732</v>
      </c>
      <c r="X1587" s="40">
        <v>23301</v>
      </c>
      <c r="Y1587" t="s">
        <v>8733</v>
      </c>
      <c r="Z1587"/>
      <c r="AA1587"/>
      <c r="AB1587" t="s">
        <v>39</v>
      </c>
      <c r="AC1587" t="s">
        <v>40</v>
      </c>
      <c r="AD1587" t="s">
        <v>41</v>
      </c>
      <c r="AE1587"/>
    </row>
    <row r="1588" spans="1:31" ht="15">
      <c r="A1588" s="1" t="str">
        <f t="shared" si="48"/>
        <v>1159113512E8</v>
      </c>
      <c r="B1588" t="s">
        <v>384</v>
      </c>
      <c r="C1588" t="s">
        <v>29</v>
      </c>
      <c r="D1588" t="s">
        <v>30</v>
      </c>
      <c r="E1588" t="s">
        <v>330</v>
      </c>
      <c r="F1588" t="s">
        <v>1760</v>
      </c>
      <c r="G1588" t="s">
        <v>8697</v>
      </c>
      <c r="H1588" t="s">
        <v>1774</v>
      </c>
      <c r="I1588" t="s">
        <v>8698</v>
      </c>
      <c r="J1588" t="s">
        <v>8734</v>
      </c>
      <c r="K1588" t="s">
        <v>32</v>
      </c>
      <c r="L1588" t="s">
        <v>32</v>
      </c>
      <c r="M1588" t="s">
        <v>1139</v>
      </c>
      <c r="N1588" t="s">
        <v>62</v>
      </c>
      <c r="O1588" t="s">
        <v>8735</v>
      </c>
      <c r="P1588" t="s">
        <v>78</v>
      </c>
      <c r="Q1588" t="s">
        <v>2440</v>
      </c>
      <c r="R1588" t="s">
        <v>79</v>
      </c>
      <c r="S1588" s="1" t="str">
        <f t="shared" si="49"/>
        <v>PINEDA ARENAS, MARLENY</v>
      </c>
      <c r="T1588" t="s">
        <v>65</v>
      </c>
      <c r="U1588" t="s">
        <v>49</v>
      </c>
      <c r="V1588" t="s">
        <v>50</v>
      </c>
      <c r="W1588" t="s">
        <v>8736</v>
      </c>
      <c r="X1588" s="40">
        <v>29374</v>
      </c>
      <c r="Y1588" t="s">
        <v>8737</v>
      </c>
      <c r="Z1588" s="40">
        <v>43174</v>
      </c>
      <c r="AA1588" s="40">
        <v>43465</v>
      </c>
      <c r="AB1588" t="s">
        <v>39</v>
      </c>
      <c r="AC1588" t="s">
        <v>67</v>
      </c>
      <c r="AD1588" t="s">
        <v>41</v>
      </c>
      <c r="AE1588"/>
    </row>
    <row r="1589" spans="1:31" ht="15">
      <c r="A1589" s="1" t="str">
        <f t="shared" si="48"/>
        <v>1159113522E2</v>
      </c>
      <c r="B1589" t="s">
        <v>384</v>
      </c>
      <c r="C1589" t="s">
        <v>29</v>
      </c>
      <c r="D1589" t="s">
        <v>30</v>
      </c>
      <c r="E1589" t="s">
        <v>330</v>
      </c>
      <c r="F1589" t="s">
        <v>1760</v>
      </c>
      <c r="G1589" t="s">
        <v>8697</v>
      </c>
      <c r="H1589" t="s">
        <v>1774</v>
      </c>
      <c r="I1589" t="s">
        <v>8698</v>
      </c>
      <c r="J1589" t="s">
        <v>8738</v>
      </c>
      <c r="K1589" t="s">
        <v>32</v>
      </c>
      <c r="L1589" t="s">
        <v>32</v>
      </c>
      <c r="M1589" t="s">
        <v>43</v>
      </c>
      <c r="N1589" t="s">
        <v>44</v>
      </c>
      <c r="O1589" t="s">
        <v>54</v>
      </c>
      <c r="P1589" t="s">
        <v>196</v>
      </c>
      <c r="Q1589" t="s">
        <v>170</v>
      </c>
      <c r="R1589" t="s">
        <v>371</v>
      </c>
      <c r="S1589" s="1" t="str">
        <f t="shared" si="49"/>
        <v>PARI PANCA, VICTOR</v>
      </c>
      <c r="T1589" t="s">
        <v>48</v>
      </c>
      <c r="U1589" t="s">
        <v>49</v>
      </c>
      <c r="V1589" t="s">
        <v>50</v>
      </c>
      <c r="W1589" t="s">
        <v>8739</v>
      </c>
      <c r="X1589" s="40">
        <v>21317</v>
      </c>
      <c r="Y1589" t="s">
        <v>8740</v>
      </c>
      <c r="Z1589"/>
      <c r="AA1589"/>
      <c r="AB1589" t="s">
        <v>39</v>
      </c>
      <c r="AC1589" t="s">
        <v>40</v>
      </c>
      <c r="AD1589" t="s">
        <v>41</v>
      </c>
      <c r="AE1589"/>
    </row>
    <row r="1590" spans="1:31" ht="15">
      <c r="A1590" s="1" t="str">
        <f t="shared" si="48"/>
        <v>1159113522E4</v>
      </c>
      <c r="B1590" t="s">
        <v>384</v>
      </c>
      <c r="C1590" t="s">
        <v>29</v>
      </c>
      <c r="D1590" t="s">
        <v>30</v>
      </c>
      <c r="E1590" t="s">
        <v>330</v>
      </c>
      <c r="F1590" t="s">
        <v>1760</v>
      </c>
      <c r="G1590" t="s">
        <v>8697</v>
      </c>
      <c r="H1590" t="s">
        <v>1774</v>
      </c>
      <c r="I1590" t="s">
        <v>8698</v>
      </c>
      <c r="J1590" t="s">
        <v>8741</v>
      </c>
      <c r="K1590" t="s">
        <v>32</v>
      </c>
      <c r="L1590" t="s">
        <v>32</v>
      </c>
      <c r="M1590" t="s">
        <v>43</v>
      </c>
      <c r="N1590" t="s">
        <v>44</v>
      </c>
      <c r="O1590" t="s">
        <v>54</v>
      </c>
      <c r="P1590" t="s">
        <v>76</v>
      </c>
      <c r="Q1590" t="s">
        <v>76</v>
      </c>
      <c r="R1590" t="s">
        <v>8742</v>
      </c>
      <c r="S1590" s="1" t="str">
        <f t="shared" si="49"/>
        <v>QUISPE QUISPE, EMILIANO ANDRES</v>
      </c>
      <c r="T1590" t="s">
        <v>48</v>
      </c>
      <c r="U1590" t="s">
        <v>49</v>
      </c>
      <c r="V1590" t="s">
        <v>50</v>
      </c>
      <c r="W1590" t="s">
        <v>8743</v>
      </c>
      <c r="X1590" s="40">
        <v>19730</v>
      </c>
      <c r="Y1590" t="s">
        <v>8744</v>
      </c>
      <c r="Z1590"/>
      <c r="AA1590"/>
      <c r="AB1590" t="s">
        <v>39</v>
      </c>
      <c r="AC1590" t="s">
        <v>40</v>
      </c>
      <c r="AD1590" t="s">
        <v>41</v>
      </c>
      <c r="AE1590"/>
    </row>
    <row r="1591" spans="1:31" ht="15">
      <c r="A1591" s="1" t="str">
        <f t="shared" si="48"/>
        <v>1159113522E5</v>
      </c>
      <c r="B1591" t="s">
        <v>384</v>
      </c>
      <c r="C1591" t="s">
        <v>29</v>
      </c>
      <c r="D1591" t="s">
        <v>30</v>
      </c>
      <c r="E1591" t="s">
        <v>330</v>
      </c>
      <c r="F1591" t="s">
        <v>1760</v>
      </c>
      <c r="G1591" t="s">
        <v>8697</v>
      </c>
      <c r="H1591" t="s">
        <v>1774</v>
      </c>
      <c r="I1591" t="s">
        <v>8698</v>
      </c>
      <c r="J1591" t="s">
        <v>8745</v>
      </c>
      <c r="K1591" t="s">
        <v>32</v>
      </c>
      <c r="L1591" t="s">
        <v>32</v>
      </c>
      <c r="M1591" t="s">
        <v>43</v>
      </c>
      <c r="N1591" t="s">
        <v>44</v>
      </c>
      <c r="O1591" t="s">
        <v>54</v>
      </c>
      <c r="P1591" t="s">
        <v>231</v>
      </c>
      <c r="Q1591" t="s">
        <v>76</v>
      </c>
      <c r="R1591" t="s">
        <v>8746</v>
      </c>
      <c r="S1591" s="1" t="str">
        <f t="shared" si="49"/>
        <v>SANCHEZ QUISPE, HUGO GUILLERMO</v>
      </c>
      <c r="T1591" t="s">
        <v>53</v>
      </c>
      <c r="U1591" t="s">
        <v>49</v>
      </c>
      <c r="V1591" t="s">
        <v>50</v>
      </c>
      <c r="W1591" t="s">
        <v>8747</v>
      </c>
      <c r="X1591" s="40">
        <v>24513</v>
      </c>
      <c r="Y1591" t="s">
        <v>8748</v>
      </c>
      <c r="Z1591"/>
      <c r="AA1591"/>
      <c r="AB1591" t="s">
        <v>39</v>
      </c>
      <c r="AC1591" t="s">
        <v>40</v>
      </c>
      <c r="AD1591" t="s">
        <v>41</v>
      </c>
      <c r="AE1591"/>
    </row>
    <row r="1592" spans="1:31" ht="15">
      <c r="A1592" s="1" t="str">
        <f t="shared" si="48"/>
        <v>1161513341E6</v>
      </c>
      <c r="B1592" t="s">
        <v>384</v>
      </c>
      <c r="C1592" t="s">
        <v>29</v>
      </c>
      <c r="D1592" t="s">
        <v>30</v>
      </c>
      <c r="E1592" t="s">
        <v>330</v>
      </c>
      <c r="F1592" t="s">
        <v>1760</v>
      </c>
      <c r="G1592" t="s">
        <v>8697</v>
      </c>
      <c r="H1592" t="s">
        <v>1774</v>
      </c>
      <c r="I1592" t="s">
        <v>8698</v>
      </c>
      <c r="J1592" t="s">
        <v>8749</v>
      </c>
      <c r="K1592" t="s">
        <v>32</v>
      </c>
      <c r="L1592" t="s">
        <v>32</v>
      </c>
      <c r="M1592" t="s">
        <v>43</v>
      </c>
      <c r="N1592" t="s">
        <v>44</v>
      </c>
      <c r="O1592" t="s">
        <v>238</v>
      </c>
      <c r="P1592" t="s">
        <v>231</v>
      </c>
      <c r="Q1592" t="s">
        <v>76</v>
      </c>
      <c r="R1592" t="s">
        <v>167</v>
      </c>
      <c r="S1592" s="1" t="str">
        <f t="shared" si="49"/>
        <v>SANCHEZ QUISPE, ELIZABETH</v>
      </c>
      <c r="T1592" t="s">
        <v>48</v>
      </c>
      <c r="U1592" t="s">
        <v>49</v>
      </c>
      <c r="V1592" t="s">
        <v>50</v>
      </c>
      <c r="W1592" t="s">
        <v>8750</v>
      </c>
      <c r="X1592" s="40">
        <v>26088</v>
      </c>
      <c r="Y1592" t="s">
        <v>8751</v>
      </c>
      <c r="Z1592"/>
      <c r="AA1592"/>
      <c r="AB1592" t="s">
        <v>39</v>
      </c>
      <c r="AC1592" t="s">
        <v>40</v>
      </c>
      <c r="AD1592" t="s">
        <v>41</v>
      </c>
      <c r="AE1592"/>
    </row>
    <row r="1593" spans="1:31" ht="15">
      <c r="A1593" s="1" t="str">
        <f t="shared" si="48"/>
        <v>1163213711E4</v>
      </c>
      <c r="B1593" t="s">
        <v>384</v>
      </c>
      <c r="C1593" t="s">
        <v>29</v>
      </c>
      <c r="D1593" t="s">
        <v>30</v>
      </c>
      <c r="E1593" t="s">
        <v>330</v>
      </c>
      <c r="F1593" t="s">
        <v>1760</v>
      </c>
      <c r="G1593" t="s">
        <v>8697</v>
      </c>
      <c r="H1593" t="s">
        <v>1774</v>
      </c>
      <c r="I1593" t="s">
        <v>8698</v>
      </c>
      <c r="J1593" t="s">
        <v>8752</v>
      </c>
      <c r="K1593" t="s">
        <v>32</v>
      </c>
      <c r="L1593" t="s">
        <v>32</v>
      </c>
      <c r="M1593" t="s">
        <v>43</v>
      </c>
      <c r="N1593" t="s">
        <v>44</v>
      </c>
      <c r="O1593" t="s">
        <v>8753</v>
      </c>
      <c r="P1593" t="s">
        <v>493</v>
      </c>
      <c r="Q1593" t="s">
        <v>421</v>
      </c>
      <c r="R1593" t="s">
        <v>866</v>
      </c>
      <c r="S1593" s="1" t="str">
        <f t="shared" si="49"/>
        <v>MARIN CAHUI, ANGELICA</v>
      </c>
      <c r="T1593" t="s">
        <v>65</v>
      </c>
      <c r="U1593" t="s">
        <v>49</v>
      </c>
      <c r="V1593" t="s">
        <v>50</v>
      </c>
      <c r="W1593" t="s">
        <v>8754</v>
      </c>
      <c r="X1593" s="40">
        <v>23162</v>
      </c>
      <c r="Y1593" t="s">
        <v>8755</v>
      </c>
      <c r="Z1593"/>
      <c r="AA1593"/>
      <c r="AB1593" t="s">
        <v>39</v>
      </c>
      <c r="AC1593" t="s">
        <v>40</v>
      </c>
      <c r="AD1593" t="s">
        <v>41</v>
      </c>
      <c r="AE1593"/>
    </row>
    <row r="1594" spans="1:31" ht="15">
      <c r="A1594" s="1" t="str">
        <f t="shared" si="48"/>
        <v>1159113512E2</v>
      </c>
      <c r="B1594" t="s">
        <v>384</v>
      </c>
      <c r="C1594" t="s">
        <v>29</v>
      </c>
      <c r="D1594" t="s">
        <v>30</v>
      </c>
      <c r="E1594" t="s">
        <v>330</v>
      </c>
      <c r="F1594" t="s">
        <v>1760</v>
      </c>
      <c r="G1594" t="s">
        <v>8697</v>
      </c>
      <c r="H1594" t="s">
        <v>1774</v>
      </c>
      <c r="I1594" t="s">
        <v>8698</v>
      </c>
      <c r="J1594" t="s">
        <v>8756</v>
      </c>
      <c r="K1594" t="s">
        <v>87</v>
      </c>
      <c r="L1594" t="s">
        <v>88</v>
      </c>
      <c r="M1594" t="s">
        <v>89</v>
      </c>
      <c r="N1594" t="s">
        <v>44</v>
      </c>
      <c r="O1594" t="s">
        <v>54</v>
      </c>
      <c r="P1594" t="s">
        <v>365</v>
      </c>
      <c r="Q1594" t="s">
        <v>266</v>
      </c>
      <c r="R1594" t="s">
        <v>8757</v>
      </c>
      <c r="S1594" s="1" t="str">
        <f t="shared" si="49"/>
        <v>BUSTINZA AGUILAR, UBALDO</v>
      </c>
      <c r="T1594" t="s">
        <v>159</v>
      </c>
      <c r="U1594" t="s">
        <v>38</v>
      </c>
      <c r="V1594" t="s">
        <v>50</v>
      </c>
      <c r="W1594" t="s">
        <v>8758</v>
      </c>
      <c r="X1594" s="40">
        <v>19859</v>
      </c>
      <c r="Y1594" t="s">
        <v>8759</v>
      </c>
      <c r="Z1594"/>
      <c r="AA1594"/>
      <c r="AB1594" t="s">
        <v>39</v>
      </c>
      <c r="AC1594" t="s">
        <v>92</v>
      </c>
      <c r="AD1594" t="s">
        <v>41</v>
      </c>
      <c r="AE1594"/>
    </row>
    <row r="1595" spans="1:31" ht="15">
      <c r="A1595" s="1" t="str">
        <f t="shared" si="48"/>
        <v>1159113522E3</v>
      </c>
      <c r="B1595" t="s">
        <v>384</v>
      </c>
      <c r="C1595" t="s">
        <v>29</v>
      </c>
      <c r="D1595" t="s">
        <v>30</v>
      </c>
      <c r="E1595" t="s">
        <v>330</v>
      </c>
      <c r="F1595" t="s">
        <v>1760</v>
      </c>
      <c r="G1595" t="s">
        <v>8697</v>
      </c>
      <c r="H1595" t="s">
        <v>1774</v>
      </c>
      <c r="I1595" t="s">
        <v>8698</v>
      </c>
      <c r="J1595" t="s">
        <v>8760</v>
      </c>
      <c r="K1595" t="s">
        <v>87</v>
      </c>
      <c r="L1595" t="s">
        <v>88</v>
      </c>
      <c r="M1595" t="s">
        <v>93</v>
      </c>
      <c r="N1595" t="s">
        <v>44</v>
      </c>
      <c r="O1595" t="s">
        <v>54</v>
      </c>
      <c r="P1595" t="s">
        <v>76</v>
      </c>
      <c r="Q1595" t="s">
        <v>699</v>
      </c>
      <c r="R1595" t="s">
        <v>396</v>
      </c>
      <c r="S1595" s="1" t="str">
        <f t="shared" si="49"/>
        <v>QUISPE ARROYO, JOSE</v>
      </c>
      <c r="T1595" t="s">
        <v>361</v>
      </c>
      <c r="U1595" t="s">
        <v>38</v>
      </c>
      <c r="V1595" t="s">
        <v>50</v>
      </c>
      <c r="W1595" t="s">
        <v>8761</v>
      </c>
      <c r="X1595" s="40">
        <v>22535</v>
      </c>
      <c r="Y1595" t="s">
        <v>8762</v>
      </c>
      <c r="Z1595"/>
      <c r="AA1595"/>
      <c r="AB1595" t="s">
        <v>39</v>
      </c>
      <c r="AC1595" t="s">
        <v>92</v>
      </c>
      <c r="AD1595" t="s">
        <v>41</v>
      </c>
      <c r="AE1595"/>
    </row>
    <row r="1596" spans="1:31" ht="15">
      <c r="A1596" s="1" t="str">
        <f t="shared" si="48"/>
        <v>1192213512E3</v>
      </c>
      <c r="B1596" t="s">
        <v>384</v>
      </c>
      <c r="C1596" t="s">
        <v>2260</v>
      </c>
      <c r="D1596" t="s">
        <v>30</v>
      </c>
      <c r="E1596" t="s">
        <v>399</v>
      </c>
      <c r="F1596" t="s">
        <v>1544</v>
      </c>
      <c r="G1596" t="s">
        <v>8763</v>
      </c>
      <c r="H1596" t="s">
        <v>1774</v>
      </c>
      <c r="I1596" t="s">
        <v>8764</v>
      </c>
      <c r="J1596" t="s">
        <v>8765</v>
      </c>
      <c r="K1596" t="s">
        <v>32</v>
      </c>
      <c r="L1596" t="s">
        <v>32</v>
      </c>
      <c r="M1596" t="s">
        <v>259</v>
      </c>
      <c r="N1596" t="s">
        <v>44</v>
      </c>
      <c r="O1596" t="s">
        <v>8766</v>
      </c>
      <c r="P1596" t="s">
        <v>596</v>
      </c>
      <c r="Q1596" t="s">
        <v>140</v>
      </c>
      <c r="R1596" t="s">
        <v>619</v>
      </c>
      <c r="S1596" s="1" t="str">
        <f t="shared" si="49"/>
        <v>CAPAQUIRA LAURA, GERMAN</v>
      </c>
      <c r="T1596" t="s">
        <v>65</v>
      </c>
      <c r="U1596" t="s">
        <v>49</v>
      </c>
      <c r="V1596" t="s">
        <v>50</v>
      </c>
      <c r="W1596" t="s">
        <v>8767</v>
      </c>
      <c r="X1596" s="40">
        <v>23295</v>
      </c>
      <c r="Y1596" t="s">
        <v>8768</v>
      </c>
      <c r="Z1596" s="40">
        <v>43227</v>
      </c>
      <c r="AA1596" s="40">
        <v>43465</v>
      </c>
      <c r="AB1596" t="s">
        <v>39</v>
      </c>
      <c r="AC1596" t="s">
        <v>40</v>
      </c>
      <c r="AD1596" t="s">
        <v>41</v>
      </c>
      <c r="AE1596"/>
    </row>
    <row r="1597" spans="1:31" ht="15">
      <c r="A1597" s="1" t="str">
        <f t="shared" si="48"/>
        <v>1113213512E2</v>
      </c>
      <c r="B1597" t="s">
        <v>384</v>
      </c>
      <c r="C1597" t="s">
        <v>2260</v>
      </c>
      <c r="D1597" t="s">
        <v>30</v>
      </c>
      <c r="E1597" t="s">
        <v>381</v>
      </c>
      <c r="F1597" t="s">
        <v>1762</v>
      </c>
      <c r="G1597" t="s">
        <v>8769</v>
      </c>
      <c r="H1597" t="s">
        <v>1774</v>
      </c>
      <c r="I1597" t="s">
        <v>8770</v>
      </c>
      <c r="J1597" t="s">
        <v>8771</v>
      </c>
      <c r="K1597" t="s">
        <v>32</v>
      </c>
      <c r="L1597" t="s">
        <v>32</v>
      </c>
      <c r="M1597" t="s">
        <v>259</v>
      </c>
      <c r="N1597" t="s">
        <v>44</v>
      </c>
      <c r="O1597" t="s">
        <v>8772</v>
      </c>
      <c r="P1597" t="s">
        <v>102</v>
      </c>
      <c r="Q1597" t="s">
        <v>588</v>
      </c>
      <c r="R1597" t="s">
        <v>8773</v>
      </c>
      <c r="S1597" s="1" t="str">
        <f t="shared" si="49"/>
        <v>MAMANI ARI, GLORIA MARIA</v>
      </c>
      <c r="T1597" t="s">
        <v>48</v>
      </c>
      <c r="U1597" t="s">
        <v>49</v>
      </c>
      <c r="V1597" t="s">
        <v>50</v>
      </c>
      <c r="W1597" t="s">
        <v>8774</v>
      </c>
      <c r="X1597" s="40">
        <v>24698</v>
      </c>
      <c r="Y1597" t="s">
        <v>8775</v>
      </c>
      <c r="Z1597" s="40">
        <v>43101</v>
      </c>
      <c r="AA1597" s="40">
        <v>43465</v>
      </c>
      <c r="AB1597" t="s">
        <v>39</v>
      </c>
      <c r="AC1597" t="s">
        <v>40</v>
      </c>
      <c r="AD1597" t="s">
        <v>41</v>
      </c>
      <c r="AE1597"/>
    </row>
    <row r="1598" spans="1:31" ht="15">
      <c r="A1598" s="1" t="str">
        <f t="shared" si="48"/>
        <v>1134213512E2</v>
      </c>
      <c r="B1598" t="s">
        <v>380</v>
      </c>
      <c r="C1598" t="s">
        <v>303</v>
      </c>
      <c r="D1598" t="s">
        <v>30</v>
      </c>
      <c r="E1598" t="s">
        <v>381</v>
      </c>
      <c r="F1598" t="s">
        <v>1699</v>
      </c>
      <c r="G1598" t="s">
        <v>8776</v>
      </c>
      <c r="H1598" t="s">
        <v>1774</v>
      </c>
      <c r="I1598" t="s">
        <v>8777</v>
      </c>
      <c r="J1598" t="s">
        <v>8778</v>
      </c>
      <c r="K1598" t="s">
        <v>32</v>
      </c>
      <c r="L1598" t="s">
        <v>32</v>
      </c>
      <c r="M1598" t="s">
        <v>43</v>
      </c>
      <c r="N1598" t="s">
        <v>44</v>
      </c>
      <c r="O1598" t="s">
        <v>54</v>
      </c>
      <c r="P1598" t="s">
        <v>147</v>
      </c>
      <c r="Q1598" t="s">
        <v>76</v>
      </c>
      <c r="R1598" t="s">
        <v>8779</v>
      </c>
      <c r="S1598" s="1" t="str">
        <f t="shared" si="49"/>
        <v>CHURA QUISPE, PLACIDO BIVIANO</v>
      </c>
      <c r="T1598" t="s">
        <v>53</v>
      </c>
      <c r="U1598" t="s">
        <v>49</v>
      </c>
      <c r="V1598" t="s">
        <v>50</v>
      </c>
      <c r="W1598" t="s">
        <v>8780</v>
      </c>
      <c r="X1598" s="40">
        <v>21536</v>
      </c>
      <c r="Y1598" t="s">
        <v>8781</v>
      </c>
      <c r="Z1598" s="40">
        <v>42736</v>
      </c>
      <c r="AA1598" s="40">
        <v>43100</v>
      </c>
      <c r="AB1598" t="s">
        <v>39</v>
      </c>
      <c r="AC1598" t="s">
        <v>40</v>
      </c>
      <c r="AD1598" t="s">
        <v>41</v>
      </c>
      <c r="AE1598"/>
    </row>
    <row r="1599" spans="1:31" ht="15">
      <c r="A1599" s="1" t="str">
        <f t="shared" si="48"/>
        <v>1134213512E3</v>
      </c>
      <c r="B1599" t="s">
        <v>380</v>
      </c>
      <c r="C1599" t="s">
        <v>303</v>
      </c>
      <c r="D1599" t="s">
        <v>30</v>
      </c>
      <c r="E1599" t="s">
        <v>381</v>
      </c>
      <c r="F1599" t="s">
        <v>1699</v>
      </c>
      <c r="G1599" t="s">
        <v>8776</v>
      </c>
      <c r="H1599" t="s">
        <v>1774</v>
      </c>
      <c r="I1599" t="s">
        <v>8777</v>
      </c>
      <c r="J1599" t="s">
        <v>8782</v>
      </c>
      <c r="K1599" t="s">
        <v>32</v>
      </c>
      <c r="L1599" t="s">
        <v>32</v>
      </c>
      <c r="M1599" t="s">
        <v>43</v>
      </c>
      <c r="N1599" t="s">
        <v>44</v>
      </c>
      <c r="O1599" t="s">
        <v>54</v>
      </c>
      <c r="P1599" t="s">
        <v>148</v>
      </c>
      <c r="Q1599" t="s">
        <v>76</v>
      </c>
      <c r="R1599" t="s">
        <v>8783</v>
      </c>
      <c r="S1599" s="1" t="str">
        <f t="shared" si="49"/>
        <v>COYLA QUISPE, VICTORIA DIONISIA</v>
      </c>
      <c r="T1599" t="s">
        <v>53</v>
      </c>
      <c r="U1599" t="s">
        <v>49</v>
      </c>
      <c r="V1599" t="s">
        <v>50</v>
      </c>
      <c r="W1599" t="s">
        <v>8784</v>
      </c>
      <c r="X1599" s="40">
        <v>24554</v>
      </c>
      <c r="Y1599" t="s">
        <v>8785</v>
      </c>
      <c r="Z1599"/>
      <c r="AA1599"/>
      <c r="AB1599" t="s">
        <v>39</v>
      </c>
      <c r="AC1599" t="s">
        <v>40</v>
      </c>
      <c r="AD1599" t="s">
        <v>41</v>
      </c>
      <c r="AE1599"/>
    </row>
    <row r="1600" spans="1:31" ht="15">
      <c r="A1600" s="1" t="str">
        <f t="shared" si="48"/>
        <v>1134213512E4</v>
      </c>
      <c r="B1600" t="s">
        <v>380</v>
      </c>
      <c r="C1600" t="s">
        <v>303</v>
      </c>
      <c r="D1600" t="s">
        <v>30</v>
      </c>
      <c r="E1600" t="s">
        <v>381</v>
      </c>
      <c r="F1600" t="s">
        <v>1699</v>
      </c>
      <c r="G1600" t="s">
        <v>8776</v>
      </c>
      <c r="H1600" t="s">
        <v>1774</v>
      </c>
      <c r="I1600" t="s">
        <v>8777</v>
      </c>
      <c r="J1600" t="s">
        <v>8786</v>
      </c>
      <c r="K1600" t="s">
        <v>32</v>
      </c>
      <c r="L1600" t="s">
        <v>32</v>
      </c>
      <c r="M1600" t="s">
        <v>259</v>
      </c>
      <c r="N1600" t="s">
        <v>44</v>
      </c>
      <c r="O1600" t="s">
        <v>8787</v>
      </c>
      <c r="P1600" t="s">
        <v>161</v>
      </c>
      <c r="Q1600" t="s">
        <v>365</v>
      </c>
      <c r="R1600" t="s">
        <v>208</v>
      </c>
      <c r="S1600" s="1" t="str">
        <f t="shared" si="49"/>
        <v>TITO BUSTINZA, EUSEBIA</v>
      </c>
      <c r="T1600" t="s">
        <v>48</v>
      </c>
      <c r="U1600" t="s">
        <v>49</v>
      </c>
      <c r="V1600" t="s">
        <v>50</v>
      </c>
      <c r="W1600" t="s">
        <v>8788</v>
      </c>
      <c r="X1600" s="40">
        <v>22924</v>
      </c>
      <c r="Y1600" t="s">
        <v>8789</v>
      </c>
      <c r="Z1600" s="40">
        <v>43115</v>
      </c>
      <c r="AA1600" s="40">
        <v>43465</v>
      </c>
      <c r="AB1600" t="s">
        <v>39</v>
      </c>
      <c r="AC1600" t="s">
        <v>40</v>
      </c>
      <c r="AD1600" t="s">
        <v>41</v>
      </c>
      <c r="AE1600"/>
    </row>
    <row r="1601" spans="1:31" ht="15">
      <c r="A1601" s="1" t="str">
        <f t="shared" si="48"/>
        <v>1134213512E5</v>
      </c>
      <c r="B1601" t="s">
        <v>380</v>
      </c>
      <c r="C1601" t="s">
        <v>303</v>
      </c>
      <c r="D1601" t="s">
        <v>30</v>
      </c>
      <c r="E1601" t="s">
        <v>381</v>
      </c>
      <c r="F1601" t="s">
        <v>1699</v>
      </c>
      <c r="G1601" t="s">
        <v>8776</v>
      </c>
      <c r="H1601" t="s">
        <v>1774</v>
      </c>
      <c r="I1601" t="s">
        <v>8777</v>
      </c>
      <c r="J1601" t="s">
        <v>8790</v>
      </c>
      <c r="K1601" t="s">
        <v>32</v>
      </c>
      <c r="L1601" t="s">
        <v>32</v>
      </c>
      <c r="M1601" t="s">
        <v>43</v>
      </c>
      <c r="N1601" t="s">
        <v>44</v>
      </c>
      <c r="O1601" t="s">
        <v>110</v>
      </c>
      <c r="P1601" t="s">
        <v>148</v>
      </c>
      <c r="Q1601" t="s">
        <v>8791</v>
      </c>
      <c r="R1601" t="s">
        <v>8792</v>
      </c>
      <c r="S1601" s="1" t="str">
        <f t="shared" si="49"/>
        <v>COYLA CARREÑO, EMMA LATINAM</v>
      </c>
      <c r="T1601" t="s">
        <v>65</v>
      </c>
      <c r="U1601" t="s">
        <v>49</v>
      </c>
      <c r="V1601" t="s">
        <v>50</v>
      </c>
      <c r="W1601" t="s">
        <v>8793</v>
      </c>
      <c r="X1601" s="40">
        <v>26790</v>
      </c>
      <c r="Y1601" t="s">
        <v>8794</v>
      </c>
      <c r="Z1601"/>
      <c r="AA1601"/>
      <c r="AB1601" t="s">
        <v>39</v>
      </c>
      <c r="AC1601" t="s">
        <v>40</v>
      </c>
      <c r="AD1601" t="s">
        <v>41</v>
      </c>
      <c r="AE1601"/>
    </row>
    <row r="1602" spans="1:31" ht="15">
      <c r="A1602" s="1" t="str">
        <f t="shared" si="48"/>
        <v>1113813512E2</v>
      </c>
      <c r="B1602" t="s">
        <v>391</v>
      </c>
      <c r="C1602" t="s">
        <v>303</v>
      </c>
      <c r="D1602" t="s">
        <v>30</v>
      </c>
      <c r="E1602" t="s">
        <v>381</v>
      </c>
      <c r="F1602" t="s">
        <v>1685</v>
      </c>
      <c r="G1602" t="s">
        <v>8795</v>
      </c>
      <c r="H1602" t="s">
        <v>1774</v>
      </c>
      <c r="I1602" t="s">
        <v>8796</v>
      </c>
      <c r="J1602" t="s">
        <v>8797</v>
      </c>
      <c r="K1602" t="s">
        <v>32</v>
      </c>
      <c r="L1602" t="s">
        <v>33</v>
      </c>
      <c r="M1602" t="s">
        <v>34</v>
      </c>
      <c r="N1602" t="s">
        <v>35</v>
      </c>
      <c r="O1602" t="s">
        <v>2020</v>
      </c>
      <c r="P1602" t="s">
        <v>366</v>
      </c>
      <c r="Q1602" t="s">
        <v>170</v>
      </c>
      <c r="R1602" t="s">
        <v>8798</v>
      </c>
      <c r="S1602" s="1" t="str">
        <f t="shared" si="49"/>
        <v>HUATA PANCA, ELEUTERIO ALEX</v>
      </c>
      <c r="T1602" t="s">
        <v>37</v>
      </c>
      <c r="U1602" t="s">
        <v>38</v>
      </c>
      <c r="V1602" t="s">
        <v>2021</v>
      </c>
      <c r="W1602" t="s">
        <v>8799</v>
      </c>
      <c r="X1602" s="40">
        <v>24017</v>
      </c>
      <c r="Y1602" t="s">
        <v>8800</v>
      </c>
      <c r="Z1602" s="40">
        <v>43374</v>
      </c>
      <c r="AA1602" s="40">
        <v>44834</v>
      </c>
      <c r="AB1602" t="s">
        <v>39</v>
      </c>
      <c r="AC1602" t="s">
        <v>40</v>
      </c>
      <c r="AD1602" t="s">
        <v>41</v>
      </c>
      <c r="AE1602"/>
    </row>
    <row r="1603" spans="1:31" ht="15">
      <c r="A1603" s="1" t="str">
        <f t="shared" ref="A1603:A1666" si="50">J1603</f>
        <v>1113813512E3</v>
      </c>
      <c r="B1603" t="s">
        <v>391</v>
      </c>
      <c r="C1603" t="s">
        <v>303</v>
      </c>
      <c r="D1603" t="s">
        <v>30</v>
      </c>
      <c r="E1603" t="s">
        <v>381</v>
      </c>
      <c r="F1603" t="s">
        <v>1685</v>
      </c>
      <c r="G1603" t="s">
        <v>8795</v>
      </c>
      <c r="H1603" t="s">
        <v>1774</v>
      </c>
      <c r="I1603" t="s">
        <v>8796</v>
      </c>
      <c r="J1603" t="s">
        <v>8801</v>
      </c>
      <c r="K1603" t="s">
        <v>32</v>
      </c>
      <c r="L1603" t="s">
        <v>32</v>
      </c>
      <c r="M1603" t="s">
        <v>43</v>
      </c>
      <c r="N1603" t="s">
        <v>44</v>
      </c>
      <c r="O1603" t="s">
        <v>8802</v>
      </c>
      <c r="P1603" t="s">
        <v>207</v>
      </c>
      <c r="Q1603" t="s">
        <v>76</v>
      </c>
      <c r="R1603" t="s">
        <v>8803</v>
      </c>
      <c r="S1603" s="1" t="str">
        <f t="shared" si="49"/>
        <v>TICONA QUISPE, DIANA LIZ</v>
      </c>
      <c r="T1603" t="s">
        <v>48</v>
      </c>
      <c r="U1603" t="s">
        <v>49</v>
      </c>
      <c r="V1603" t="s">
        <v>50</v>
      </c>
      <c r="W1603" t="s">
        <v>8804</v>
      </c>
      <c r="X1603" s="40">
        <v>29810</v>
      </c>
      <c r="Y1603" t="s">
        <v>8805</v>
      </c>
      <c r="Z1603"/>
      <c r="AA1603"/>
      <c r="AB1603" t="s">
        <v>39</v>
      </c>
      <c r="AC1603" t="s">
        <v>40</v>
      </c>
      <c r="AD1603" t="s">
        <v>41</v>
      </c>
      <c r="AE1603"/>
    </row>
    <row r="1604" spans="1:31" ht="15">
      <c r="A1604" s="1" t="str">
        <f t="shared" si="50"/>
        <v>1113813512E4</v>
      </c>
      <c r="B1604" t="s">
        <v>391</v>
      </c>
      <c r="C1604" t="s">
        <v>303</v>
      </c>
      <c r="D1604" t="s">
        <v>30</v>
      </c>
      <c r="E1604" t="s">
        <v>381</v>
      </c>
      <c r="F1604" t="s">
        <v>1685</v>
      </c>
      <c r="G1604" t="s">
        <v>8795</v>
      </c>
      <c r="H1604" t="s">
        <v>1774</v>
      </c>
      <c r="I1604" t="s">
        <v>8796</v>
      </c>
      <c r="J1604" t="s">
        <v>8806</v>
      </c>
      <c r="K1604" t="s">
        <v>32</v>
      </c>
      <c r="L1604" t="s">
        <v>32</v>
      </c>
      <c r="M1604" t="s">
        <v>43</v>
      </c>
      <c r="N1604" t="s">
        <v>44</v>
      </c>
      <c r="O1604" t="s">
        <v>54</v>
      </c>
      <c r="P1604" t="s">
        <v>102</v>
      </c>
      <c r="Q1604" t="s">
        <v>310</v>
      </c>
      <c r="R1604" t="s">
        <v>8807</v>
      </c>
      <c r="S1604" s="1" t="str">
        <f t="shared" ref="S1604:S1667" si="51">CONCATENATE(P1604," ",Q1604,", ",R1604)</f>
        <v>MAMANI PACHO, ZONIA</v>
      </c>
      <c r="T1604" t="s">
        <v>65</v>
      </c>
      <c r="U1604" t="s">
        <v>49</v>
      </c>
      <c r="V1604" t="s">
        <v>50</v>
      </c>
      <c r="W1604" t="s">
        <v>8808</v>
      </c>
      <c r="X1604" s="40">
        <v>25927</v>
      </c>
      <c r="Y1604" t="s">
        <v>8809</v>
      </c>
      <c r="Z1604"/>
      <c r="AA1604"/>
      <c r="AB1604" t="s">
        <v>39</v>
      </c>
      <c r="AC1604" t="s">
        <v>40</v>
      </c>
      <c r="AD1604" t="s">
        <v>41</v>
      </c>
      <c r="AE1604"/>
    </row>
    <row r="1605" spans="1:31" ht="15">
      <c r="A1605" s="1" t="str">
        <f t="shared" si="50"/>
        <v>1123813512E2</v>
      </c>
      <c r="B1605" t="s">
        <v>398</v>
      </c>
      <c r="C1605" t="s">
        <v>303</v>
      </c>
      <c r="D1605" t="s">
        <v>30</v>
      </c>
      <c r="E1605" t="s">
        <v>399</v>
      </c>
      <c r="F1605" t="s">
        <v>1546</v>
      </c>
      <c r="G1605" t="s">
        <v>8810</v>
      </c>
      <c r="H1605" t="s">
        <v>1774</v>
      </c>
      <c r="I1605" t="s">
        <v>8811</v>
      </c>
      <c r="J1605" t="s">
        <v>8812</v>
      </c>
      <c r="K1605" t="s">
        <v>32</v>
      </c>
      <c r="L1605" t="s">
        <v>32</v>
      </c>
      <c r="M1605" t="s">
        <v>43</v>
      </c>
      <c r="N1605" t="s">
        <v>44</v>
      </c>
      <c r="O1605" t="s">
        <v>8813</v>
      </c>
      <c r="P1605" t="s">
        <v>627</v>
      </c>
      <c r="Q1605" t="s">
        <v>69</v>
      </c>
      <c r="R1605" t="s">
        <v>8814</v>
      </c>
      <c r="S1605" s="1" t="str">
        <f t="shared" si="51"/>
        <v>CCUNO CHOQUE, ELEANA YOLY</v>
      </c>
      <c r="T1605" t="s">
        <v>48</v>
      </c>
      <c r="U1605" t="s">
        <v>49</v>
      </c>
      <c r="V1605" t="s">
        <v>50</v>
      </c>
      <c r="W1605" t="s">
        <v>8815</v>
      </c>
      <c r="X1605" s="40">
        <v>30492</v>
      </c>
      <c r="Y1605" t="s">
        <v>8816</v>
      </c>
      <c r="Z1605" s="40">
        <v>42430</v>
      </c>
      <c r="AA1605"/>
      <c r="AB1605" t="s">
        <v>39</v>
      </c>
      <c r="AC1605" t="s">
        <v>40</v>
      </c>
      <c r="AD1605" t="s">
        <v>41</v>
      </c>
      <c r="AE1605"/>
    </row>
    <row r="1606" spans="1:31" ht="15">
      <c r="A1606" s="1" t="str">
        <f t="shared" si="50"/>
        <v>1123813512E3</v>
      </c>
      <c r="B1606" t="s">
        <v>398</v>
      </c>
      <c r="C1606" t="s">
        <v>303</v>
      </c>
      <c r="D1606" t="s">
        <v>30</v>
      </c>
      <c r="E1606" t="s">
        <v>399</v>
      </c>
      <c r="F1606" t="s">
        <v>1546</v>
      </c>
      <c r="G1606" t="s">
        <v>8810</v>
      </c>
      <c r="H1606" t="s">
        <v>1774</v>
      </c>
      <c r="I1606" t="s">
        <v>8811</v>
      </c>
      <c r="J1606" t="s">
        <v>8817</v>
      </c>
      <c r="K1606" t="s">
        <v>32</v>
      </c>
      <c r="L1606" t="s">
        <v>32</v>
      </c>
      <c r="M1606" t="s">
        <v>43</v>
      </c>
      <c r="N1606" t="s">
        <v>44</v>
      </c>
      <c r="O1606" t="s">
        <v>8818</v>
      </c>
      <c r="P1606" t="s">
        <v>409</v>
      </c>
      <c r="Q1606" t="s">
        <v>76</v>
      </c>
      <c r="R1606" t="s">
        <v>8819</v>
      </c>
      <c r="S1606" s="1" t="str">
        <f t="shared" si="51"/>
        <v>SANTOS QUISPE, NIRA ZENAIDA</v>
      </c>
      <c r="T1606" t="s">
        <v>48</v>
      </c>
      <c r="U1606" t="s">
        <v>49</v>
      </c>
      <c r="V1606" t="s">
        <v>50</v>
      </c>
      <c r="W1606" t="s">
        <v>8820</v>
      </c>
      <c r="X1606" s="40">
        <v>30919</v>
      </c>
      <c r="Y1606" t="s">
        <v>8821</v>
      </c>
      <c r="Z1606" s="40">
        <v>42076</v>
      </c>
      <c r="AA1606" s="40">
        <v>42369</v>
      </c>
      <c r="AB1606" t="s">
        <v>39</v>
      </c>
      <c r="AC1606" t="s">
        <v>40</v>
      </c>
      <c r="AD1606" t="s">
        <v>41</v>
      </c>
      <c r="AE1606"/>
    </row>
    <row r="1607" spans="1:31" ht="15">
      <c r="A1607" s="1" t="str">
        <f t="shared" si="50"/>
        <v>1123813512E4</v>
      </c>
      <c r="B1607" t="s">
        <v>398</v>
      </c>
      <c r="C1607" t="s">
        <v>303</v>
      </c>
      <c r="D1607" t="s">
        <v>30</v>
      </c>
      <c r="E1607" t="s">
        <v>399</v>
      </c>
      <c r="F1607" t="s">
        <v>1546</v>
      </c>
      <c r="G1607" t="s">
        <v>8810</v>
      </c>
      <c r="H1607" t="s">
        <v>1774</v>
      </c>
      <c r="I1607" t="s">
        <v>8811</v>
      </c>
      <c r="J1607" t="s">
        <v>8822</v>
      </c>
      <c r="K1607" t="s">
        <v>32</v>
      </c>
      <c r="L1607" t="s">
        <v>32</v>
      </c>
      <c r="M1607" t="s">
        <v>259</v>
      </c>
      <c r="N1607" t="s">
        <v>44</v>
      </c>
      <c r="O1607" t="s">
        <v>8823</v>
      </c>
      <c r="P1607" t="s">
        <v>419</v>
      </c>
      <c r="Q1607" t="s">
        <v>59</v>
      </c>
      <c r="R1607" t="s">
        <v>8824</v>
      </c>
      <c r="S1607" s="1" t="str">
        <f t="shared" si="51"/>
        <v>CURO VILCA, WALTER NORBERTO</v>
      </c>
      <c r="T1607" t="s">
        <v>60</v>
      </c>
      <c r="U1607" t="s">
        <v>49</v>
      </c>
      <c r="V1607" t="s">
        <v>50</v>
      </c>
      <c r="W1607" t="s">
        <v>8825</v>
      </c>
      <c r="X1607" s="40">
        <v>29012</v>
      </c>
      <c r="Y1607" t="s">
        <v>8826</v>
      </c>
      <c r="Z1607" s="40">
        <v>43101</v>
      </c>
      <c r="AA1607" s="40">
        <v>43465</v>
      </c>
      <c r="AB1607" t="s">
        <v>39</v>
      </c>
      <c r="AC1607" t="s">
        <v>40</v>
      </c>
      <c r="AD1607" t="s">
        <v>41</v>
      </c>
      <c r="AE1607"/>
    </row>
    <row r="1608" spans="1:31" ht="15">
      <c r="A1608" s="1" t="str">
        <f t="shared" si="50"/>
        <v>1163813512E2</v>
      </c>
      <c r="B1608" t="s">
        <v>380</v>
      </c>
      <c r="C1608" t="s">
        <v>2260</v>
      </c>
      <c r="D1608" t="s">
        <v>30</v>
      </c>
      <c r="E1608" t="s">
        <v>211</v>
      </c>
      <c r="F1608" t="s">
        <v>1688</v>
      </c>
      <c r="G1608" t="s">
        <v>8827</v>
      </c>
      <c r="H1608" t="s">
        <v>1774</v>
      </c>
      <c r="I1608" t="s">
        <v>8828</v>
      </c>
      <c r="J1608" t="s">
        <v>8829</v>
      </c>
      <c r="K1608" t="s">
        <v>32</v>
      </c>
      <c r="L1608" t="s">
        <v>32</v>
      </c>
      <c r="M1608" t="s">
        <v>259</v>
      </c>
      <c r="N1608" t="s">
        <v>44</v>
      </c>
      <c r="O1608" t="s">
        <v>54</v>
      </c>
      <c r="P1608" t="s">
        <v>480</v>
      </c>
      <c r="Q1608" t="s">
        <v>340</v>
      </c>
      <c r="R1608" t="s">
        <v>8830</v>
      </c>
      <c r="S1608" s="1" t="str">
        <f t="shared" si="51"/>
        <v>CALLA VALENCIA, DELIA MARINA</v>
      </c>
      <c r="T1608" t="s">
        <v>48</v>
      </c>
      <c r="U1608" t="s">
        <v>49</v>
      </c>
      <c r="V1608" t="s">
        <v>50</v>
      </c>
      <c r="W1608" t="s">
        <v>8831</v>
      </c>
      <c r="X1608" s="40">
        <v>22044</v>
      </c>
      <c r="Y1608" t="s">
        <v>8832</v>
      </c>
      <c r="Z1608" s="40">
        <v>43101</v>
      </c>
      <c r="AA1608" s="40">
        <v>43465</v>
      </c>
      <c r="AB1608" t="s">
        <v>39</v>
      </c>
      <c r="AC1608" t="s">
        <v>40</v>
      </c>
      <c r="AD1608" t="s">
        <v>41</v>
      </c>
      <c r="AE1608"/>
    </row>
    <row r="1609" spans="1:31" ht="15">
      <c r="A1609" s="1" t="str">
        <f t="shared" si="50"/>
        <v>1114813512E2</v>
      </c>
      <c r="B1609" t="s">
        <v>391</v>
      </c>
      <c r="C1609" t="s">
        <v>2260</v>
      </c>
      <c r="D1609" t="s">
        <v>30</v>
      </c>
      <c r="E1609" t="s">
        <v>381</v>
      </c>
      <c r="F1609" t="s">
        <v>1694</v>
      </c>
      <c r="G1609" t="s">
        <v>8833</v>
      </c>
      <c r="H1609" t="s">
        <v>1774</v>
      </c>
      <c r="I1609" t="s">
        <v>8834</v>
      </c>
      <c r="J1609" t="s">
        <v>8835</v>
      </c>
      <c r="K1609" t="s">
        <v>32</v>
      </c>
      <c r="L1609" t="s">
        <v>32</v>
      </c>
      <c r="M1609" t="s">
        <v>259</v>
      </c>
      <c r="N1609" t="s">
        <v>44</v>
      </c>
      <c r="O1609" t="s">
        <v>54</v>
      </c>
      <c r="P1609" t="s">
        <v>8836</v>
      </c>
      <c r="Q1609" t="s">
        <v>129</v>
      </c>
      <c r="R1609" t="s">
        <v>8837</v>
      </c>
      <c r="S1609" s="1" t="str">
        <f t="shared" si="51"/>
        <v>COSIO GONZALES, LEONCIO ENRIQUE</v>
      </c>
      <c r="T1609" t="s">
        <v>48</v>
      </c>
      <c r="U1609" t="s">
        <v>49</v>
      </c>
      <c r="V1609" t="s">
        <v>50</v>
      </c>
      <c r="W1609" t="s">
        <v>8838</v>
      </c>
      <c r="X1609" s="40">
        <v>24673</v>
      </c>
      <c r="Y1609" t="s">
        <v>8839</v>
      </c>
      <c r="Z1609" s="40">
        <v>43160</v>
      </c>
      <c r="AA1609" s="40">
        <v>43465</v>
      </c>
      <c r="AB1609" t="s">
        <v>39</v>
      </c>
      <c r="AC1609" t="s">
        <v>40</v>
      </c>
      <c r="AD1609" t="s">
        <v>41</v>
      </c>
      <c r="AE1609"/>
    </row>
    <row r="1610" spans="1:31" ht="15">
      <c r="A1610" s="1" t="str">
        <f t="shared" si="50"/>
        <v>1174813512E3</v>
      </c>
      <c r="B1610" t="s">
        <v>380</v>
      </c>
      <c r="C1610" t="s">
        <v>303</v>
      </c>
      <c r="D1610" t="s">
        <v>30</v>
      </c>
      <c r="E1610" t="s">
        <v>381</v>
      </c>
      <c r="F1610" t="s">
        <v>1691</v>
      </c>
      <c r="G1610" t="s">
        <v>8840</v>
      </c>
      <c r="H1610" t="s">
        <v>1774</v>
      </c>
      <c r="I1610" t="s">
        <v>8841</v>
      </c>
      <c r="J1610" t="s">
        <v>8842</v>
      </c>
      <c r="K1610" t="s">
        <v>32</v>
      </c>
      <c r="L1610" t="s">
        <v>32</v>
      </c>
      <c r="M1610" t="s">
        <v>43</v>
      </c>
      <c r="N1610" t="s">
        <v>62</v>
      </c>
      <c r="O1610" t="s">
        <v>8843</v>
      </c>
      <c r="P1610" t="s">
        <v>230</v>
      </c>
      <c r="Q1610" t="s">
        <v>144</v>
      </c>
      <c r="R1610" t="s">
        <v>776</v>
      </c>
      <c r="S1610" s="1" t="str">
        <f t="shared" si="51"/>
        <v>MAYTA PEREZ, JUAN CARLOS</v>
      </c>
      <c r="T1610" t="s">
        <v>65</v>
      </c>
      <c r="U1610" t="s">
        <v>49</v>
      </c>
      <c r="V1610" t="s">
        <v>100</v>
      </c>
      <c r="W1610" t="s">
        <v>8844</v>
      </c>
      <c r="X1610" s="40">
        <v>30640</v>
      </c>
      <c r="Y1610" t="s">
        <v>8845</v>
      </c>
      <c r="Z1610" s="40">
        <v>43236</v>
      </c>
      <c r="AA1610" s="40">
        <v>43465</v>
      </c>
      <c r="AB1610" t="s">
        <v>39</v>
      </c>
      <c r="AC1610" t="s">
        <v>67</v>
      </c>
      <c r="AD1610" t="s">
        <v>41</v>
      </c>
      <c r="AE1610"/>
    </row>
    <row r="1611" spans="1:31" ht="15">
      <c r="A1611" s="1" t="str">
        <f t="shared" si="50"/>
        <v>1174813512E4</v>
      </c>
      <c r="B1611" t="s">
        <v>380</v>
      </c>
      <c r="C1611" t="s">
        <v>303</v>
      </c>
      <c r="D1611" t="s">
        <v>30</v>
      </c>
      <c r="E1611" t="s">
        <v>381</v>
      </c>
      <c r="F1611" t="s">
        <v>1691</v>
      </c>
      <c r="G1611" t="s">
        <v>8840</v>
      </c>
      <c r="H1611" t="s">
        <v>1774</v>
      </c>
      <c r="I1611" t="s">
        <v>8841</v>
      </c>
      <c r="J1611" t="s">
        <v>8846</v>
      </c>
      <c r="K1611" t="s">
        <v>32</v>
      </c>
      <c r="L1611" t="s">
        <v>32</v>
      </c>
      <c r="M1611" t="s">
        <v>43</v>
      </c>
      <c r="N1611" t="s">
        <v>44</v>
      </c>
      <c r="O1611" t="s">
        <v>8847</v>
      </c>
      <c r="P1611" t="s">
        <v>8848</v>
      </c>
      <c r="Q1611" t="s">
        <v>90</v>
      </c>
      <c r="R1611" t="s">
        <v>759</v>
      </c>
      <c r="S1611" s="1" t="str">
        <f t="shared" si="51"/>
        <v>CAÑI BENITO, FRANCISCO</v>
      </c>
      <c r="T1611" t="s">
        <v>53</v>
      </c>
      <c r="U1611" t="s">
        <v>49</v>
      </c>
      <c r="V1611" t="s">
        <v>50</v>
      </c>
      <c r="W1611" t="s">
        <v>8849</v>
      </c>
      <c r="X1611" s="40">
        <v>22618</v>
      </c>
      <c r="Y1611" t="s">
        <v>8850</v>
      </c>
      <c r="Z1611"/>
      <c r="AA1611"/>
      <c r="AB1611" t="s">
        <v>39</v>
      </c>
      <c r="AC1611" t="s">
        <v>40</v>
      </c>
      <c r="AD1611" t="s">
        <v>41</v>
      </c>
      <c r="AE1611"/>
    </row>
    <row r="1612" spans="1:31" ht="15">
      <c r="A1612" s="1" t="str">
        <f t="shared" si="50"/>
        <v>1115813512E2</v>
      </c>
      <c r="B1612" t="s">
        <v>384</v>
      </c>
      <c r="C1612" t="s">
        <v>2260</v>
      </c>
      <c r="D1612" t="s">
        <v>30</v>
      </c>
      <c r="E1612" t="s">
        <v>381</v>
      </c>
      <c r="F1612" t="s">
        <v>1756</v>
      </c>
      <c r="G1612" t="s">
        <v>8851</v>
      </c>
      <c r="H1612" t="s">
        <v>1774</v>
      </c>
      <c r="I1612" t="s">
        <v>8852</v>
      </c>
      <c r="J1612" t="s">
        <v>8853</v>
      </c>
      <c r="K1612" t="s">
        <v>32</v>
      </c>
      <c r="L1612" t="s">
        <v>32</v>
      </c>
      <c r="M1612" t="s">
        <v>259</v>
      </c>
      <c r="N1612" t="s">
        <v>44</v>
      </c>
      <c r="O1612" t="s">
        <v>54</v>
      </c>
      <c r="P1612" t="s">
        <v>579</v>
      </c>
      <c r="Q1612" t="s">
        <v>294</v>
      </c>
      <c r="R1612" t="s">
        <v>1995</v>
      </c>
      <c r="S1612" s="1" t="str">
        <f t="shared" si="51"/>
        <v>PACHACUTE COAQUIRA, EUSEBIO</v>
      </c>
      <c r="T1612" t="s">
        <v>65</v>
      </c>
      <c r="U1612" t="s">
        <v>49</v>
      </c>
      <c r="V1612" t="s">
        <v>50</v>
      </c>
      <c r="W1612" t="s">
        <v>8854</v>
      </c>
      <c r="X1612" s="40">
        <v>21614</v>
      </c>
      <c r="Y1612" t="s">
        <v>8855</v>
      </c>
      <c r="Z1612" s="40">
        <v>43101</v>
      </c>
      <c r="AA1612" s="40">
        <v>43465</v>
      </c>
      <c r="AB1612" t="s">
        <v>39</v>
      </c>
      <c r="AC1612" t="s">
        <v>40</v>
      </c>
      <c r="AD1612" t="s">
        <v>41</v>
      </c>
      <c r="AE1612"/>
    </row>
    <row r="1613" spans="1:31" ht="15">
      <c r="A1613" s="1" t="str">
        <f t="shared" si="50"/>
        <v>1135813512E2</v>
      </c>
      <c r="B1613" t="s">
        <v>384</v>
      </c>
      <c r="C1613" t="s">
        <v>303</v>
      </c>
      <c r="D1613" t="s">
        <v>30</v>
      </c>
      <c r="E1613" t="s">
        <v>381</v>
      </c>
      <c r="F1613" t="s">
        <v>1758</v>
      </c>
      <c r="G1613" t="s">
        <v>8856</v>
      </c>
      <c r="H1613" t="s">
        <v>1774</v>
      </c>
      <c r="I1613" t="s">
        <v>8857</v>
      </c>
      <c r="J1613" t="s">
        <v>8858</v>
      </c>
      <c r="K1613" t="s">
        <v>32</v>
      </c>
      <c r="L1613" t="s">
        <v>32</v>
      </c>
      <c r="M1613" t="s">
        <v>259</v>
      </c>
      <c r="N1613" t="s">
        <v>44</v>
      </c>
      <c r="O1613" t="s">
        <v>54</v>
      </c>
      <c r="P1613" t="s">
        <v>8859</v>
      </c>
      <c r="Q1613" t="s">
        <v>222</v>
      </c>
      <c r="R1613" t="s">
        <v>8860</v>
      </c>
      <c r="S1613" s="1" t="str">
        <f t="shared" si="51"/>
        <v>CARRY ALATA, PERCY AGUSTIN</v>
      </c>
      <c r="T1613" t="s">
        <v>48</v>
      </c>
      <c r="U1613" t="s">
        <v>49</v>
      </c>
      <c r="V1613" t="s">
        <v>50</v>
      </c>
      <c r="W1613" t="s">
        <v>8861</v>
      </c>
      <c r="X1613" s="40">
        <v>19968</v>
      </c>
      <c r="Y1613" t="s">
        <v>8862</v>
      </c>
      <c r="Z1613" s="40">
        <v>43101</v>
      </c>
      <c r="AA1613" s="40">
        <v>43465</v>
      </c>
      <c r="AB1613" t="s">
        <v>39</v>
      </c>
      <c r="AC1613" t="s">
        <v>40</v>
      </c>
      <c r="AD1613" t="s">
        <v>41</v>
      </c>
      <c r="AE1613"/>
    </row>
    <row r="1614" spans="1:31" ht="15">
      <c r="A1614" s="1" t="str">
        <f t="shared" si="50"/>
        <v>1135813512E3</v>
      </c>
      <c r="B1614" t="s">
        <v>384</v>
      </c>
      <c r="C1614" t="s">
        <v>303</v>
      </c>
      <c r="D1614" t="s">
        <v>30</v>
      </c>
      <c r="E1614" t="s">
        <v>381</v>
      </c>
      <c r="F1614" t="s">
        <v>1758</v>
      </c>
      <c r="G1614" t="s">
        <v>8856</v>
      </c>
      <c r="H1614" t="s">
        <v>1774</v>
      </c>
      <c r="I1614" t="s">
        <v>8857</v>
      </c>
      <c r="J1614" t="s">
        <v>8863</v>
      </c>
      <c r="K1614" t="s">
        <v>32</v>
      </c>
      <c r="L1614" t="s">
        <v>32</v>
      </c>
      <c r="M1614" t="s">
        <v>43</v>
      </c>
      <c r="N1614" t="s">
        <v>44</v>
      </c>
      <c r="O1614" t="s">
        <v>54</v>
      </c>
      <c r="P1614" t="s">
        <v>579</v>
      </c>
      <c r="Q1614" t="s">
        <v>294</v>
      </c>
      <c r="R1614" t="s">
        <v>939</v>
      </c>
      <c r="S1614" s="1" t="str">
        <f t="shared" si="51"/>
        <v>PACHACUTE COAQUIRA, JUSTO PASTOR</v>
      </c>
      <c r="T1614" t="s">
        <v>53</v>
      </c>
      <c r="U1614" t="s">
        <v>49</v>
      </c>
      <c r="V1614" t="s">
        <v>50</v>
      </c>
      <c r="W1614" t="s">
        <v>8864</v>
      </c>
      <c r="X1614" s="40">
        <v>22502</v>
      </c>
      <c r="Y1614" t="s">
        <v>8865</v>
      </c>
      <c r="Z1614"/>
      <c r="AA1614"/>
      <c r="AB1614" t="s">
        <v>39</v>
      </c>
      <c r="AC1614" t="s">
        <v>40</v>
      </c>
      <c r="AD1614" t="s">
        <v>41</v>
      </c>
      <c r="AE1614"/>
    </row>
    <row r="1615" spans="1:31" ht="15">
      <c r="A1615" s="1" t="str">
        <f t="shared" si="50"/>
        <v>1135813512E4</v>
      </c>
      <c r="B1615" t="s">
        <v>384</v>
      </c>
      <c r="C1615" t="s">
        <v>303</v>
      </c>
      <c r="D1615" t="s">
        <v>30</v>
      </c>
      <c r="E1615" t="s">
        <v>381</v>
      </c>
      <c r="F1615" t="s">
        <v>1758</v>
      </c>
      <c r="G1615" t="s">
        <v>8856</v>
      </c>
      <c r="H1615" t="s">
        <v>1774</v>
      </c>
      <c r="I1615" t="s">
        <v>8857</v>
      </c>
      <c r="J1615" t="s">
        <v>8866</v>
      </c>
      <c r="K1615" t="s">
        <v>32</v>
      </c>
      <c r="L1615" t="s">
        <v>32</v>
      </c>
      <c r="M1615" t="s">
        <v>43</v>
      </c>
      <c r="N1615" t="s">
        <v>44</v>
      </c>
      <c r="O1615" t="s">
        <v>8867</v>
      </c>
      <c r="P1615" t="s">
        <v>76</v>
      </c>
      <c r="Q1615" t="s">
        <v>141</v>
      </c>
      <c r="R1615" t="s">
        <v>483</v>
      </c>
      <c r="S1615" s="1" t="str">
        <f t="shared" si="51"/>
        <v>QUISPE RAMOS, PATRICIA</v>
      </c>
      <c r="T1615" t="s">
        <v>65</v>
      </c>
      <c r="U1615" t="s">
        <v>49</v>
      </c>
      <c r="V1615" t="s">
        <v>50</v>
      </c>
      <c r="W1615" t="s">
        <v>8868</v>
      </c>
      <c r="X1615" s="40">
        <v>28931</v>
      </c>
      <c r="Y1615" t="s">
        <v>8869</v>
      </c>
      <c r="Z1615" s="40">
        <v>43160</v>
      </c>
      <c r="AA1615" s="40">
        <v>43465</v>
      </c>
      <c r="AB1615" t="s">
        <v>39</v>
      </c>
      <c r="AC1615" t="s">
        <v>40</v>
      </c>
      <c r="AD1615" t="s">
        <v>41</v>
      </c>
      <c r="AE1615"/>
    </row>
    <row r="1616" spans="1:31" ht="15">
      <c r="A1616" s="1" t="str">
        <f t="shared" si="50"/>
        <v>1136813512E2</v>
      </c>
      <c r="B1616" t="s">
        <v>384</v>
      </c>
      <c r="C1616" t="s">
        <v>303</v>
      </c>
      <c r="D1616" t="s">
        <v>30</v>
      </c>
      <c r="E1616" t="s">
        <v>381</v>
      </c>
      <c r="F1616" t="s">
        <v>1764</v>
      </c>
      <c r="G1616" t="s">
        <v>8870</v>
      </c>
      <c r="H1616" t="s">
        <v>1774</v>
      </c>
      <c r="I1616" t="s">
        <v>8871</v>
      </c>
      <c r="J1616" t="s">
        <v>8872</v>
      </c>
      <c r="K1616" t="s">
        <v>32</v>
      </c>
      <c r="L1616" t="s">
        <v>32</v>
      </c>
      <c r="M1616" t="s">
        <v>43</v>
      </c>
      <c r="N1616" t="s">
        <v>44</v>
      </c>
      <c r="O1616" t="s">
        <v>8873</v>
      </c>
      <c r="P1616" t="s">
        <v>933</v>
      </c>
      <c r="Q1616" t="s">
        <v>8874</v>
      </c>
      <c r="R1616" t="s">
        <v>8875</v>
      </c>
      <c r="S1616" s="1" t="str">
        <f t="shared" si="51"/>
        <v>HAÑARI TACO, GREGORIO PEDRO</v>
      </c>
      <c r="T1616" t="s">
        <v>65</v>
      </c>
      <c r="U1616" t="s">
        <v>49</v>
      </c>
      <c r="V1616" t="s">
        <v>50</v>
      </c>
      <c r="W1616" t="s">
        <v>8876</v>
      </c>
      <c r="X1616" s="40">
        <v>22533</v>
      </c>
      <c r="Y1616" t="s">
        <v>8877</v>
      </c>
      <c r="Z1616"/>
      <c r="AA1616"/>
      <c r="AB1616" t="s">
        <v>39</v>
      </c>
      <c r="AC1616" t="s">
        <v>40</v>
      </c>
      <c r="AD1616" t="s">
        <v>41</v>
      </c>
      <c r="AE1616"/>
    </row>
    <row r="1617" spans="1:31" ht="15">
      <c r="A1617" s="1" t="str">
        <f t="shared" si="50"/>
        <v>1136813512E4</v>
      </c>
      <c r="B1617" t="s">
        <v>384</v>
      </c>
      <c r="C1617" t="s">
        <v>303</v>
      </c>
      <c r="D1617" t="s">
        <v>30</v>
      </c>
      <c r="E1617" t="s">
        <v>381</v>
      </c>
      <c r="F1617" t="s">
        <v>1764</v>
      </c>
      <c r="G1617" t="s">
        <v>8870</v>
      </c>
      <c r="H1617" t="s">
        <v>1774</v>
      </c>
      <c r="I1617" t="s">
        <v>8871</v>
      </c>
      <c r="J1617" t="s">
        <v>8878</v>
      </c>
      <c r="K1617" t="s">
        <v>32</v>
      </c>
      <c r="L1617" t="s">
        <v>32</v>
      </c>
      <c r="M1617" t="s">
        <v>259</v>
      </c>
      <c r="N1617" t="s">
        <v>44</v>
      </c>
      <c r="O1617" t="s">
        <v>54</v>
      </c>
      <c r="P1617" t="s">
        <v>59</v>
      </c>
      <c r="Q1617" t="s">
        <v>118</v>
      </c>
      <c r="R1617" t="s">
        <v>940</v>
      </c>
      <c r="S1617" s="1" t="str">
        <f t="shared" si="51"/>
        <v>VILCA FLORES, LUCAS</v>
      </c>
      <c r="T1617" t="s">
        <v>48</v>
      </c>
      <c r="U1617" t="s">
        <v>49</v>
      </c>
      <c r="V1617" t="s">
        <v>50</v>
      </c>
      <c r="W1617" t="s">
        <v>8879</v>
      </c>
      <c r="X1617" s="40">
        <v>20015</v>
      </c>
      <c r="Y1617" t="s">
        <v>8880</v>
      </c>
      <c r="Z1617" s="40">
        <v>43101</v>
      </c>
      <c r="AA1617" s="40">
        <v>43465</v>
      </c>
      <c r="AB1617" t="s">
        <v>39</v>
      </c>
      <c r="AC1617" t="s">
        <v>40</v>
      </c>
      <c r="AD1617" t="s">
        <v>41</v>
      </c>
      <c r="AE1617"/>
    </row>
    <row r="1618" spans="1:31" ht="15">
      <c r="A1618" s="1" t="str">
        <f t="shared" si="50"/>
        <v>1136813512E5</v>
      </c>
      <c r="B1618" t="s">
        <v>384</v>
      </c>
      <c r="C1618" t="s">
        <v>303</v>
      </c>
      <c r="D1618" t="s">
        <v>30</v>
      </c>
      <c r="E1618" t="s">
        <v>381</v>
      </c>
      <c r="F1618" t="s">
        <v>1764</v>
      </c>
      <c r="G1618" t="s">
        <v>8870</v>
      </c>
      <c r="H1618" t="s">
        <v>1774</v>
      </c>
      <c r="I1618" t="s">
        <v>8871</v>
      </c>
      <c r="J1618" t="s">
        <v>8881</v>
      </c>
      <c r="K1618" t="s">
        <v>32</v>
      </c>
      <c r="L1618" t="s">
        <v>32</v>
      </c>
      <c r="M1618" t="s">
        <v>43</v>
      </c>
      <c r="N1618" t="s">
        <v>44</v>
      </c>
      <c r="O1618" t="s">
        <v>54</v>
      </c>
      <c r="P1618" t="s">
        <v>466</v>
      </c>
      <c r="Q1618" t="s">
        <v>197</v>
      </c>
      <c r="R1618" t="s">
        <v>8882</v>
      </c>
      <c r="S1618" s="1" t="str">
        <f t="shared" si="51"/>
        <v>ZAPANA CASTILLO, PEDRO RUBEN</v>
      </c>
      <c r="T1618" t="s">
        <v>53</v>
      </c>
      <c r="U1618" t="s">
        <v>49</v>
      </c>
      <c r="V1618" t="s">
        <v>50</v>
      </c>
      <c r="W1618" t="s">
        <v>8883</v>
      </c>
      <c r="X1618" s="40">
        <v>21968</v>
      </c>
      <c r="Y1618" t="s">
        <v>8884</v>
      </c>
      <c r="Z1618"/>
      <c r="AA1618"/>
      <c r="AB1618" t="s">
        <v>39</v>
      </c>
      <c r="AC1618" t="s">
        <v>40</v>
      </c>
      <c r="AD1618" t="s">
        <v>41</v>
      </c>
      <c r="AE1618"/>
    </row>
    <row r="1619" spans="1:31" ht="15">
      <c r="A1619" s="1" t="str">
        <f t="shared" si="50"/>
        <v>1146813512E2</v>
      </c>
      <c r="B1619" t="s">
        <v>384</v>
      </c>
      <c r="C1619" t="s">
        <v>303</v>
      </c>
      <c r="D1619" t="s">
        <v>30</v>
      </c>
      <c r="E1619" t="s">
        <v>381</v>
      </c>
      <c r="F1619" t="s">
        <v>1767</v>
      </c>
      <c r="G1619" t="s">
        <v>8885</v>
      </c>
      <c r="H1619" t="s">
        <v>1774</v>
      </c>
      <c r="I1619" t="s">
        <v>8886</v>
      </c>
      <c r="J1619" t="s">
        <v>8887</v>
      </c>
      <c r="K1619" t="s">
        <v>32</v>
      </c>
      <c r="L1619" t="s">
        <v>32</v>
      </c>
      <c r="M1619" t="s">
        <v>43</v>
      </c>
      <c r="N1619" t="s">
        <v>44</v>
      </c>
      <c r="O1619" t="s">
        <v>54</v>
      </c>
      <c r="P1619" t="s">
        <v>225</v>
      </c>
      <c r="Q1619" t="s">
        <v>294</v>
      </c>
      <c r="R1619" t="s">
        <v>8888</v>
      </c>
      <c r="S1619" s="1" t="str">
        <f t="shared" si="51"/>
        <v>BARRIOS COAQUIRA, ROMAN BARTOLOME</v>
      </c>
      <c r="T1619" t="s">
        <v>48</v>
      </c>
      <c r="U1619" t="s">
        <v>49</v>
      </c>
      <c r="V1619" t="s">
        <v>50</v>
      </c>
      <c r="W1619" t="s">
        <v>8889</v>
      </c>
      <c r="X1619" s="40">
        <v>25439</v>
      </c>
      <c r="Y1619" t="s">
        <v>8890</v>
      </c>
      <c r="Z1619"/>
      <c r="AA1619"/>
      <c r="AB1619" t="s">
        <v>39</v>
      </c>
      <c r="AC1619" t="s">
        <v>40</v>
      </c>
      <c r="AD1619" t="s">
        <v>41</v>
      </c>
      <c r="AE1619"/>
    </row>
    <row r="1620" spans="1:31" ht="15">
      <c r="A1620" s="1" t="str">
        <f t="shared" si="50"/>
        <v>1146813512E3</v>
      </c>
      <c r="B1620" t="s">
        <v>384</v>
      </c>
      <c r="C1620" t="s">
        <v>303</v>
      </c>
      <c r="D1620" t="s">
        <v>30</v>
      </c>
      <c r="E1620" t="s">
        <v>381</v>
      </c>
      <c r="F1620" t="s">
        <v>1767</v>
      </c>
      <c r="G1620" t="s">
        <v>8885</v>
      </c>
      <c r="H1620" t="s">
        <v>1774</v>
      </c>
      <c r="I1620" t="s">
        <v>8886</v>
      </c>
      <c r="J1620" t="s">
        <v>8891</v>
      </c>
      <c r="K1620" t="s">
        <v>32</v>
      </c>
      <c r="L1620" t="s">
        <v>32</v>
      </c>
      <c r="M1620" t="s">
        <v>259</v>
      </c>
      <c r="N1620" t="s">
        <v>44</v>
      </c>
      <c r="O1620" t="s">
        <v>54</v>
      </c>
      <c r="P1620" t="s">
        <v>239</v>
      </c>
      <c r="Q1620" t="s">
        <v>174</v>
      </c>
      <c r="R1620" t="s">
        <v>941</v>
      </c>
      <c r="S1620" s="1" t="str">
        <f t="shared" si="51"/>
        <v>FUENTES APAZA, SIXTO</v>
      </c>
      <c r="T1620" t="s">
        <v>48</v>
      </c>
      <c r="U1620" t="s">
        <v>49</v>
      </c>
      <c r="V1620" t="s">
        <v>50</v>
      </c>
      <c r="W1620" t="s">
        <v>8892</v>
      </c>
      <c r="X1620" s="40">
        <v>21273</v>
      </c>
      <c r="Y1620" t="s">
        <v>8893</v>
      </c>
      <c r="Z1620" s="40">
        <v>43101</v>
      </c>
      <c r="AA1620" s="40">
        <v>43465</v>
      </c>
      <c r="AB1620" t="s">
        <v>39</v>
      </c>
      <c r="AC1620" t="s">
        <v>40</v>
      </c>
      <c r="AD1620" t="s">
        <v>41</v>
      </c>
      <c r="AE1620"/>
    </row>
    <row r="1621" spans="1:31" ht="15">
      <c r="A1621" s="1" t="str">
        <f t="shared" si="50"/>
        <v>1146813512E4</v>
      </c>
      <c r="B1621" t="s">
        <v>384</v>
      </c>
      <c r="C1621" t="s">
        <v>303</v>
      </c>
      <c r="D1621" t="s">
        <v>30</v>
      </c>
      <c r="E1621" t="s">
        <v>381</v>
      </c>
      <c r="F1621" t="s">
        <v>1767</v>
      </c>
      <c r="G1621" t="s">
        <v>8885</v>
      </c>
      <c r="H1621" t="s">
        <v>1774</v>
      </c>
      <c r="I1621" t="s">
        <v>8886</v>
      </c>
      <c r="J1621" t="s">
        <v>8894</v>
      </c>
      <c r="K1621" t="s">
        <v>32</v>
      </c>
      <c r="L1621" t="s">
        <v>32</v>
      </c>
      <c r="M1621" t="s">
        <v>43</v>
      </c>
      <c r="N1621" t="s">
        <v>44</v>
      </c>
      <c r="O1621" t="s">
        <v>110</v>
      </c>
      <c r="P1621" t="s">
        <v>118</v>
      </c>
      <c r="Q1621" t="s">
        <v>76</v>
      </c>
      <c r="R1621" t="s">
        <v>856</v>
      </c>
      <c r="S1621" s="1" t="str">
        <f t="shared" si="51"/>
        <v>FLORES QUISPE, MARCELINO</v>
      </c>
      <c r="T1621" t="s">
        <v>60</v>
      </c>
      <c r="U1621" t="s">
        <v>49</v>
      </c>
      <c r="V1621" t="s">
        <v>50</v>
      </c>
      <c r="W1621" t="s">
        <v>8895</v>
      </c>
      <c r="X1621" s="40">
        <v>25205</v>
      </c>
      <c r="Y1621" t="s">
        <v>8896</v>
      </c>
      <c r="Z1621"/>
      <c r="AA1621"/>
      <c r="AB1621" t="s">
        <v>39</v>
      </c>
      <c r="AC1621" t="s">
        <v>40</v>
      </c>
      <c r="AD1621" t="s">
        <v>41</v>
      </c>
      <c r="AE1621"/>
    </row>
    <row r="1622" spans="1:31" ht="15">
      <c r="A1622" s="1" t="str">
        <f t="shared" si="50"/>
        <v>1115613622E8</v>
      </c>
      <c r="B1622" t="s">
        <v>386</v>
      </c>
      <c r="C1622" t="s">
        <v>29</v>
      </c>
      <c r="D1622" t="s">
        <v>30</v>
      </c>
      <c r="E1622" t="s">
        <v>330</v>
      </c>
      <c r="F1622" t="s">
        <v>1721</v>
      </c>
      <c r="G1622" t="s">
        <v>8897</v>
      </c>
      <c r="H1622" t="s">
        <v>1774</v>
      </c>
      <c r="I1622" t="s">
        <v>8898</v>
      </c>
      <c r="J1622" t="s">
        <v>8899</v>
      </c>
      <c r="K1622" t="s">
        <v>32</v>
      </c>
      <c r="L1622" t="s">
        <v>33</v>
      </c>
      <c r="M1622" t="s">
        <v>34</v>
      </c>
      <c r="N1622" t="s">
        <v>35</v>
      </c>
      <c r="O1622" t="s">
        <v>8900</v>
      </c>
      <c r="P1622" t="s">
        <v>141</v>
      </c>
      <c r="Q1622" t="s">
        <v>942</v>
      </c>
      <c r="R1622" t="s">
        <v>916</v>
      </c>
      <c r="S1622" s="1" t="str">
        <f t="shared" si="51"/>
        <v>RAMOS PARIPANCA, WALTER</v>
      </c>
      <c r="T1622" t="s">
        <v>60</v>
      </c>
      <c r="U1622" t="s">
        <v>38</v>
      </c>
      <c r="V1622" t="s">
        <v>100</v>
      </c>
      <c r="W1622" t="s">
        <v>8901</v>
      </c>
      <c r="X1622" s="40">
        <v>25403</v>
      </c>
      <c r="Y1622" t="s">
        <v>8902</v>
      </c>
      <c r="Z1622" s="40">
        <v>42064</v>
      </c>
      <c r="AA1622" s="40">
        <v>43159</v>
      </c>
      <c r="AB1622" t="s">
        <v>39</v>
      </c>
      <c r="AC1622" t="s">
        <v>40</v>
      </c>
      <c r="AD1622" t="s">
        <v>41</v>
      </c>
      <c r="AE1622"/>
    </row>
    <row r="1623" spans="1:31" ht="15">
      <c r="A1623" s="1" t="str">
        <f t="shared" si="50"/>
        <v>1115613612E3</v>
      </c>
      <c r="B1623" t="s">
        <v>386</v>
      </c>
      <c r="C1623" t="s">
        <v>29</v>
      </c>
      <c r="D1623" t="s">
        <v>30</v>
      </c>
      <c r="E1623" t="s">
        <v>330</v>
      </c>
      <c r="F1623" t="s">
        <v>1721</v>
      </c>
      <c r="G1623" t="s">
        <v>8897</v>
      </c>
      <c r="H1623" t="s">
        <v>1774</v>
      </c>
      <c r="I1623" t="s">
        <v>8898</v>
      </c>
      <c r="J1623" t="s">
        <v>8903</v>
      </c>
      <c r="K1623" t="s">
        <v>32</v>
      </c>
      <c r="L1623" t="s">
        <v>32</v>
      </c>
      <c r="M1623" t="s">
        <v>43</v>
      </c>
      <c r="N1623" t="s">
        <v>44</v>
      </c>
      <c r="O1623" t="s">
        <v>8904</v>
      </c>
      <c r="P1623" t="s">
        <v>283</v>
      </c>
      <c r="Q1623" t="s">
        <v>146</v>
      </c>
      <c r="R1623" t="s">
        <v>198</v>
      </c>
      <c r="S1623" s="1" t="str">
        <f t="shared" si="51"/>
        <v>CALISAYA GOMEZ, YOLANDA</v>
      </c>
      <c r="T1623" t="s">
        <v>65</v>
      </c>
      <c r="U1623" t="s">
        <v>49</v>
      </c>
      <c r="V1623" t="s">
        <v>50</v>
      </c>
      <c r="W1623" t="s">
        <v>8905</v>
      </c>
      <c r="X1623" s="40">
        <v>24517</v>
      </c>
      <c r="Y1623" t="s">
        <v>8906</v>
      </c>
      <c r="Z1623"/>
      <c r="AA1623"/>
      <c r="AB1623" t="s">
        <v>39</v>
      </c>
      <c r="AC1623" t="s">
        <v>40</v>
      </c>
      <c r="AD1623" t="s">
        <v>41</v>
      </c>
      <c r="AE1623"/>
    </row>
    <row r="1624" spans="1:31" ht="15">
      <c r="A1624" s="1" t="str">
        <f t="shared" si="50"/>
        <v>1115613612E5</v>
      </c>
      <c r="B1624" t="s">
        <v>386</v>
      </c>
      <c r="C1624" t="s">
        <v>29</v>
      </c>
      <c r="D1624" t="s">
        <v>30</v>
      </c>
      <c r="E1624" t="s">
        <v>330</v>
      </c>
      <c r="F1624" t="s">
        <v>1721</v>
      </c>
      <c r="G1624" t="s">
        <v>8897</v>
      </c>
      <c r="H1624" t="s">
        <v>1774</v>
      </c>
      <c r="I1624" t="s">
        <v>8898</v>
      </c>
      <c r="J1624" t="s">
        <v>8907</v>
      </c>
      <c r="K1624" t="s">
        <v>32</v>
      </c>
      <c r="L1624" t="s">
        <v>32</v>
      </c>
      <c r="M1624" t="s">
        <v>1139</v>
      </c>
      <c r="N1624" t="s">
        <v>44</v>
      </c>
      <c r="O1624" t="s">
        <v>54</v>
      </c>
      <c r="P1624" t="s">
        <v>118</v>
      </c>
      <c r="Q1624" t="s">
        <v>102</v>
      </c>
      <c r="R1624" t="s">
        <v>8908</v>
      </c>
      <c r="S1624" s="1" t="str">
        <f t="shared" si="51"/>
        <v>FLORES MAMANI, BERNARDINA</v>
      </c>
      <c r="T1624" t="s">
        <v>48</v>
      </c>
      <c r="U1624" t="s">
        <v>49</v>
      </c>
      <c r="V1624" t="s">
        <v>50</v>
      </c>
      <c r="W1624" t="s">
        <v>8909</v>
      </c>
      <c r="X1624" s="40">
        <v>27169</v>
      </c>
      <c r="Y1624" t="s">
        <v>8910</v>
      </c>
      <c r="Z1624"/>
      <c r="AA1624"/>
      <c r="AB1624" t="s">
        <v>39</v>
      </c>
      <c r="AC1624" t="s">
        <v>40</v>
      </c>
      <c r="AD1624" t="s">
        <v>41</v>
      </c>
      <c r="AE1624"/>
    </row>
    <row r="1625" spans="1:31" ht="15">
      <c r="A1625" s="1" t="str">
        <f t="shared" si="50"/>
        <v>1115613612E6</v>
      </c>
      <c r="B1625" t="s">
        <v>386</v>
      </c>
      <c r="C1625" t="s">
        <v>29</v>
      </c>
      <c r="D1625" t="s">
        <v>30</v>
      </c>
      <c r="E1625" t="s">
        <v>330</v>
      </c>
      <c r="F1625" t="s">
        <v>1721</v>
      </c>
      <c r="G1625" t="s">
        <v>8897</v>
      </c>
      <c r="H1625" t="s">
        <v>1774</v>
      </c>
      <c r="I1625" t="s">
        <v>8898</v>
      </c>
      <c r="J1625" t="s">
        <v>8911</v>
      </c>
      <c r="K1625" t="s">
        <v>32</v>
      </c>
      <c r="L1625" t="s">
        <v>32</v>
      </c>
      <c r="M1625" t="s">
        <v>43</v>
      </c>
      <c r="N1625" t="s">
        <v>44</v>
      </c>
      <c r="O1625" t="s">
        <v>54</v>
      </c>
      <c r="P1625" t="s">
        <v>8912</v>
      </c>
      <c r="Q1625" t="s">
        <v>295</v>
      </c>
      <c r="R1625" t="s">
        <v>8913</v>
      </c>
      <c r="S1625" s="1" t="str">
        <f t="shared" si="51"/>
        <v>HUAYNA COLQUEHUANCA, MARIA SABINA</v>
      </c>
      <c r="T1625" t="s">
        <v>53</v>
      </c>
      <c r="U1625" t="s">
        <v>49</v>
      </c>
      <c r="V1625" t="s">
        <v>50</v>
      </c>
      <c r="W1625" t="s">
        <v>8914</v>
      </c>
      <c r="X1625" s="40">
        <v>23901</v>
      </c>
      <c r="Y1625" t="s">
        <v>8915</v>
      </c>
      <c r="Z1625"/>
      <c r="AA1625"/>
      <c r="AB1625" t="s">
        <v>39</v>
      </c>
      <c r="AC1625" t="s">
        <v>40</v>
      </c>
      <c r="AD1625" t="s">
        <v>41</v>
      </c>
      <c r="AE1625"/>
    </row>
    <row r="1626" spans="1:31" ht="15">
      <c r="A1626" s="1" t="str">
        <f t="shared" si="50"/>
        <v>1115613612E7</v>
      </c>
      <c r="B1626" t="s">
        <v>386</v>
      </c>
      <c r="C1626" t="s">
        <v>29</v>
      </c>
      <c r="D1626" t="s">
        <v>30</v>
      </c>
      <c r="E1626" t="s">
        <v>330</v>
      </c>
      <c r="F1626" t="s">
        <v>1721</v>
      </c>
      <c r="G1626" t="s">
        <v>8897</v>
      </c>
      <c r="H1626" t="s">
        <v>1774</v>
      </c>
      <c r="I1626" t="s">
        <v>8898</v>
      </c>
      <c r="J1626" t="s">
        <v>8916</v>
      </c>
      <c r="K1626" t="s">
        <v>32</v>
      </c>
      <c r="L1626" t="s">
        <v>32</v>
      </c>
      <c r="M1626" t="s">
        <v>43</v>
      </c>
      <c r="N1626" t="s">
        <v>44</v>
      </c>
      <c r="O1626" t="s">
        <v>8917</v>
      </c>
      <c r="P1626" t="s">
        <v>230</v>
      </c>
      <c r="Q1626" t="s">
        <v>8918</v>
      </c>
      <c r="R1626" t="s">
        <v>8919</v>
      </c>
      <c r="S1626" s="1" t="str">
        <f t="shared" si="51"/>
        <v>MAYTA DE SONCCO, FELIPA ZOBEIDA</v>
      </c>
      <c r="T1626" t="s">
        <v>48</v>
      </c>
      <c r="U1626" t="s">
        <v>49</v>
      </c>
      <c r="V1626" t="s">
        <v>50</v>
      </c>
      <c r="W1626" t="s">
        <v>8920</v>
      </c>
      <c r="X1626" s="40">
        <v>20690</v>
      </c>
      <c r="Y1626" t="s">
        <v>8921</v>
      </c>
      <c r="Z1626" s="40">
        <v>42795</v>
      </c>
      <c r="AA1626"/>
      <c r="AB1626" t="s">
        <v>39</v>
      </c>
      <c r="AC1626" t="s">
        <v>40</v>
      </c>
      <c r="AD1626" t="s">
        <v>41</v>
      </c>
      <c r="AE1626"/>
    </row>
    <row r="1627" spans="1:31" ht="15">
      <c r="A1627" s="1" t="str">
        <f t="shared" si="50"/>
        <v>1115613612E8</v>
      </c>
      <c r="B1627" t="s">
        <v>386</v>
      </c>
      <c r="C1627" t="s">
        <v>29</v>
      </c>
      <c r="D1627" t="s">
        <v>30</v>
      </c>
      <c r="E1627" t="s">
        <v>330</v>
      </c>
      <c r="F1627" t="s">
        <v>1721</v>
      </c>
      <c r="G1627" t="s">
        <v>8897</v>
      </c>
      <c r="H1627" t="s">
        <v>1774</v>
      </c>
      <c r="I1627" t="s">
        <v>8898</v>
      </c>
      <c r="J1627" t="s">
        <v>8922</v>
      </c>
      <c r="K1627" t="s">
        <v>32</v>
      </c>
      <c r="L1627" t="s">
        <v>32</v>
      </c>
      <c r="M1627" t="s">
        <v>43</v>
      </c>
      <c r="N1627" t="s">
        <v>44</v>
      </c>
      <c r="O1627" t="s">
        <v>54</v>
      </c>
      <c r="P1627" t="s">
        <v>314</v>
      </c>
      <c r="Q1627" t="s">
        <v>290</v>
      </c>
      <c r="R1627" t="s">
        <v>438</v>
      </c>
      <c r="S1627" s="1" t="str">
        <f t="shared" si="51"/>
        <v>JARA MERMA, LUCIA</v>
      </c>
      <c r="T1627" t="s">
        <v>65</v>
      </c>
      <c r="U1627" t="s">
        <v>49</v>
      </c>
      <c r="V1627" t="s">
        <v>50</v>
      </c>
      <c r="W1627" t="s">
        <v>8923</v>
      </c>
      <c r="X1627" s="40">
        <v>26044</v>
      </c>
      <c r="Y1627" t="s">
        <v>8924</v>
      </c>
      <c r="Z1627"/>
      <c r="AA1627"/>
      <c r="AB1627" t="s">
        <v>39</v>
      </c>
      <c r="AC1627" t="s">
        <v>40</v>
      </c>
      <c r="AD1627" t="s">
        <v>41</v>
      </c>
      <c r="AE1627"/>
    </row>
    <row r="1628" spans="1:31" ht="15">
      <c r="A1628" s="1" t="str">
        <f t="shared" si="50"/>
        <v>1115613612E9</v>
      </c>
      <c r="B1628" t="s">
        <v>386</v>
      </c>
      <c r="C1628" t="s">
        <v>29</v>
      </c>
      <c r="D1628" t="s">
        <v>30</v>
      </c>
      <c r="E1628" t="s">
        <v>330</v>
      </c>
      <c r="F1628" t="s">
        <v>1721</v>
      </c>
      <c r="G1628" t="s">
        <v>8897</v>
      </c>
      <c r="H1628" t="s">
        <v>1774</v>
      </c>
      <c r="I1628" t="s">
        <v>8898</v>
      </c>
      <c r="J1628" t="s">
        <v>8925</v>
      </c>
      <c r="K1628" t="s">
        <v>32</v>
      </c>
      <c r="L1628" t="s">
        <v>32</v>
      </c>
      <c r="M1628" t="s">
        <v>43</v>
      </c>
      <c r="N1628" t="s">
        <v>44</v>
      </c>
      <c r="O1628" t="s">
        <v>8926</v>
      </c>
      <c r="P1628" t="s">
        <v>221</v>
      </c>
      <c r="Q1628" t="s">
        <v>229</v>
      </c>
      <c r="R1628" t="s">
        <v>8927</v>
      </c>
      <c r="S1628" s="1" t="str">
        <f t="shared" si="51"/>
        <v>NUÑEZ SALAS, PAOLA</v>
      </c>
      <c r="T1628" t="s">
        <v>53</v>
      </c>
      <c r="U1628" t="s">
        <v>49</v>
      </c>
      <c r="V1628" t="s">
        <v>50</v>
      </c>
      <c r="W1628" t="s">
        <v>8928</v>
      </c>
      <c r="X1628" s="40">
        <v>27578</v>
      </c>
      <c r="Y1628" t="s">
        <v>8929</v>
      </c>
      <c r="Z1628"/>
      <c r="AA1628"/>
      <c r="AB1628" t="s">
        <v>39</v>
      </c>
      <c r="AC1628" t="s">
        <v>40</v>
      </c>
      <c r="AD1628" t="s">
        <v>41</v>
      </c>
      <c r="AE1628"/>
    </row>
    <row r="1629" spans="1:31" ht="15">
      <c r="A1629" s="1" t="str">
        <f t="shared" si="50"/>
        <v>1115613622E2</v>
      </c>
      <c r="B1629" t="s">
        <v>386</v>
      </c>
      <c r="C1629" t="s">
        <v>29</v>
      </c>
      <c r="D1629" t="s">
        <v>30</v>
      </c>
      <c r="E1629" t="s">
        <v>330</v>
      </c>
      <c r="F1629" t="s">
        <v>1721</v>
      </c>
      <c r="G1629" t="s">
        <v>8897</v>
      </c>
      <c r="H1629" t="s">
        <v>1774</v>
      </c>
      <c r="I1629" t="s">
        <v>8898</v>
      </c>
      <c r="J1629" t="s">
        <v>8930</v>
      </c>
      <c r="K1629" t="s">
        <v>32</v>
      </c>
      <c r="L1629" t="s">
        <v>32</v>
      </c>
      <c r="M1629" t="s">
        <v>1837</v>
      </c>
      <c r="N1629" t="s">
        <v>44</v>
      </c>
      <c r="O1629" t="s">
        <v>54</v>
      </c>
      <c r="P1629" t="s">
        <v>654</v>
      </c>
      <c r="Q1629" t="s">
        <v>8931</v>
      </c>
      <c r="R1629" t="s">
        <v>943</v>
      </c>
      <c r="S1629" s="1" t="str">
        <f t="shared" si="51"/>
        <v>OLAGUIVEL BARBOZA, ELOY</v>
      </c>
      <c r="T1629" t="s">
        <v>53</v>
      </c>
      <c r="U1629" t="s">
        <v>49</v>
      </c>
      <c r="V1629" t="s">
        <v>50</v>
      </c>
      <c r="W1629" t="s">
        <v>8932</v>
      </c>
      <c r="X1629" s="40">
        <v>21076</v>
      </c>
      <c r="Y1629" t="s">
        <v>8933</v>
      </c>
      <c r="Z1629"/>
      <c r="AA1629"/>
      <c r="AB1629" t="s">
        <v>39</v>
      </c>
      <c r="AC1629" t="s">
        <v>40</v>
      </c>
      <c r="AD1629" t="s">
        <v>41</v>
      </c>
      <c r="AE1629"/>
    </row>
    <row r="1630" spans="1:31" ht="15">
      <c r="A1630" s="1" t="str">
        <f t="shared" si="50"/>
        <v>1115613622E4</v>
      </c>
      <c r="B1630" t="s">
        <v>386</v>
      </c>
      <c r="C1630" t="s">
        <v>29</v>
      </c>
      <c r="D1630" t="s">
        <v>30</v>
      </c>
      <c r="E1630" t="s">
        <v>330</v>
      </c>
      <c r="F1630" t="s">
        <v>1721</v>
      </c>
      <c r="G1630" t="s">
        <v>8897</v>
      </c>
      <c r="H1630" t="s">
        <v>1774</v>
      </c>
      <c r="I1630" t="s">
        <v>8898</v>
      </c>
      <c r="J1630" t="s">
        <v>8934</v>
      </c>
      <c r="K1630" t="s">
        <v>32</v>
      </c>
      <c r="L1630" t="s">
        <v>32</v>
      </c>
      <c r="M1630" t="s">
        <v>43</v>
      </c>
      <c r="N1630" t="s">
        <v>44</v>
      </c>
      <c r="O1630" t="s">
        <v>8935</v>
      </c>
      <c r="P1630" t="s">
        <v>246</v>
      </c>
      <c r="Q1630" t="s">
        <v>134</v>
      </c>
      <c r="R1630" t="s">
        <v>285</v>
      </c>
      <c r="S1630" s="1" t="str">
        <f t="shared" si="51"/>
        <v>CUTIPA LLANQUE, DELIA</v>
      </c>
      <c r="T1630" t="s">
        <v>48</v>
      </c>
      <c r="U1630" t="s">
        <v>49</v>
      </c>
      <c r="V1630" t="s">
        <v>50</v>
      </c>
      <c r="W1630" t="s">
        <v>8936</v>
      </c>
      <c r="X1630" s="40">
        <v>21794</v>
      </c>
      <c r="Y1630" t="s">
        <v>8937</v>
      </c>
      <c r="Z1630"/>
      <c r="AA1630"/>
      <c r="AB1630" t="s">
        <v>39</v>
      </c>
      <c r="AC1630" t="s">
        <v>40</v>
      </c>
      <c r="AD1630" t="s">
        <v>41</v>
      </c>
      <c r="AE1630"/>
    </row>
    <row r="1631" spans="1:31" ht="15">
      <c r="A1631" s="1" t="str">
        <f t="shared" si="50"/>
        <v>1115613622E5</v>
      </c>
      <c r="B1631" t="s">
        <v>386</v>
      </c>
      <c r="C1631" t="s">
        <v>29</v>
      </c>
      <c r="D1631" t="s">
        <v>30</v>
      </c>
      <c r="E1631" t="s">
        <v>330</v>
      </c>
      <c r="F1631" t="s">
        <v>1721</v>
      </c>
      <c r="G1631" t="s">
        <v>8897</v>
      </c>
      <c r="H1631" t="s">
        <v>1774</v>
      </c>
      <c r="I1631" t="s">
        <v>8898</v>
      </c>
      <c r="J1631" t="s">
        <v>8938</v>
      </c>
      <c r="K1631" t="s">
        <v>32</v>
      </c>
      <c r="L1631" t="s">
        <v>32</v>
      </c>
      <c r="M1631" t="s">
        <v>43</v>
      </c>
      <c r="N1631" t="s">
        <v>44</v>
      </c>
      <c r="O1631" t="s">
        <v>54</v>
      </c>
      <c r="P1631" t="s">
        <v>347</v>
      </c>
      <c r="Q1631" t="s">
        <v>102</v>
      </c>
      <c r="R1631" t="s">
        <v>8939</v>
      </c>
      <c r="S1631" s="1" t="str">
        <f t="shared" si="51"/>
        <v>POMA MAMANI, VENANCIA JUSTINA</v>
      </c>
      <c r="T1631" t="s">
        <v>48</v>
      </c>
      <c r="U1631" t="s">
        <v>49</v>
      </c>
      <c r="V1631" t="s">
        <v>50</v>
      </c>
      <c r="W1631" t="s">
        <v>8940</v>
      </c>
      <c r="X1631" s="40">
        <v>20180</v>
      </c>
      <c r="Y1631" t="s">
        <v>8941</v>
      </c>
      <c r="Z1631"/>
      <c r="AA1631"/>
      <c r="AB1631" t="s">
        <v>39</v>
      </c>
      <c r="AC1631" t="s">
        <v>40</v>
      </c>
      <c r="AD1631" t="s">
        <v>41</v>
      </c>
      <c r="AE1631"/>
    </row>
    <row r="1632" spans="1:31" ht="15">
      <c r="A1632" s="1" t="str">
        <f t="shared" si="50"/>
        <v>1115613622E6</v>
      </c>
      <c r="B1632" t="s">
        <v>386</v>
      </c>
      <c r="C1632" t="s">
        <v>29</v>
      </c>
      <c r="D1632" t="s">
        <v>30</v>
      </c>
      <c r="E1632" t="s">
        <v>330</v>
      </c>
      <c r="F1632" t="s">
        <v>1721</v>
      </c>
      <c r="G1632" t="s">
        <v>8897</v>
      </c>
      <c r="H1632" t="s">
        <v>1774</v>
      </c>
      <c r="I1632" t="s">
        <v>8898</v>
      </c>
      <c r="J1632" t="s">
        <v>8942</v>
      </c>
      <c r="K1632" t="s">
        <v>32</v>
      </c>
      <c r="L1632" t="s">
        <v>32</v>
      </c>
      <c r="M1632" t="s">
        <v>43</v>
      </c>
      <c r="N1632" t="s">
        <v>44</v>
      </c>
      <c r="O1632" t="s">
        <v>8943</v>
      </c>
      <c r="P1632" t="s">
        <v>6410</v>
      </c>
      <c r="Q1632" t="s">
        <v>76</v>
      </c>
      <c r="R1632" t="s">
        <v>8944</v>
      </c>
      <c r="S1632" s="1" t="str">
        <f t="shared" si="51"/>
        <v>OQUENDO QUISPE, ZACARIAS</v>
      </c>
      <c r="T1632" t="s">
        <v>65</v>
      </c>
      <c r="U1632" t="s">
        <v>49</v>
      </c>
      <c r="V1632" t="s">
        <v>50</v>
      </c>
      <c r="W1632" t="s">
        <v>8945</v>
      </c>
      <c r="X1632" s="40">
        <v>23493</v>
      </c>
      <c r="Y1632" t="s">
        <v>8946</v>
      </c>
      <c r="Z1632" s="40">
        <v>43160</v>
      </c>
      <c r="AA1632" s="40">
        <v>43465</v>
      </c>
      <c r="AB1632" t="s">
        <v>39</v>
      </c>
      <c r="AC1632" t="s">
        <v>40</v>
      </c>
      <c r="AD1632" t="s">
        <v>41</v>
      </c>
      <c r="AE1632"/>
    </row>
    <row r="1633" spans="1:31" ht="15">
      <c r="A1633" s="1" t="str">
        <f t="shared" si="50"/>
        <v>1115613622E7</v>
      </c>
      <c r="B1633" t="s">
        <v>386</v>
      </c>
      <c r="C1633" t="s">
        <v>29</v>
      </c>
      <c r="D1633" t="s">
        <v>30</v>
      </c>
      <c r="E1633" t="s">
        <v>330</v>
      </c>
      <c r="F1633" t="s">
        <v>1721</v>
      </c>
      <c r="G1633" t="s">
        <v>8897</v>
      </c>
      <c r="H1633" t="s">
        <v>1774</v>
      </c>
      <c r="I1633" t="s">
        <v>8898</v>
      </c>
      <c r="J1633" t="s">
        <v>8947</v>
      </c>
      <c r="K1633" t="s">
        <v>32</v>
      </c>
      <c r="L1633" t="s">
        <v>32</v>
      </c>
      <c r="M1633" t="s">
        <v>43</v>
      </c>
      <c r="N1633" t="s">
        <v>62</v>
      </c>
      <c r="O1633" t="s">
        <v>8948</v>
      </c>
      <c r="P1633" t="s">
        <v>8949</v>
      </c>
      <c r="Q1633" t="s">
        <v>95</v>
      </c>
      <c r="R1633" t="s">
        <v>8950</v>
      </c>
      <c r="S1633" s="1" t="str">
        <f t="shared" si="51"/>
        <v>ANCO COLQUE, MABEL BETHZY</v>
      </c>
      <c r="T1633" t="s">
        <v>65</v>
      </c>
      <c r="U1633" t="s">
        <v>49</v>
      </c>
      <c r="V1633" t="s">
        <v>100</v>
      </c>
      <c r="W1633" t="s">
        <v>8951</v>
      </c>
      <c r="X1633" s="40">
        <v>32589</v>
      </c>
      <c r="Y1633" t="s">
        <v>8952</v>
      </c>
      <c r="Z1633" s="40">
        <v>43160</v>
      </c>
      <c r="AA1633" s="40">
        <v>43465</v>
      </c>
      <c r="AB1633" t="s">
        <v>39</v>
      </c>
      <c r="AC1633" t="s">
        <v>67</v>
      </c>
      <c r="AD1633" t="s">
        <v>41</v>
      </c>
      <c r="AE1633"/>
    </row>
    <row r="1634" spans="1:31" ht="15">
      <c r="A1634" s="1" t="str">
        <f t="shared" si="50"/>
        <v>1115613622E9</v>
      </c>
      <c r="B1634" t="s">
        <v>386</v>
      </c>
      <c r="C1634" t="s">
        <v>29</v>
      </c>
      <c r="D1634" t="s">
        <v>30</v>
      </c>
      <c r="E1634" t="s">
        <v>330</v>
      </c>
      <c r="F1634" t="s">
        <v>1721</v>
      </c>
      <c r="G1634" t="s">
        <v>8897</v>
      </c>
      <c r="H1634" t="s">
        <v>1774</v>
      </c>
      <c r="I1634" t="s">
        <v>8898</v>
      </c>
      <c r="J1634" t="s">
        <v>8953</v>
      </c>
      <c r="K1634" t="s">
        <v>32</v>
      </c>
      <c r="L1634" t="s">
        <v>32</v>
      </c>
      <c r="M1634" t="s">
        <v>43</v>
      </c>
      <c r="N1634" t="s">
        <v>44</v>
      </c>
      <c r="O1634" t="s">
        <v>54</v>
      </c>
      <c r="P1634" t="s">
        <v>45</v>
      </c>
      <c r="Q1634" t="s">
        <v>86</v>
      </c>
      <c r="R1634" t="s">
        <v>195</v>
      </c>
      <c r="S1634" s="1" t="str">
        <f t="shared" si="51"/>
        <v>SERRUTO BELLIDO, LUZ MARINA</v>
      </c>
      <c r="T1634" t="s">
        <v>48</v>
      </c>
      <c r="U1634" t="s">
        <v>49</v>
      </c>
      <c r="V1634" t="s">
        <v>50</v>
      </c>
      <c r="W1634" t="s">
        <v>8954</v>
      </c>
      <c r="X1634" s="40">
        <v>20824</v>
      </c>
      <c r="Y1634" t="s">
        <v>8955</v>
      </c>
      <c r="Z1634"/>
      <c r="AA1634"/>
      <c r="AB1634" t="s">
        <v>39</v>
      </c>
      <c r="AC1634" t="s">
        <v>40</v>
      </c>
      <c r="AD1634" t="s">
        <v>41</v>
      </c>
      <c r="AE1634"/>
    </row>
    <row r="1635" spans="1:31" ht="15">
      <c r="A1635" s="1" t="str">
        <f t="shared" si="50"/>
        <v>1115613632E1</v>
      </c>
      <c r="B1635" t="s">
        <v>386</v>
      </c>
      <c r="C1635" t="s">
        <v>29</v>
      </c>
      <c r="D1635" t="s">
        <v>30</v>
      </c>
      <c r="E1635" t="s">
        <v>330</v>
      </c>
      <c r="F1635" t="s">
        <v>1721</v>
      </c>
      <c r="G1635" t="s">
        <v>8897</v>
      </c>
      <c r="H1635" t="s">
        <v>1774</v>
      </c>
      <c r="I1635" t="s">
        <v>8898</v>
      </c>
      <c r="J1635" t="s">
        <v>8956</v>
      </c>
      <c r="K1635" t="s">
        <v>32</v>
      </c>
      <c r="L1635" t="s">
        <v>32</v>
      </c>
      <c r="M1635" t="s">
        <v>43</v>
      </c>
      <c r="N1635" t="s">
        <v>44</v>
      </c>
      <c r="O1635" t="s">
        <v>8957</v>
      </c>
      <c r="P1635" t="s">
        <v>431</v>
      </c>
      <c r="Q1635" t="s">
        <v>141</v>
      </c>
      <c r="R1635" t="s">
        <v>8958</v>
      </c>
      <c r="S1635" s="1" t="str">
        <f t="shared" si="51"/>
        <v>CALSIN RAMOS, LEOCADIO</v>
      </c>
      <c r="T1635" t="s">
        <v>65</v>
      </c>
      <c r="U1635" t="s">
        <v>49</v>
      </c>
      <c r="V1635" t="s">
        <v>50</v>
      </c>
      <c r="W1635" t="s">
        <v>8959</v>
      </c>
      <c r="X1635" s="40">
        <v>24815</v>
      </c>
      <c r="Y1635" t="s">
        <v>8960</v>
      </c>
      <c r="Z1635"/>
      <c r="AA1635"/>
      <c r="AB1635" t="s">
        <v>39</v>
      </c>
      <c r="AC1635" t="s">
        <v>40</v>
      </c>
      <c r="AD1635" t="s">
        <v>41</v>
      </c>
      <c r="AE1635"/>
    </row>
    <row r="1636" spans="1:31" ht="15">
      <c r="A1636" s="1" t="str">
        <f t="shared" si="50"/>
        <v>1115613632E3</v>
      </c>
      <c r="B1636" t="s">
        <v>386</v>
      </c>
      <c r="C1636" t="s">
        <v>29</v>
      </c>
      <c r="D1636" t="s">
        <v>30</v>
      </c>
      <c r="E1636" t="s">
        <v>330</v>
      </c>
      <c r="F1636" t="s">
        <v>1721</v>
      </c>
      <c r="G1636" t="s">
        <v>8897</v>
      </c>
      <c r="H1636" t="s">
        <v>1774</v>
      </c>
      <c r="I1636" t="s">
        <v>8898</v>
      </c>
      <c r="J1636" t="s">
        <v>8961</v>
      </c>
      <c r="K1636" t="s">
        <v>32</v>
      </c>
      <c r="L1636" t="s">
        <v>32</v>
      </c>
      <c r="M1636" t="s">
        <v>43</v>
      </c>
      <c r="N1636" t="s">
        <v>44</v>
      </c>
      <c r="O1636" t="s">
        <v>272</v>
      </c>
      <c r="P1636" t="s">
        <v>476</v>
      </c>
      <c r="Q1636" t="s">
        <v>196</v>
      </c>
      <c r="R1636" t="s">
        <v>8962</v>
      </c>
      <c r="S1636" s="1" t="str">
        <f t="shared" si="51"/>
        <v>GARCIA PARI, ELVA FLORENCIA</v>
      </c>
      <c r="T1636" t="s">
        <v>48</v>
      </c>
      <c r="U1636" t="s">
        <v>49</v>
      </c>
      <c r="V1636" t="s">
        <v>50</v>
      </c>
      <c r="W1636" t="s">
        <v>8963</v>
      </c>
      <c r="X1636" s="40">
        <v>22956</v>
      </c>
      <c r="Y1636" t="s">
        <v>8964</v>
      </c>
      <c r="Z1636"/>
      <c r="AA1636"/>
      <c r="AB1636" t="s">
        <v>39</v>
      </c>
      <c r="AC1636" t="s">
        <v>40</v>
      </c>
      <c r="AD1636" t="s">
        <v>41</v>
      </c>
      <c r="AE1636"/>
    </row>
    <row r="1637" spans="1:31" ht="15">
      <c r="A1637" s="1" t="str">
        <f t="shared" si="50"/>
        <v>21EV01805202</v>
      </c>
      <c r="B1637" t="s">
        <v>386</v>
      </c>
      <c r="C1637" t="s">
        <v>29</v>
      </c>
      <c r="D1637" t="s">
        <v>30</v>
      </c>
      <c r="E1637" t="s">
        <v>330</v>
      </c>
      <c r="F1637" t="s">
        <v>1721</v>
      </c>
      <c r="G1637" t="s">
        <v>8897</v>
      </c>
      <c r="H1637" t="s">
        <v>1774</v>
      </c>
      <c r="I1637" t="s">
        <v>8898</v>
      </c>
      <c r="J1637" t="s">
        <v>8965</v>
      </c>
      <c r="K1637" t="s">
        <v>32</v>
      </c>
      <c r="L1637" t="s">
        <v>32</v>
      </c>
      <c r="M1637" t="s">
        <v>1139</v>
      </c>
      <c r="N1637" t="s">
        <v>62</v>
      </c>
      <c r="O1637" t="s">
        <v>1990</v>
      </c>
      <c r="P1637" t="s">
        <v>8526</v>
      </c>
      <c r="Q1637" t="s">
        <v>52</v>
      </c>
      <c r="R1637" t="s">
        <v>974</v>
      </c>
      <c r="S1637" s="1" t="str">
        <f t="shared" si="51"/>
        <v>PHATI CHOQUEMAMANI, PAULINO</v>
      </c>
      <c r="T1637" t="s">
        <v>65</v>
      </c>
      <c r="U1637" t="s">
        <v>282</v>
      </c>
      <c r="V1637" t="s">
        <v>50</v>
      </c>
      <c r="W1637" t="s">
        <v>8527</v>
      </c>
      <c r="X1637" s="40">
        <v>24280</v>
      </c>
      <c r="Y1637" t="s">
        <v>8528</v>
      </c>
      <c r="Z1637" s="40">
        <v>43160</v>
      </c>
      <c r="AA1637" s="40">
        <v>43465</v>
      </c>
      <c r="AB1637" t="s">
        <v>113</v>
      </c>
      <c r="AC1637" t="s">
        <v>67</v>
      </c>
      <c r="AD1637" t="s">
        <v>41</v>
      </c>
      <c r="AE1637"/>
    </row>
    <row r="1638" spans="1:31" ht="15">
      <c r="A1638" s="1" t="str">
        <f t="shared" si="50"/>
        <v>1115613612E4</v>
      </c>
      <c r="B1638" t="s">
        <v>386</v>
      </c>
      <c r="C1638" t="s">
        <v>29</v>
      </c>
      <c r="D1638" t="s">
        <v>30</v>
      </c>
      <c r="E1638" t="s">
        <v>330</v>
      </c>
      <c r="F1638" t="s">
        <v>1721</v>
      </c>
      <c r="G1638" t="s">
        <v>8897</v>
      </c>
      <c r="H1638" t="s">
        <v>1774</v>
      </c>
      <c r="I1638" t="s">
        <v>8898</v>
      </c>
      <c r="J1638" t="s">
        <v>8966</v>
      </c>
      <c r="K1638" t="s">
        <v>87</v>
      </c>
      <c r="L1638" t="s">
        <v>88</v>
      </c>
      <c r="M1638" t="s">
        <v>89</v>
      </c>
      <c r="N1638" t="s">
        <v>44</v>
      </c>
      <c r="O1638" t="s">
        <v>54</v>
      </c>
      <c r="P1638" t="s">
        <v>858</v>
      </c>
      <c r="Q1638" t="s">
        <v>77</v>
      </c>
      <c r="R1638" t="s">
        <v>8967</v>
      </c>
      <c r="S1638" s="1" t="str">
        <f t="shared" si="51"/>
        <v>CCOSI CONDORI, DARIO JESUS</v>
      </c>
      <c r="T1638" t="s">
        <v>159</v>
      </c>
      <c r="U1638" t="s">
        <v>38</v>
      </c>
      <c r="V1638" t="s">
        <v>50</v>
      </c>
      <c r="W1638" t="s">
        <v>8968</v>
      </c>
      <c r="X1638" s="40">
        <v>23366</v>
      </c>
      <c r="Y1638" t="s">
        <v>8969</v>
      </c>
      <c r="Z1638"/>
      <c r="AA1638"/>
      <c r="AB1638" t="s">
        <v>39</v>
      </c>
      <c r="AC1638" t="s">
        <v>92</v>
      </c>
      <c r="AD1638" t="s">
        <v>41</v>
      </c>
      <c r="AE1638"/>
    </row>
    <row r="1639" spans="1:31" ht="15">
      <c r="A1639" s="1" t="str">
        <f t="shared" si="50"/>
        <v>1115613632E2</v>
      </c>
      <c r="B1639" t="s">
        <v>386</v>
      </c>
      <c r="C1639" t="s">
        <v>29</v>
      </c>
      <c r="D1639" t="s">
        <v>30</v>
      </c>
      <c r="E1639" t="s">
        <v>330</v>
      </c>
      <c r="F1639" t="s">
        <v>1721</v>
      </c>
      <c r="G1639" t="s">
        <v>8897</v>
      </c>
      <c r="H1639" t="s">
        <v>1774</v>
      </c>
      <c r="I1639" t="s">
        <v>8898</v>
      </c>
      <c r="J1639" t="s">
        <v>8970</v>
      </c>
      <c r="K1639" t="s">
        <v>87</v>
      </c>
      <c r="L1639" t="s">
        <v>88</v>
      </c>
      <c r="M1639" t="s">
        <v>89</v>
      </c>
      <c r="N1639" t="s">
        <v>44</v>
      </c>
      <c r="O1639" t="s">
        <v>8971</v>
      </c>
      <c r="P1639" t="s">
        <v>76</v>
      </c>
      <c r="Q1639" t="s">
        <v>378</v>
      </c>
      <c r="R1639" t="s">
        <v>542</v>
      </c>
      <c r="S1639" s="1" t="str">
        <f t="shared" si="51"/>
        <v>QUISPE ACERO, TEOFILO</v>
      </c>
      <c r="T1639" t="s">
        <v>159</v>
      </c>
      <c r="U1639" t="s">
        <v>38</v>
      </c>
      <c r="V1639" t="s">
        <v>50</v>
      </c>
      <c r="W1639" t="s">
        <v>8972</v>
      </c>
      <c r="X1639" s="40">
        <v>19722</v>
      </c>
      <c r="Y1639" t="s">
        <v>8973</v>
      </c>
      <c r="Z1639"/>
      <c r="AA1639"/>
      <c r="AB1639" t="s">
        <v>39</v>
      </c>
      <c r="AC1639" t="s">
        <v>92</v>
      </c>
      <c r="AD1639" t="s">
        <v>41</v>
      </c>
      <c r="AE1639"/>
    </row>
    <row r="1640" spans="1:31" ht="15">
      <c r="A1640" s="1" t="str">
        <f t="shared" si="50"/>
        <v>1159613612E7</v>
      </c>
      <c r="B1640" t="s">
        <v>386</v>
      </c>
      <c r="C1640" t="s">
        <v>303</v>
      </c>
      <c r="D1640" t="s">
        <v>30</v>
      </c>
      <c r="E1640" t="s">
        <v>381</v>
      </c>
      <c r="F1640" t="s">
        <v>1262</v>
      </c>
      <c r="G1640" t="s">
        <v>8974</v>
      </c>
      <c r="H1640" t="s">
        <v>1774</v>
      </c>
      <c r="I1640" t="s">
        <v>8975</v>
      </c>
      <c r="J1640" t="s">
        <v>8976</v>
      </c>
      <c r="K1640" t="s">
        <v>32</v>
      </c>
      <c r="L1640" t="s">
        <v>33</v>
      </c>
      <c r="M1640" t="s">
        <v>34</v>
      </c>
      <c r="N1640" t="s">
        <v>35</v>
      </c>
      <c r="O1640" t="s">
        <v>8977</v>
      </c>
      <c r="P1640" t="s">
        <v>153</v>
      </c>
      <c r="Q1640" t="s">
        <v>488</v>
      </c>
      <c r="R1640" t="s">
        <v>8978</v>
      </c>
      <c r="S1640" s="1" t="str">
        <f t="shared" si="51"/>
        <v>ORTEGA FRANCO, ABNER FEDERICO</v>
      </c>
      <c r="T1640" t="s">
        <v>60</v>
      </c>
      <c r="U1640" t="s">
        <v>38</v>
      </c>
      <c r="V1640" t="s">
        <v>100</v>
      </c>
      <c r="W1640" t="s">
        <v>8979</v>
      </c>
      <c r="X1640" s="40">
        <v>25267</v>
      </c>
      <c r="Y1640" t="s">
        <v>8980</v>
      </c>
      <c r="Z1640" s="40">
        <v>42064</v>
      </c>
      <c r="AA1640" s="40">
        <v>43159</v>
      </c>
      <c r="AB1640" t="s">
        <v>39</v>
      </c>
      <c r="AC1640" t="s">
        <v>40</v>
      </c>
      <c r="AD1640" t="s">
        <v>41</v>
      </c>
      <c r="AE1640"/>
    </row>
    <row r="1641" spans="1:31" ht="15">
      <c r="A1641" s="1" t="str">
        <f t="shared" si="50"/>
        <v>1159613612E3</v>
      </c>
      <c r="B1641" t="s">
        <v>386</v>
      </c>
      <c r="C1641" t="s">
        <v>303</v>
      </c>
      <c r="D1641" t="s">
        <v>30</v>
      </c>
      <c r="E1641" t="s">
        <v>381</v>
      </c>
      <c r="F1641" t="s">
        <v>1262</v>
      </c>
      <c r="G1641" t="s">
        <v>8974</v>
      </c>
      <c r="H1641" t="s">
        <v>1774</v>
      </c>
      <c r="I1641" t="s">
        <v>8975</v>
      </c>
      <c r="J1641" t="s">
        <v>8981</v>
      </c>
      <c r="K1641" t="s">
        <v>32</v>
      </c>
      <c r="L1641" t="s">
        <v>32</v>
      </c>
      <c r="M1641" t="s">
        <v>43</v>
      </c>
      <c r="N1641" t="s">
        <v>44</v>
      </c>
      <c r="O1641" t="s">
        <v>54</v>
      </c>
      <c r="P1641" t="s">
        <v>944</v>
      </c>
      <c r="Q1641" t="s">
        <v>76</v>
      </c>
      <c r="R1641" t="s">
        <v>8982</v>
      </c>
      <c r="S1641" s="1" t="str">
        <f t="shared" si="51"/>
        <v>AVENDAÑO QUISPE, EUSEBIO JOSE</v>
      </c>
      <c r="T1641" t="s">
        <v>53</v>
      </c>
      <c r="U1641" t="s">
        <v>49</v>
      </c>
      <c r="V1641" t="s">
        <v>50</v>
      </c>
      <c r="W1641" t="s">
        <v>8983</v>
      </c>
      <c r="X1641" s="40">
        <v>23726</v>
      </c>
      <c r="Y1641" t="s">
        <v>8984</v>
      </c>
      <c r="Z1641"/>
      <c r="AA1641"/>
      <c r="AB1641" t="s">
        <v>39</v>
      </c>
      <c r="AC1641" t="s">
        <v>40</v>
      </c>
      <c r="AD1641" t="s">
        <v>41</v>
      </c>
      <c r="AE1641"/>
    </row>
    <row r="1642" spans="1:31" ht="15">
      <c r="A1642" s="1" t="str">
        <f t="shared" si="50"/>
        <v>1159613612E4</v>
      </c>
      <c r="B1642" t="s">
        <v>386</v>
      </c>
      <c r="C1642" t="s">
        <v>303</v>
      </c>
      <c r="D1642" t="s">
        <v>30</v>
      </c>
      <c r="E1642" t="s">
        <v>381</v>
      </c>
      <c r="F1642" t="s">
        <v>1262</v>
      </c>
      <c r="G1642" t="s">
        <v>8974</v>
      </c>
      <c r="H1642" t="s">
        <v>1774</v>
      </c>
      <c r="I1642" t="s">
        <v>8975</v>
      </c>
      <c r="J1642" t="s">
        <v>8985</v>
      </c>
      <c r="K1642" t="s">
        <v>32</v>
      </c>
      <c r="L1642" t="s">
        <v>32</v>
      </c>
      <c r="M1642" t="s">
        <v>43</v>
      </c>
      <c r="N1642" t="s">
        <v>44</v>
      </c>
      <c r="O1642" t="s">
        <v>8986</v>
      </c>
      <c r="P1642" t="s">
        <v>118</v>
      </c>
      <c r="Q1642" t="s">
        <v>207</v>
      </c>
      <c r="R1642" t="s">
        <v>8987</v>
      </c>
      <c r="S1642" s="1" t="str">
        <f t="shared" si="51"/>
        <v>FLORES TICONA, OSWALDO ROLANDO</v>
      </c>
      <c r="T1642" t="s">
        <v>53</v>
      </c>
      <c r="U1642" t="s">
        <v>49</v>
      </c>
      <c r="V1642" t="s">
        <v>50</v>
      </c>
      <c r="W1642" t="s">
        <v>8988</v>
      </c>
      <c r="X1642" s="40">
        <v>23146</v>
      </c>
      <c r="Y1642" t="s">
        <v>8989</v>
      </c>
      <c r="Z1642"/>
      <c r="AA1642"/>
      <c r="AB1642" t="s">
        <v>39</v>
      </c>
      <c r="AC1642" t="s">
        <v>40</v>
      </c>
      <c r="AD1642" t="s">
        <v>41</v>
      </c>
      <c r="AE1642"/>
    </row>
    <row r="1643" spans="1:31" ht="15">
      <c r="A1643" s="1" t="str">
        <f t="shared" si="50"/>
        <v>1159613612E6</v>
      </c>
      <c r="B1643" t="s">
        <v>386</v>
      </c>
      <c r="C1643" t="s">
        <v>303</v>
      </c>
      <c r="D1643" t="s">
        <v>30</v>
      </c>
      <c r="E1643" t="s">
        <v>381</v>
      </c>
      <c r="F1643" t="s">
        <v>1262</v>
      </c>
      <c r="G1643" t="s">
        <v>8974</v>
      </c>
      <c r="H1643" t="s">
        <v>1774</v>
      </c>
      <c r="I1643" t="s">
        <v>8975</v>
      </c>
      <c r="J1643" t="s">
        <v>8990</v>
      </c>
      <c r="K1643" t="s">
        <v>32</v>
      </c>
      <c r="L1643" t="s">
        <v>32</v>
      </c>
      <c r="M1643" t="s">
        <v>43</v>
      </c>
      <c r="N1643" t="s">
        <v>44</v>
      </c>
      <c r="O1643" t="s">
        <v>8991</v>
      </c>
      <c r="P1643" t="s">
        <v>456</v>
      </c>
      <c r="Q1643" t="s">
        <v>290</v>
      </c>
      <c r="R1643" t="s">
        <v>800</v>
      </c>
      <c r="S1643" s="1" t="str">
        <f t="shared" si="51"/>
        <v>ÑACA MERMA, GENOVEVA</v>
      </c>
      <c r="T1643" t="s">
        <v>65</v>
      </c>
      <c r="U1643" t="s">
        <v>49</v>
      </c>
      <c r="V1643" t="s">
        <v>50</v>
      </c>
      <c r="W1643" t="s">
        <v>8992</v>
      </c>
      <c r="X1643" s="40">
        <v>21918</v>
      </c>
      <c r="Y1643" t="s">
        <v>8993</v>
      </c>
      <c r="Z1643" s="40">
        <v>42801</v>
      </c>
      <c r="AA1643" s="40">
        <v>43100</v>
      </c>
      <c r="AB1643" t="s">
        <v>39</v>
      </c>
      <c r="AC1643" t="s">
        <v>40</v>
      </c>
      <c r="AD1643" t="s">
        <v>41</v>
      </c>
      <c r="AE1643"/>
    </row>
    <row r="1644" spans="1:31" ht="15">
      <c r="A1644" s="1" t="str">
        <f t="shared" si="50"/>
        <v>1159613612E8</v>
      </c>
      <c r="B1644" t="s">
        <v>386</v>
      </c>
      <c r="C1644" t="s">
        <v>303</v>
      </c>
      <c r="D1644" t="s">
        <v>30</v>
      </c>
      <c r="E1644" t="s">
        <v>381</v>
      </c>
      <c r="F1644" t="s">
        <v>1262</v>
      </c>
      <c r="G1644" t="s">
        <v>8974</v>
      </c>
      <c r="H1644" t="s">
        <v>1774</v>
      </c>
      <c r="I1644" t="s">
        <v>8975</v>
      </c>
      <c r="J1644" t="s">
        <v>8994</v>
      </c>
      <c r="K1644" t="s">
        <v>32</v>
      </c>
      <c r="L1644" t="s">
        <v>32</v>
      </c>
      <c r="M1644" t="s">
        <v>43</v>
      </c>
      <c r="N1644" t="s">
        <v>44</v>
      </c>
      <c r="O1644" t="s">
        <v>8995</v>
      </c>
      <c r="P1644" t="s">
        <v>858</v>
      </c>
      <c r="Q1644" t="s">
        <v>428</v>
      </c>
      <c r="R1644" t="s">
        <v>8996</v>
      </c>
      <c r="S1644" s="1" t="str">
        <f t="shared" si="51"/>
        <v>CCOSI CENTENO, AYDEE MERCEDES</v>
      </c>
      <c r="T1644" t="s">
        <v>65</v>
      </c>
      <c r="U1644" t="s">
        <v>49</v>
      </c>
      <c r="V1644" t="s">
        <v>50</v>
      </c>
      <c r="W1644" t="s">
        <v>8997</v>
      </c>
      <c r="X1644" s="40">
        <v>25515</v>
      </c>
      <c r="Y1644" t="s">
        <v>8998</v>
      </c>
      <c r="Z1644" s="40">
        <v>43160</v>
      </c>
      <c r="AA1644" s="40">
        <v>43465</v>
      </c>
      <c r="AB1644" t="s">
        <v>39</v>
      </c>
      <c r="AC1644" t="s">
        <v>40</v>
      </c>
      <c r="AD1644" t="s">
        <v>41</v>
      </c>
      <c r="AE1644"/>
    </row>
    <row r="1645" spans="1:31" ht="15">
      <c r="A1645" s="1" t="str">
        <f t="shared" si="50"/>
        <v>1159613612E5</v>
      </c>
      <c r="B1645" t="s">
        <v>386</v>
      </c>
      <c r="C1645" t="s">
        <v>303</v>
      </c>
      <c r="D1645" t="s">
        <v>30</v>
      </c>
      <c r="E1645" t="s">
        <v>381</v>
      </c>
      <c r="F1645" t="s">
        <v>1262</v>
      </c>
      <c r="G1645" t="s">
        <v>8974</v>
      </c>
      <c r="H1645" t="s">
        <v>1774</v>
      </c>
      <c r="I1645" t="s">
        <v>8975</v>
      </c>
      <c r="J1645" t="s">
        <v>8999</v>
      </c>
      <c r="K1645" t="s">
        <v>87</v>
      </c>
      <c r="L1645" t="s">
        <v>88</v>
      </c>
      <c r="M1645" t="s">
        <v>89</v>
      </c>
      <c r="N1645" t="s">
        <v>44</v>
      </c>
      <c r="O1645" t="s">
        <v>9000</v>
      </c>
      <c r="P1645" t="s">
        <v>240</v>
      </c>
      <c r="Q1645" t="s">
        <v>254</v>
      </c>
      <c r="R1645" t="s">
        <v>9001</v>
      </c>
      <c r="S1645" s="1" t="str">
        <f t="shared" si="51"/>
        <v>LUJANO CHAMBILLA, MARCELINA MAURA</v>
      </c>
      <c r="T1645" t="s">
        <v>98</v>
      </c>
      <c r="U1645" t="s">
        <v>38</v>
      </c>
      <c r="V1645" t="s">
        <v>50</v>
      </c>
      <c r="W1645" t="s">
        <v>9002</v>
      </c>
      <c r="X1645" s="40">
        <v>23976</v>
      </c>
      <c r="Y1645" t="s">
        <v>9003</v>
      </c>
      <c r="Z1645" s="40">
        <v>41821</v>
      </c>
      <c r="AA1645"/>
      <c r="AB1645" t="s">
        <v>39</v>
      </c>
      <c r="AC1645" t="s">
        <v>92</v>
      </c>
      <c r="AD1645" t="s">
        <v>41</v>
      </c>
      <c r="AE1645"/>
    </row>
    <row r="1646" spans="1:31" ht="15">
      <c r="A1646" s="1" t="str">
        <f t="shared" si="50"/>
        <v>1132713612E7</v>
      </c>
      <c r="B1646" t="s">
        <v>386</v>
      </c>
      <c r="C1646" t="s">
        <v>29</v>
      </c>
      <c r="D1646" t="s">
        <v>30</v>
      </c>
      <c r="E1646" t="s">
        <v>381</v>
      </c>
      <c r="F1646" t="s">
        <v>1259</v>
      </c>
      <c r="G1646" t="s">
        <v>9004</v>
      </c>
      <c r="H1646" t="s">
        <v>1774</v>
      </c>
      <c r="I1646" t="s">
        <v>9005</v>
      </c>
      <c r="J1646" t="s">
        <v>9006</v>
      </c>
      <c r="K1646" t="s">
        <v>32</v>
      </c>
      <c r="L1646" t="s">
        <v>33</v>
      </c>
      <c r="M1646" t="s">
        <v>34</v>
      </c>
      <c r="N1646" t="s">
        <v>35</v>
      </c>
      <c r="O1646" t="s">
        <v>9007</v>
      </c>
      <c r="P1646" t="s">
        <v>118</v>
      </c>
      <c r="Q1646" t="s">
        <v>77</v>
      </c>
      <c r="R1646" t="s">
        <v>1973</v>
      </c>
      <c r="S1646" s="1" t="str">
        <f t="shared" si="51"/>
        <v>FLORES CONDORI, RAQUEL</v>
      </c>
      <c r="T1646" t="s">
        <v>60</v>
      </c>
      <c r="U1646" t="s">
        <v>38</v>
      </c>
      <c r="V1646" t="s">
        <v>149</v>
      </c>
      <c r="W1646" t="s">
        <v>9008</v>
      </c>
      <c r="X1646" s="40">
        <v>28496</v>
      </c>
      <c r="Y1646" t="s">
        <v>9009</v>
      </c>
      <c r="Z1646" s="40">
        <v>42779</v>
      </c>
      <c r="AA1646" s="40">
        <v>44239</v>
      </c>
      <c r="AB1646" t="s">
        <v>39</v>
      </c>
      <c r="AC1646" t="s">
        <v>40</v>
      </c>
      <c r="AD1646" t="s">
        <v>41</v>
      </c>
      <c r="AE1646"/>
    </row>
    <row r="1647" spans="1:31" ht="15">
      <c r="A1647" s="1" t="str">
        <f t="shared" si="50"/>
        <v>1132713612E3</v>
      </c>
      <c r="B1647" t="s">
        <v>386</v>
      </c>
      <c r="C1647" t="s">
        <v>29</v>
      </c>
      <c r="D1647" t="s">
        <v>30</v>
      </c>
      <c r="E1647" t="s">
        <v>381</v>
      </c>
      <c r="F1647" t="s">
        <v>1259</v>
      </c>
      <c r="G1647" t="s">
        <v>9004</v>
      </c>
      <c r="H1647" t="s">
        <v>1774</v>
      </c>
      <c r="I1647" t="s">
        <v>9005</v>
      </c>
      <c r="J1647" t="s">
        <v>9010</v>
      </c>
      <c r="K1647" t="s">
        <v>32</v>
      </c>
      <c r="L1647" t="s">
        <v>32</v>
      </c>
      <c r="M1647" t="s">
        <v>43</v>
      </c>
      <c r="N1647" t="s">
        <v>44</v>
      </c>
      <c r="O1647" t="s">
        <v>54</v>
      </c>
      <c r="P1647" t="s">
        <v>277</v>
      </c>
      <c r="Q1647" t="s">
        <v>610</v>
      </c>
      <c r="R1647" t="s">
        <v>104</v>
      </c>
      <c r="S1647" s="1" t="str">
        <f t="shared" si="51"/>
        <v>MESTAS CALATAYUD, CARMEN</v>
      </c>
      <c r="T1647" t="s">
        <v>53</v>
      </c>
      <c r="U1647" t="s">
        <v>49</v>
      </c>
      <c r="V1647" t="s">
        <v>50</v>
      </c>
      <c r="W1647" t="s">
        <v>9011</v>
      </c>
      <c r="X1647" s="40">
        <v>23574</v>
      </c>
      <c r="Y1647" t="s">
        <v>9012</v>
      </c>
      <c r="Z1647"/>
      <c r="AA1647"/>
      <c r="AB1647" t="s">
        <v>39</v>
      </c>
      <c r="AC1647" t="s">
        <v>40</v>
      </c>
      <c r="AD1647" t="s">
        <v>41</v>
      </c>
      <c r="AE1647"/>
    </row>
    <row r="1648" spans="1:31" ht="15">
      <c r="A1648" s="1" t="str">
        <f t="shared" si="50"/>
        <v>1132713612E4</v>
      </c>
      <c r="B1648" t="s">
        <v>386</v>
      </c>
      <c r="C1648" t="s">
        <v>29</v>
      </c>
      <c r="D1648" t="s">
        <v>30</v>
      </c>
      <c r="E1648" t="s">
        <v>381</v>
      </c>
      <c r="F1648" t="s">
        <v>1259</v>
      </c>
      <c r="G1648" t="s">
        <v>9004</v>
      </c>
      <c r="H1648" t="s">
        <v>1774</v>
      </c>
      <c r="I1648" t="s">
        <v>9005</v>
      </c>
      <c r="J1648" t="s">
        <v>9013</v>
      </c>
      <c r="K1648" t="s">
        <v>32</v>
      </c>
      <c r="L1648" t="s">
        <v>32</v>
      </c>
      <c r="M1648" t="s">
        <v>43</v>
      </c>
      <c r="N1648" t="s">
        <v>44</v>
      </c>
      <c r="O1648" t="s">
        <v>9014</v>
      </c>
      <c r="P1648" t="s">
        <v>9015</v>
      </c>
      <c r="Q1648" t="s">
        <v>9016</v>
      </c>
      <c r="R1648" t="s">
        <v>9017</v>
      </c>
      <c r="S1648" s="1" t="str">
        <f t="shared" si="51"/>
        <v>MAYE CCALLOMAMANI, PABLO ANDRES</v>
      </c>
      <c r="T1648" t="s">
        <v>65</v>
      </c>
      <c r="U1648" t="s">
        <v>49</v>
      </c>
      <c r="V1648" t="s">
        <v>50</v>
      </c>
      <c r="W1648" t="s">
        <v>9018</v>
      </c>
      <c r="X1648" s="40">
        <v>23620</v>
      </c>
      <c r="Y1648" t="s">
        <v>9019</v>
      </c>
      <c r="Z1648"/>
      <c r="AA1648"/>
      <c r="AB1648" t="s">
        <v>39</v>
      </c>
      <c r="AC1648" t="s">
        <v>40</v>
      </c>
      <c r="AD1648" t="s">
        <v>41</v>
      </c>
      <c r="AE1648"/>
    </row>
    <row r="1649" spans="1:31" ht="15">
      <c r="A1649" s="1" t="str">
        <f t="shared" si="50"/>
        <v>1132713612E5</v>
      </c>
      <c r="B1649" t="s">
        <v>386</v>
      </c>
      <c r="C1649" t="s">
        <v>29</v>
      </c>
      <c r="D1649" t="s">
        <v>30</v>
      </c>
      <c r="E1649" t="s">
        <v>381</v>
      </c>
      <c r="F1649" t="s">
        <v>1259</v>
      </c>
      <c r="G1649" t="s">
        <v>9004</v>
      </c>
      <c r="H1649" t="s">
        <v>1774</v>
      </c>
      <c r="I1649" t="s">
        <v>9005</v>
      </c>
      <c r="J1649" t="s">
        <v>9020</v>
      </c>
      <c r="K1649" t="s">
        <v>32</v>
      </c>
      <c r="L1649" t="s">
        <v>32</v>
      </c>
      <c r="M1649" t="s">
        <v>43</v>
      </c>
      <c r="N1649" t="s">
        <v>44</v>
      </c>
      <c r="O1649" t="s">
        <v>9021</v>
      </c>
      <c r="P1649" t="s">
        <v>197</v>
      </c>
      <c r="Q1649" t="s">
        <v>2144</v>
      </c>
      <c r="R1649" t="s">
        <v>2145</v>
      </c>
      <c r="S1649" s="1" t="str">
        <f t="shared" si="51"/>
        <v>CASTILLO KANQUI, DIONICIA</v>
      </c>
      <c r="T1649" t="s">
        <v>53</v>
      </c>
      <c r="U1649" t="s">
        <v>49</v>
      </c>
      <c r="V1649" t="s">
        <v>945</v>
      </c>
      <c r="W1649" t="s">
        <v>2146</v>
      </c>
      <c r="X1649" s="40">
        <v>28120</v>
      </c>
      <c r="Y1649" t="s">
        <v>2147</v>
      </c>
      <c r="Z1649" s="40">
        <v>43160</v>
      </c>
      <c r="AA1649" s="40">
        <v>43465</v>
      </c>
      <c r="AB1649" t="s">
        <v>39</v>
      </c>
      <c r="AC1649" t="s">
        <v>40</v>
      </c>
      <c r="AD1649" t="s">
        <v>41</v>
      </c>
      <c r="AE1649"/>
    </row>
    <row r="1650" spans="1:31" ht="15">
      <c r="A1650" s="1" t="str">
        <f t="shared" si="50"/>
        <v>1132713612E5</v>
      </c>
      <c r="B1650" t="s">
        <v>386</v>
      </c>
      <c r="C1650" t="s">
        <v>29</v>
      </c>
      <c r="D1650" t="s">
        <v>30</v>
      </c>
      <c r="E1650" t="s">
        <v>381</v>
      </c>
      <c r="F1650" t="s">
        <v>1259</v>
      </c>
      <c r="G1650" t="s">
        <v>9004</v>
      </c>
      <c r="H1650" t="s">
        <v>1774</v>
      </c>
      <c r="I1650" t="s">
        <v>9005</v>
      </c>
      <c r="J1650" t="s">
        <v>9020</v>
      </c>
      <c r="K1650" t="s">
        <v>32</v>
      </c>
      <c r="L1650" t="s">
        <v>32</v>
      </c>
      <c r="M1650" t="s">
        <v>43</v>
      </c>
      <c r="N1650" t="s">
        <v>62</v>
      </c>
      <c r="O1650" t="s">
        <v>9022</v>
      </c>
      <c r="P1650" t="s">
        <v>52</v>
      </c>
      <c r="Q1650" t="s">
        <v>102</v>
      </c>
      <c r="R1650" t="s">
        <v>9023</v>
      </c>
      <c r="S1650" s="1" t="str">
        <f t="shared" si="51"/>
        <v>CHOQUEMAMANI MAMANI, LADY MADELEINE</v>
      </c>
      <c r="T1650" t="s">
        <v>65</v>
      </c>
      <c r="U1650" t="s">
        <v>49</v>
      </c>
      <c r="V1650" t="s">
        <v>50</v>
      </c>
      <c r="W1650" t="s">
        <v>9024</v>
      </c>
      <c r="X1650" s="40">
        <v>30909</v>
      </c>
      <c r="Y1650" t="s">
        <v>9025</v>
      </c>
      <c r="Z1650" s="40">
        <v>43160</v>
      </c>
      <c r="AA1650" s="40">
        <v>43465</v>
      </c>
      <c r="AB1650" t="s">
        <v>270</v>
      </c>
      <c r="AC1650" t="s">
        <v>67</v>
      </c>
      <c r="AD1650" t="s">
        <v>41</v>
      </c>
      <c r="AE1650"/>
    </row>
    <row r="1651" spans="1:31" ht="15">
      <c r="A1651" s="1" t="str">
        <f t="shared" si="50"/>
        <v>1132713612E6</v>
      </c>
      <c r="B1651" t="s">
        <v>386</v>
      </c>
      <c r="C1651" t="s">
        <v>29</v>
      </c>
      <c r="D1651" t="s">
        <v>30</v>
      </c>
      <c r="E1651" t="s">
        <v>381</v>
      </c>
      <c r="F1651" t="s">
        <v>1259</v>
      </c>
      <c r="G1651" t="s">
        <v>9004</v>
      </c>
      <c r="H1651" t="s">
        <v>1774</v>
      </c>
      <c r="I1651" t="s">
        <v>9005</v>
      </c>
      <c r="J1651" t="s">
        <v>9026</v>
      </c>
      <c r="K1651" t="s">
        <v>32</v>
      </c>
      <c r="L1651" t="s">
        <v>32</v>
      </c>
      <c r="M1651" t="s">
        <v>43</v>
      </c>
      <c r="N1651" t="s">
        <v>44</v>
      </c>
      <c r="O1651" t="s">
        <v>9027</v>
      </c>
      <c r="P1651" t="s">
        <v>76</v>
      </c>
      <c r="Q1651" t="s">
        <v>147</v>
      </c>
      <c r="R1651" t="s">
        <v>9028</v>
      </c>
      <c r="S1651" s="1" t="str">
        <f t="shared" si="51"/>
        <v>QUISPE CHURA, CARLOS EFRAIN</v>
      </c>
      <c r="T1651" t="s">
        <v>48</v>
      </c>
      <c r="U1651" t="s">
        <v>49</v>
      </c>
      <c r="V1651" t="s">
        <v>50</v>
      </c>
      <c r="W1651" t="s">
        <v>9029</v>
      </c>
      <c r="X1651" s="40">
        <v>26464</v>
      </c>
      <c r="Y1651" t="s">
        <v>9030</v>
      </c>
      <c r="Z1651"/>
      <c r="AA1651"/>
      <c r="AB1651" t="s">
        <v>39</v>
      </c>
      <c r="AC1651" t="s">
        <v>40</v>
      </c>
      <c r="AD1651" t="s">
        <v>41</v>
      </c>
      <c r="AE1651"/>
    </row>
    <row r="1652" spans="1:31" ht="15">
      <c r="A1652" s="1" t="str">
        <f t="shared" si="50"/>
        <v>1132713612E8</v>
      </c>
      <c r="B1652" t="s">
        <v>386</v>
      </c>
      <c r="C1652" t="s">
        <v>29</v>
      </c>
      <c r="D1652" t="s">
        <v>30</v>
      </c>
      <c r="E1652" t="s">
        <v>381</v>
      </c>
      <c r="F1652" t="s">
        <v>1259</v>
      </c>
      <c r="G1652" t="s">
        <v>9004</v>
      </c>
      <c r="H1652" t="s">
        <v>1774</v>
      </c>
      <c r="I1652" t="s">
        <v>9005</v>
      </c>
      <c r="J1652" t="s">
        <v>9031</v>
      </c>
      <c r="K1652" t="s">
        <v>32</v>
      </c>
      <c r="L1652" t="s">
        <v>32</v>
      </c>
      <c r="M1652" t="s">
        <v>43</v>
      </c>
      <c r="N1652" t="s">
        <v>44</v>
      </c>
      <c r="O1652" t="s">
        <v>9032</v>
      </c>
      <c r="P1652" t="s">
        <v>206</v>
      </c>
      <c r="Q1652" t="s">
        <v>550</v>
      </c>
      <c r="R1652" t="s">
        <v>371</v>
      </c>
      <c r="S1652" s="1" t="str">
        <f t="shared" si="51"/>
        <v>NAVARRO CHECALLA, VICTOR</v>
      </c>
      <c r="T1652" t="s">
        <v>53</v>
      </c>
      <c r="U1652" t="s">
        <v>49</v>
      </c>
      <c r="V1652" t="s">
        <v>50</v>
      </c>
      <c r="W1652" t="s">
        <v>9033</v>
      </c>
      <c r="X1652" s="40">
        <v>21707</v>
      </c>
      <c r="Y1652" t="s">
        <v>9034</v>
      </c>
      <c r="Z1652"/>
      <c r="AA1652"/>
      <c r="AB1652" t="s">
        <v>39</v>
      </c>
      <c r="AC1652" t="s">
        <v>40</v>
      </c>
      <c r="AD1652" t="s">
        <v>41</v>
      </c>
      <c r="AE1652"/>
    </row>
    <row r="1653" spans="1:31" ht="15">
      <c r="A1653" s="1" t="str">
        <f t="shared" si="50"/>
        <v>21EV01810187</v>
      </c>
      <c r="B1653" t="s">
        <v>386</v>
      </c>
      <c r="C1653" t="s">
        <v>29</v>
      </c>
      <c r="D1653" t="s">
        <v>30</v>
      </c>
      <c r="E1653" t="s">
        <v>381</v>
      </c>
      <c r="F1653" t="s">
        <v>1259</v>
      </c>
      <c r="G1653" t="s">
        <v>9004</v>
      </c>
      <c r="H1653" t="s">
        <v>1774</v>
      </c>
      <c r="I1653" t="s">
        <v>9005</v>
      </c>
      <c r="J1653" t="s">
        <v>9035</v>
      </c>
      <c r="K1653" t="s">
        <v>32</v>
      </c>
      <c r="L1653" t="s">
        <v>32</v>
      </c>
      <c r="M1653" t="s">
        <v>1139</v>
      </c>
      <c r="N1653" t="s">
        <v>62</v>
      </c>
      <c r="O1653" t="s">
        <v>2591</v>
      </c>
      <c r="P1653" t="s">
        <v>485</v>
      </c>
      <c r="Q1653" t="s">
        <v>467</v>
      </c>
      <c r="R1653" t="s">
        <v>9036</v>
      </c>
      <c r="S1653" s="1" t="str">
        <f t="shared" si="51"/>
        <v>VIZCARRA ZAPATA, NIVARDO</v>
      </c>
      <c r="T1653" t="s">
        <v>65</v>
      </c>
      <c r="U1653" t="s">
        <v>644</v>
      </c>
      <c r="V1653" t="s">
        <v>50</v>
      </c>
      <c r="W1653" t="s">
        <v>9037</v>
      </c>
      <c r="X1653" s="40">
        <v>24604</v>
      </c>
      <c r="Y1653" t="s">
        <v>9038</v>
      </c>
      <c r="Z1653" s="40">
        <v>43249</v>
      </c>
      <c r="AA1653" s="40">
        <v>43465</v>
      </c>
      <c r="AB1653" t="s">
        <v>113</v>
      </c>
      <c r="AC1653" t="s">
        <v>67</v>
      </c>
      <c r="AD1653" t="s">
        <v>41</v>
      </c>
      <c r="AE1653"/>
    </row>
    <row r="1654" spans="1:31" ht="15">
      <c r="A1654" s="1" t="str">
        <f t="shared" si="50"/>
        <v>1132713612E2</v>
      </c>
      <c r="B1654" t="s">
        <v>386</v>
      </c>
      <c r="C1654" t="s">
        <v>29</v>
      </c>
      <c r="D1654" t="s">
        <v>30</v>
      </c>
      <c r="E1654" t="s">
        <v>381</v>
      </c>
      <c r="F1654" t="s">
        <v>1259</v>
      </c>
      <c r="G1654" t="s">
        <v>9004</v>
      </c>
      <c r="H1654" t="s">
        <v>1774</v>
      </c>
      <c r="I1654" t="s">
        <v>9005</v>
      </c>
      <c r="J1654" t="s">
        <v>9039</v>
      </c>
      <c r="K1654" t="s">
        <v>87</v>
      </c>
      <c r="L1654" t="s">
        <v>88</v>
      </c>
      <c r="M1654" t="s">
        <v>89</v>
      </c>
      <c r="N1654" t="s">
        <v>62</v>
      </c>
      <c r="O1654" t="s">
        <v>9040</v>
      </c>
      <c r="P1654" t="s">
        <v>246</v>
      </c>
      <c r="Q1654" t="s">
        <v>101</v>
      </c>
      <c r="R1654" t="s">
        <v>875</v>
      </c>
      <c r="S1654" s="1" t="str">
        <f t="shared" si="51"/>
        <v>CUTIPA CHAMBI, RONALD</v>
      </c>
      <c r="T1654" t="s">
        <v>98</v>
      </c>
      <c r="U1654" t="s">
        <v>38</v>
      </c>
      <c r="V1654" t="s">
        <v>50</v>
      </c>
      <c r="W1654" t="s">
        <v>9041</v>
      </c>
      <c r="X1654" s="40">
        <v>33248</v>
      </c>
      <c r="Y1654" t="s">
        <v>9042</v>
      </c>
      <c r="Z1654" s="40">
        <v>43168</v>
      </c>
      <c r="AA1654" s="40">
        <v>43465</v>
      </c>
      <c r="AB1654" t="s">
        <v>39</v>
      </c>
      <c r="AC1654" t="s">
        <v>92</v>
      </c>
      <c r="AD1654" t="s">
        <v>41</v>
      </c>
      <c r="AE1654"/>
    </row>
    <row r="1655" spans="1:31" ht="15">
      <c r="A1655" s="1" t="str">
        <f t="shared" si="50"/>
        <v>1173713612E6</v>
      </c>
      <c r="B1655" t="s">
        <v>386</v>
      </c>
      <c r="C1655" t="s">
        <v>303</v>
      </c>
      <c r="D1655" t="s">
        <v>30</v>
      </c>
      <c r="E1655" t="s">
        <v>381</v>
      </c>
      <c r="F1655" t="s">
        <v>1729</v>
      </c>
      <c r="G1655" t="s">
        <v>9043</v>
      </c>
      <c r="H1655" t="s">
        <v>1774</v>
      </c>
      <c r="I1655" t="s">
        <v>9044</v>
      </c>
      <c r="J1655" t="s">
        <v>9045</v>
      </c>
      <c r="K1655" t="s">
        <v>32</v>
      </c>
      <c r="L1655" t="s">
        <v>33</v>
      </c>
      <c r="M1655" t="s">
        <v>34</v>
      </c>
      <c r="N1655" t="s">
        <v>35</v>
      </c>
      <c r="O1655" t="s">
        <v>9046</v>
      </c>
      <c r="P1655" t="s">
        <v>146</v>
      </c>
      <c r="Q1655" t="s">
        <v>102</v>
      </c>
      <c r="R1655" t="s">
        <v>946</v>
      </c>
      <c r="S1655" s="1" t="str">
        <f t="shared" si="51"/>
        <v>GOMEZ MAMANI, MARCELA</v>
      </c>
      <c r="T1655" t="s">
        <v>60</v>
      </c>
      <c r="U1655" t="s">
        <v>38</v>
      </c>
      <c r="V1655" t="s">
        <v>100</v>
      </c>
      <c r="W1655" t="s">
        <v>9047</v>
      </c>
      <c r="X1655" s="40">
        <v>26284</v>
      </c>
      <c r="Y1655" t="s">
        <v>9048</v>
      </c>
      <c r="Z1655" s="40">
        <v>42064</v>
      </c>
      <c r="AA1655" s="40">
        <v>43159</v>
      </c>
      <c r="AB1655" t="s">
        <v>39</v>
      </c>
      <c r="AC1655" t="s">
        <v>40</v>
      </c>
      <c r="AD1655" t="s">
        <v>41</v>
      </c>
      <c r="AE1655"/>
    </row>
    <row r="1656" spans="1:31" ht="15">
      <c r="A1656" s="1" t="str">
        <f t="shared" si="50"/>
        <v>1173713612E2</v>
      </c>
      <c r="B1656" t="s">
        <v>386</v>
      </c>
      <c r="C1656" t="s">
        <v>303</v>
      </c>
      <c r="D1656" t="s">
        <v>30</v>
      </c>
      <c r="E1656" t="s">
        <v>381</v>
      </c>
      <c r="F1656" t="s">
        <v>1729</v>
      </c>
      <c r="G1656" t="s">
        <v>9043</v>
      </c>
      <c r="H1656" t="s">
        <v>1774</v>
      </c>
      <c r="I1656" t="s">
        <v>9044</v>
      </c>
      <c r="J1656" t="s">
        <v>9049</v>
      </c>
      <c r="K1656" t="s">
        <v>32</v>
      </c>
      <c r="L1656" t="s">
        <v>32</v>
      </c>
      <c r="M1656" t="s">
        <v>43</v>
      </c>
      <c r="N1656" t="s">
        <v>44</v>
      </c>
      <c r="O1656" t="s">
        <v>54</v>
      </c>
      <c r="P1656" t="s">
        <v>587</v>
      </c>
      <c r="Q1656" t="s">
        <v>588</v>
      </c>
      <c r="R1656" t="s">
        <v>9050</v>
      </c>
      <c r="S1656" s="1" t="str">
        <f t="shared" si="51"/>
        <v>BAILON ARI, NATALIA</v>
      </c>
      <c r="T1656" t="s">
        <v>48</v>
      </c>
      <c r="U1656" t="s">
        <v>49</v>
      </c>
      <c r="V1656" t="s">
        <v>50</v>
      </c>
      <c r="W1656" t="s">
        <v>9051</v>
      </c>
      <c r="X1656" s="40">
        <v>21973</v>
      </c>
      <c r="Y1656" t="s">
        <v>9052</v>
      </c>
      <c r="Z1656"/>
      <c r="AA1656"/>
      <c r="AB1656" t="s">
        <v>39</v>
      </c>
      <c r="AC1656" t="s">
        <v>40</v>
      </c>
      <c r="AD1656" t="s">
        <v>41</v>
      </c>
      <c r="AE1656"/>
    </row>
    <row r="1657" spans="1:31" ht="15">
      <c r="A1657" s="1" t="str">
        <f t="shared" si="50"/>
        <v>1173713612E3</v>
      </c>
      <c r="B1657" t="s">
        <v>386</v>
      </c>
      <c r="C1657" t="s">
        <v>303</v>
      </c>
      <c r="D1657" t="s">
        <v>30</v>
      </c>
      <c r="E1657" t="s">
        <v>381</v>
      </c>
      <c r="F1657" t="s">
        <v>1729</v>
      </c>
      <c r="G1657" t="s">
        <v>9043</v>
      </c>
      <c r="H1657" t="s">
        <v>1774</v>
      </c>
      <c r="I1657" t="s">
        <v>9044</v>
      </c>
      <c r="J1657" t="s">
        <v>9053</v>
      </c>
      <c r="K1657" t="s">
        <v>32</v>
      </c>
      <c r="L1657" t="s">
        <v>32</v>
      </c>
      <c r="M1657" t="s">
        <v>43</v>
      </c>
      <c r="N1657" t="s">
        <v>62</v>
      </c>
      <c r="O1657" t="s">
        <v>9054</v>
      </c>
      <c r="P1657" t="s">
        <v>196</v>
      </c>
      <c r="Q1657" t="s">
        <v>146</v>
      </c>
      <c r="R1657" t="s">
        <v>9055</v>
      </c>
      <c r="S1657" s="1" t="str">
        <f t="shared" si="51"/>
        <v>PARI GOMEZ, LORENA ADELAIDA</v>
      </c>
      <c r="T1657" t="s">
        <v>65</v>
      </c>
      <c r="U1657" t="s">
        <v>49</v>
      </c>
      <c r="V1657" t="s">
        <v>100</v>
      </c>
      <c r="W1657" t="s">
        <v>9056</v>
      </c>
      <c r="X1657" s="40">
        <v>33915</v>
      </c>
      <c r="Y1657" t="s">
        <v>9057</v>
      </c>
      <c r="Z1657" s="40">
        <v>43160</v>
      </c>
      <c r="AA1657" s="40">
        <v>43465</v>
      </c>
      <c r="AB1657" t="s">
        <v>39</v>
      </c>
      <c r="AC1657" t="s">
        <v>67</v>
      </c>
      <c r="AD1657" t="s">
        <v>41</v>
      </c>
      <c r="AE1657"/>
    </row>
    <row r="1658" spans="1:31" ht="15">
      <c r="A1658" s="1" t="str">
        <f t="shared" si="50"/>
        <v>1173713612E8</v>
      </c>
      <c r="B1658" t="s">
        <v>386</v>
      </c>
      <c r="C1658" t="s">
        <v>303</v>
      </c>
      <c r="D1658" t="s">
        <v>30</v>
      </c>
      <c r="E1658" t="s">
        <v>381</v>
      </c>
      <c r="F1658" t="s">
        <v>1729</v>
      </c>
      <c r="G1658" t="s">
        <v>9043</v>
      </c>
      <c r="H1658" t="s">
        <v>1774</v>
      </c>
      <c r="I1658" t="s">
        <v>9044</v>
      </c>
      <c r="J1658" t="s">
        <v>9058</v>
      </c>
      <c r="K1658" t="s">
        <v>32</v>
      </c>
      <c r="L1658" t="s">
        <v>32</v>
      </c>
      <c r="M1658" t="s">
        <v>43</v>
      </c>
      <c r="N1658" t="s">
        <v>44</v>
      </c>
      <c r="O1658" t="s">
        <v>54</v>
      </c>
      <c r="P1658" t="s">
        <v>76</v>
      </c>
      <c r="Q1658" t="s">
        <v>141</v>
      </c>
      <c r="R1658" t="s">
        <v>9059</v>
      </c>
      <c r="S1658" s="1" t="str">
        <f t="shared" si="51"/>
        <v>QUISPE RAMOS, ANGELA MARIA</v>
      </c>
      <c r="T1658" t="s">
        <v>60</v>
      </c>
      <c r="U1658" t="s">
        <v>49</v>
      </c>
      <c r="V1658" t="s">
        <v>50</v>
      </c>
      <c r="W1658" t="s">
        <v>9060</v>
      </c>
      <c r="X1658" s="40">
        <v>27826</v>
      </c>
      <c r="Y1658" t="s">
        <v>9061</v>
      </c>
      <c r="Z1658"/>
      <c r="AA1658"/>
      <c r="AB1658" t="s">
        <v>39</v>
      </c>
      <c r="AC1658" t="s">
        <v>40</v>
      </c>
      <c r="AD1658" t="s">
        <v>41</v>
      </c>
      <c r="AE1658"/>
    </row>
    <row r="1659" spans="1:31" ht="15">
      <c r="A1659" s="1" t="str">
        <f t="shared" si="50"/>
        <v>1173713612E9</v>
      </c>
      <c r="B1659" t="s">
        <v>386</v>
      </c>
      <c r="C1659" t="s">
        <v>303</v>
      </c>
      <c r="D1659" t="s">
        <v>30</v>
      </c>
      <c r="E1659" t="s">
        <v>381</v>
      </c>
      <c r="F1659" t="s">
        <v>1729</v>
      </c>
      <c r="G1659" t="s">
        <v>9043</v>
      </c>
      <c r="H1659" t="s">
        <v>1774</v>
      </c>
      <c r="I1659" t="s">
        <v>9044</v>
      </c>
      <c r="J1659" t="s">
        <v>9062</v>
      </c>
      <c r="K1659" t="s">
        <v>32</v>
      </c>
      <c r="L1659" t="s">
        <v>32</v>
      </c>
      <c r="M1659" t="s">
        <v>1139</v>
      </c>
      <c r="N1659" t="s">
        <v>44</v>
      </c>
      <c r="O1659" t="s">
        <v>9063</v>
      </c>
      <c r="P1659" t="s">
        <v>947</v>
      </c>
      <c r="Q1659" t="s">
        <v>221</v>
      </c>
      <c r="R1659" t="s">
        <v>9064</v>
      </c>
      <c r="S1659" s="1" t="str">
        <f t="shared" si="51"/>
        <v>MOGROVEJO NUÑEZ, CELSO ALBERTO MELQUIADES</v>
      </c>
      <c r="T1659" t="s">
        <v>60</v>
      </c>
      <c r="U1659" t="s">
        <v>49</v>
      </c>
      <c r="V1659" t="s">
        <v>50</v>
      </c>
      <c r="W1659" t="s">
        <v>9065</v>
      </c>
      <c r="X1659" s="40">
        <v>21199</v>
      </c>
      <c r="Y1659" t="s">
        <v>9066</v>
      </c>
      <c r="Z1659"/>
      <c r="AA1659"/>
      <c r="AB1659" t="s">
        <v>39</v>
      </c>
      <c r="AC1659" t="s">
        <v>40</v>
      </c>
      <c r="AD1659" t="s">
        <v>41</v>
      </c>
      <c r="AE1659"/>
    </row>
    <row r="1660" spans="1:31" ht="15">
      <c r="A1660" s="1" t="str">
        <f t="shared" si="50"/>
        <v>1173713612E7</v>
      </c>
      <c r="B1660" t="s">
        <v>386</v>
      </c>
      <c r="C1660" t="s">
        <v>303</v>
      </c>
      <c r="D1660" t="s">
        <v>30</v>
      </c>
      <c r="E1660" t="s">
        <v>381</v>
      </c>
      <c r="F1660" t="s">
        <v>1729</v>
      </c>
      <c r="G1660" t="s">
        <v>9043</v>
      </c>
      <c r="H1660" t="s">
        <v>1774</v>
      </c>
      <c r="I1660" t="s">
        <v>9044</v>
      </c>
      <c r="J1660" t="s">
        <v>9067</v>
      </c>
      <c r="K1660" t="s">
        <v>87</v>
      </c>
      <c r="L1660" t="s">
        <v>88</v>
      </c>
      <c r="M1660" t="s">
        <v>93</v>
      </c>
      <c r="N1660" t="s">
        <v>62</v>
      </c>
      <c r="O1660" t="s">
        <v>9068</v>
      </c>
      <c r="P1660" t="s">
        <v>205</v>
      </c>
      <c r="Q1660" t="s">
        <v>146</v>
      </c>
      <c r="R1660" t="s">
        <v>9069</v>
      </c>
      <c r="S1660" s="1" t="str">
        <f t="shared" si="51"/>
        <v>CALIZAYA GOMEZ, WILVER JAVIER</v>
      </c>
      <c r="T1660" t="s">
        <v>98</v>
      </c>
      <c r="U1660" t="s">
        <v>38</v>
      </c>
      <c r="V1660" t="s">
        <v>50</v>
      </c>
      <c r="W1660" t="s">
        <v>9070</v>
      </c>
      <c r="X1660" s="40">
        <v>27675</v>
      </c>
      <c r="Y1660" t="s">
        <v>9071</v>
      </c>
      <c r="Z1660" s="40">
        <v>43101</v>
      </c>
      <c r="AA1660" s="40">
        <v>43465</v>
      </c>
      <c r="AB1660" t="s">
        <v>39</v>
      </c>
      <c r="AC1660" t="s">
        <v>92</v>
      </c>
      <c r="AD1660" t="s">
        <v>41</v>
      </c>
      <c r="AE1660"/>
    </row>
    <row r="1661" spans="1:31" ht="15">
      <c r="A1661" s="1" t="str">
        <f t="shared" si="50"/>
        <v>1117713612E2</v>
      </c>
      <c r="B1661" t="s">
        <v>386</v>
      </c>
      <c r="C1661" t="s">
        <v>29</v>
      </c>
      <c r="D1661" t="s">
        <v>30</v>
      </c>
      <c r="E1661" t="s">
        <v>381</v>
      </c>
      <c r="F1661" t="s">
        <v>1264</v>
      </c>
      <c r="G1661" t="s">
        <v>9072</v>
      </c>
      <c r="H1661" t="s">
        <v>1774</v>
      </c>
      <c r="I1661" t="s">
        <v>9073</v>
      </c>
      <c r="J1661" t="s">
        <v>9074</v>
      </c>
      <c r="K1661" t="s">
        <v>32</v>
      </c>
      <c r="L1661" t="s">
        <v>32</v>
      </c>
      <c r="M1661" t="s">
        <v>43</v>
      </c>
      <c r="N1661" t="s">
        <v>44</v>
      </c>
      <c r="O1661" t="s">
        <v>9075</v>
      </c>
      <c r="P1661" t="s">
        <v>655</v>
      </c>
      <c r="Q1661" t="s">
        <v>102</v>
      </c>
      <c r="R1661" t="s">
        <v>9076</v>
      </c>
      <c r="S1661" s="1" t="str">
        <f t="shared" si="51"/>
        <v>POLLOYQUERI MAMANI, NANCY DINA</v>
      </c>
      <c r="T1661" t="s">
        <v>48</v>
      </c>
      <c r="U1661" t="s">
        <v>49</v>
      </c>
      <c r="V1661" t="s">
        <v>50</v>
      </c>
      <c r="W1661" t="s">
        <v>9077</v>
      </c>
      <c r="X1661" s="40">
        <v>25795</v>
      </c>
      <c r="Y1661" t="s">
        <v>9078</v>
      </c>
      <c r="Z1661" s="40">
        <v>42983</v>
      </c>
      <c r="AA1661" s="40">
        <v>43100</v>
      </c>
      <c r="AB1661" t="s">
        <v>39</v>
      </c>
      <c r="AC1661" t="s">
        <v>40</v>
      </c>
      <c r="AD1661" t="s">
        <v>41</v>
      </c>
      <c r="AE1661"/>
    </row>
    <row r="1662" spans="1:31" ht="15">
      <c r="A1662" s="1" t="str">
        <f t="shared" si="50"/>
        <v>1117713612E3</v>
      </c>
      <c r="B1662" t="s">
        <v>386</v>
      </c>
      <c r="C1662" t="s">
        <v>29</v>
      </c>
      <c r="D1662" t="s">
        <v>30</v>
      </c>
      <c r="E1662" t="s">
        <v>381</v>
      </c>
      <c r="F1662" t="s">
        <v>1264</v>
      </c>
      <c r="G1662" t="s">
        <v>9072</v>
      </c>
      <c r="H1662" t="s">
        <v>1774</v>
      </c>
      <c r="I1662" t="s">
        <v>9073</v>
      </c>
      <c r="J1662" t="s">
        <v>9079</v>
      </c>
      <c r="K1662" t="s">
        <v>32</v>
      </c>
      <c r="L1662" t="s">
        <v>32</v>
      </c>
      <c r="M1662" t="s">
        <v>43</v>
      </c>
      <c r="N1662" t="s">
        <v>44</v>
      </c>
      <c r="O1662" t="s">
        <v>9080</v>
      </c>
      <c r="P1662" t="s">
        <v>180</v>
      </c>
      <c r="Q1662" t="s">
        <v>76</v>
      </c>
      <c r="R1662" t="s">
        <v>517</v>
      </c>
      <c r="S1662" s="1" t="str">
        <f t="shared" si="51"/>
        <v>CANAZA QUISPE, DOMITILA</v>
      </c>
      <c r="T1662" t="s">
        <v>53</v>
      </c>
      <c r="U1662" t="s">
        <v>49</v>
      </c>
      <c r="V1662" t="s">
        <v>50</v>
      </c>
      <c r="W1662" t="s">
        <v>9081</v>
      </c>
      <c r="X1662" s="40">
        <v>25329</v>
      </c>
      <c r="Y1662" t="s">
        <v>9082</v>
      </c>
      <c r="Z1662"/>
      <c r="AA1662"/>
      <c r="AB1662" t="s">
        <v>39</v>
      </c>
      <c r="AC1662" t="s">
        <v>40</v>
      </c>
      <c r="AD1662" t="s">
        <v>41</v>
      </c>
      <c r="AE1662"/>
    </row>
    <row r="1663" spans="1:31" ht="15">
      <c r="A1663" s="1" t="str">
        <f t="shared" si="50"/>
        <v>1117713612E4</v>
      </c>
      <c r="B1663" t="s">
        <v>386</v>
      </c>
      <c r="C1663" t="s">
        <v>29</v>
      </c>
      <c r="D1663" t="s">
        <v>30</v>
      </c>
      <c r="E1663" t="s">
        <v>381</v>
      </c>
      <c r="F1663" t="s">
        <v>1264</v>
      </c>
      <c r="G1663" t="s">
        <v>9072</v>
      </c>
      <c r="H1663" t="s">
        <v>1774</v>
      </c>
      <c r="I1663" t="s">
        <v>9073</v>
      </c>
      <c r="J1663" t="s">
        <v>9083</v>
      </c>
      <c r="K1663" t="s">
        <v>32</v>
      </c>
      <c r="L1663" t="s">
        <v>32</v>
      </c>
      <c r="M1663" t="s">
        <v>43</v>
      </c>
      <c r="N1663" t="s">
        <v>44</v>
      </c>
      <c r="O1663" t="s">
        <v>9084</v>
      </c>
      <c r="P1663" t="s">
        <v>147</v>
      </c>
      <c r="Q1663" t="s">
        <v>5273</v>
      </c>
      <c r="R1663" t="s">
        <v>688</v>
      </c>
      <c r="S1663" s="1" t="str">
        <f t="shared" si="51"/>
        <v>CHURA PARIZACA, MAGDALENA</v>
      </c>
      <c r="T1663" t="s">
        <v>65</v>
      </c>
      <c r="U1663" t="s">
        <v>49</v>
      </c>
      <c r="V1663" t="s">
        <v>50</v>
      </c>
      <c r="W1663" t="s">
        <v>9085</v>
      </c>
      <c r="X1663" s="40">
        <v>27469</v>
      </c>
      <c r="Y1663" t="s">
        <v>9086</v>
      </c>
      <c r="Z1663"/>
      <c r="AA1663"/>
      <c r="AB1663" t="s">
        <v>39</v>
      </c>
      <c r="AC1663" t="s">
        <v>40</v>
      </c>
      <c r="AD1663" t="s">
        <v>41</v>
      </c>
      <c r="AE1663"/>
    </row>
    <row r="1664" spans="1:31" ht="15">
      <c r="A1664" s="1" t="str">
        <f t="shared" si="50"/>
        <v>1117713612E5</v>
      </c>
      <c r="B1664" t="s">
        <v>386</v>
      </c>
      <c r="C1664" t="s">
        <v>29</v>
      </c>
      <c r="D1664" t="s">
        <v>30</v>
      </c>
      <c r="E1664" t="s">
        <v>381</v>
      </c>
      <c r="F1664" t="s">
        <v>1264</v>
      </c>
      <c r="G1664" t="s">
        <v>9072</v>
      </c>
      <c r="H1664" t="s">
        <v>1774</v>
      </c>
      <c r="I1664" t="s">
        <v>9073</v>
      </c>
      <c r="J1664" t="s">
        <v>9087</v>
      </c>
      <c r="K1664" t="s">
        <v>32</v>
      </c>
      <c r="L1664" t="s">
        <v>32</v>
      </c>
      <c r="M1664" t="s">
        <v>43</v>
      </c>
      <c r="N1664" t="s">
        <v>44</v>
      </c>
      <c r="O1664" t="s">
        <v>9088</v>
      </c>
      <c r="P1664" t="s">
        <v>9089</v>
      </c>
      <c r="Q1664" t="s">
        <v>266</v>
      </c>
      <c r="R1664" t="s">
        <v>401</v>
      </c>
      <c r="S1664" s="1" t="str">
        <f t="shared" si="51"/>
        <v>MOLLISACA AGUILAR, HERMELINDA</v>
      </c>
      <c r="T1664" t="s">
        <v>60</v>
      </c>
      <c r="U1664" t="s">
        <v>49</v>
      </c>
      <c r="V1664" t="s">
        <v>50</v>
      </c>
      <c r="W1664" t="s">
        <v>9090</v>
      </c>
      <c r="X1664" s="40">
        <v>24542</v>
      </c>
      <c r="Y1664" t="s">
        <v>9091</v>
      </c>
      <c r="Z1664"/>
      <c r="AA1664"/>
      <c r="AB1664" t="s">
        <v>39</v>
      </c>
      <c r="AC1664" t="s">
        <v>40</v>
      </c>
      <c r="AD1664" t="s">
        <v>41</v>
      </c>
      <c r="AE1664"/>
    </row>
    <row r="1665" spans="1:31" ht="15">
      <c r="A1665" s="1" t="str">
        <f t="shared" si="50"/>
        <v>1117713612E7</v>
      </c>
      <c r="B1665" t="s">
        <v>386</v>
      </c>
      <c r="C1665" t="s">
        <v>29</v>
      </c>
      <c r="D1665" t="s">
        <v>30</v>
      </c>
      <c r="E1665" t="s">
        <v>381</v>
      </c>
      <c r="F1665" t="s">
        <v>1264</v>
      </c>
      <c r="G1665" t="s">
        <v>9072</v>
      </c>
      <c r="H1665" t="s">
        <v>1774</v>
      </c>
      <c r="I1665" t="s">
        <v>9073</v>
      </c>
      <c r="J1665" t="s">
        <v>9092</v>
      </c>
      <c r="K1665" t="s">
        <v>32</v>
      </c>
      <c r="L1665" t="s">
        <v>32</v>
      </c>
      <c r="M1665" t="s">
        <v>43</v>
      </c>
      <c r="N1665" t="s">
        <v>44</v>
      </c>
      <c r="O1665" t="s">
        <v>110</v>
      </c>
      <c r="P1665" t="s">
        <v>275</v>
      </c>
      <c r="Q1665" t="s">
        <v>76</v>
      </c>
      <c r="R1665" t="s">
        <v>490</v>
      </c>
      <c r="S1665" s="1" t="str">
        <f t="shared" si="51"/>
        <v>LLANOS QUISPE, ALEJANDRINA</v>
      </c>
      <c r="T1665" t="s">
        <v>60</v>
      </c>
      <c r="U1665" t="s">
        <v>49</v>
      </c>
      <c r="V1665" t="s">
        <v>50</v>
      </c>
      <c r="W1665" t="s">
        <v>9093</v>
      </c>
      <c r="X1665" s="40">
        <v>27404</v>
      </c>
      <c r="Y1665" t="s">
        <v>9094</v>
      </c>
      <c r="Z1665"/>
      <c r="AA1665"/>
      <c r="AB1665" t="s">
        <v>39</v>
      </c>
      <c r="AC1665" t="s">
        <v>40</v>
      </c>
      <c r="AD1665" t="s">
        <v>41</v>
      </c>
      <c r="AE1665"/>
    </row>
    <row r="1666" spans="1:31" ht="15">
      <c r="A1666" s="1" t="str">
        <f t="shared" si="50"/>
        <v>1117713612E8</v>
      </c>
      <c r="B1666" t="s">
        <v>386</v>
      </c>
      <c r="C1666" t="s">
        <v>29</v>
      </c>
      <c r="D1666" t="s">
        <v>30</v>
      </c>
      <c r="E1666" t="s">
        <v>381</v>
      </c>
      <c r="F1666" t="s">
        <v>1264</v>
      </c>
      <c r="G1666" t="s">
        <v>9072</v>
      </c>
      <c r="H1666" t="s">
        <v>1774</v>
      </c>
      <c r="I1666" t="s">
        <v>9073</v>
      </c>
      <c r="J1666" t="s">
        <v>9095</v>
      </c>
      <c r="K1666" t="s">
        <v>32</v>
      </c>
      <c r="L1666" t="s">
        <v>32</v>
      </c>
      <c r="M1666" t="s">
        <v>259</v>
      </c>
      <c r="N1666" t="s">
        <v>44</v>
      </c>
      <c r="O1666" t="s">
        <v>9096</v>
      </c>
      <c r="P1666" t="s">
        <v>353</v>
      </c>
      <c r="Q1666" t="s">
        <v>365</v>
      </c>
      <c r="R1666" t="s">
        <v>9097</v>
      </c>
      <c r="S1666" s="1" t="str">
        <f t="shared" si="51"/>
        <v>HANCCO BUSTINZA, MARITZA RUTH</v>
      </c>
      <c r="T1666" t="s">
        <v>60</v>
      </c>
      <c r="U1666" t="s">
        <v>49</v>
      </c>
      <c r="V1666" t="s">
        <v>50</v>
      </c>
      <c r="W1666" t="s">
        <v>9098</v>
      </c>
      <c r="X1666" s="40">
        <v>26526</v>
      </c>
      <c r="Y1666" t="s">
        <v>9099</v>
      </c>
      <c r="Z1666" s="40">
        <v>43115</v>
      </c>
      <c r="AA1666" s="40">
        <v>43465</v>
      </c>
      <c r="AB1666" t="s">
        <v>39</v>
      </c>
      <c r="AC1666" t="s">
        <v>40</v>
      </c>
      <c r="AD1666" t="s">
        <v>41</v>
      </c>
      <c r="AE1666"/>
    </row>
    <row r="1667" spans="1:31" ht="15">
      <c r="A1667" s="1" t="str">
        <f t="shared" ref="A1667:A1730" si="52">J1667</f>
        <v>21EV01810188</v>
      </c>
      <c r="B1667" t="s">
        <v>386</v>
      </c>
      <c r="C1667" t="s">
        <v>29</v>
      </c>
      <c r="D1667" t="s">
        <v>30</v>
      </c>
      <c r="E1667" t="s">
        <v>381</v>
      </c>
      <c r="F1667" t="s">
        <v>1264</v>
      </c>
      <c r="G1667" t="s">
        <v>9072</v>
      </c>
      <c r="H1667" t="s">
        <v>1774</v>
      </c>
      <c r="I1667" t="s">
        <v>9073</v>
      </c>
      <c r="J1667" t="s">
        <v>9100</v>
      </c>
      <c r="K1667" t="s">
        <v>32</v>
      </c>
      <c r="L1667" t="s">
        <v>32</v>
      </c>
      <c r="M1667" t="s">
        <v>1139</v>
      </c>
      <c r="N1667" t="s">
        <v>62</v>
      </c>
      <c r="O1667" t="s">
        <v>2591</v>
      </c>
      <c r="P1667" t="s">
        <v>9101</v>
      </c>
      <c r="Q1667" t="s">
        <v>416</v>
      </c>
      <c r="R1667" t="s">
        <v>9102</v>
      </c>
      <c r="S1667" s="1" t="str">
        <f t="shared" si="51"/>
        <v>ARIVILCA CHINO, IVAN EFRAIN</v>
      </c>
      <c r="T1667" t="s">
        <v>65</v>
      </c>
      <c r="U1667" t="s">
        <v>644</v>
      </c>
      <c r="V1667" t="s">
        <v>50</v>
      </c>
      <c r="W1667" t="s">
        <v>9103</v>
      </c>
      <c r="X1667" s="40">
        <v>31437</v>
      </c>
      <c r="Y1667" t="s">
        <v>9104</v>
      </c>
      <c r="Z1667" s="40">
        <v>43332</v>
      </c>
      <c r="AA1667" s="40">
        <v>43465</v>
      </c>
      <c r="AB1667" t="s">
        <v>113</v>
      </c>
      <c r="AC1667" t="s">
        <v>67</v>
      </c>
      <c r="AD1667" t="s">
        <v>41</v>
      </c>
      <c r="AE1667"/>
    </row>
    <row r="1668" spans="1:31" ht="15">
      <c r="A1668" s="1" t="str">
        <f t="shared" si="52"/>
        <v>1117713612E6</v>
      </c>
      <c r="B1668" t="s">
        <v>386</v>
      </c>
      <c r="C1668" t="s">
        <v>29</v>
      </c>
      <c r="D1668" t="s">
        <v>30</v>
      </c>
      <c r="E1668" t="s">
        <v>381</v>
      </c>
      <c r="F1668" t="s">
        <v>1264</v>
      </c>
      <c r="G1668" t="s">
        <v>9072</v>
      </c>
      <c r="H1668" t="s">
        <v>1774</v>
      </c>
      <c r="I1668" t="s">
        <v>9073</v>
      </c>
      <c r="J1668" t="s">
        <v>9105</v>
      </c>
      <c r="K1668" t="s">
        <v>87</v>
      </c>
      <c r="L1668" t="s">
        <v>88</v>
      </c>
      <c r="M1668" t="s">
        <v>325</v>
      </c>
      <c r="N1668" t="s">
        <v>62</v>
      </c>
      <c r="O1668" t="s">
        <v>9106</v>
      </c>
      <c r="P1668" t="s">
        <v>347</v>
      </c>
      <c r="Q1668" t="s">
        <v>76</v>
      </c>
      <c r="R1668" t="s">
        <v>285</v>
      </c>
      <c r="S1668" s="1" t="str">
        <f t="shared" ref="S1668:S1731" si="53">CONCATENATE(P1668," ",Q1668,", ",R1668)</f>
        <v>POMA QUISPE, DELIA</v>
      </c>
      <c r="T1668" t="s">
        <v>98</v>
      </c>
      <c r="U1668" t="s">
        <v>38</v>
      </c>
      <c r="V1668" t="s">
        <v>50</v>
      </c>
      <c r="W1668" t="s">
        <v>9107</v>
      </c>
      <c r="X1668" s="40">
        <v>29879</v>
      </c>
      <c r="Y1668" t="s">
        <v>9108</v>
      </c>
      <c r="Z1668" s="40">
        <v>43101</v>
      </c>
      <c r="AA1668" s="40">
        <v>43465</v>
      </c>
      <c r="AB1668" t="s">
        <v>39</v>
      </c>
      <c r="AC1668" t="s">
        <v>92</v>
      </c>
      <c r="AD1668" t="s">
        <v>41</v>
      </c>
      <c r="AE1668"/>
    </row>
    <row r="1669" spans="1:31" ht="15">
      <c r="A1669" s="1" t="str">
        <f t="shared" si="52"/>
        <v>1137713612E3</v>
      </c>
      <c r="B1669" t="s">
        <v>386</v>
      </c>
      <c r="C1669" t="s">
        <v>303</v>
      </c>
      <c r="D1669" t="s">
        <v>30</v>
      </c>
      <c r="E1669" t="s">
        <v>381</v>
      </c>
      <c r="F1669" t="s">
        <v>1738</v>
      </c>
      <c r="G1669" t="s">
        <v>9109</v>
      </c>
      <c r="H1669" t="s">
        <v>1774</v>
      </c>
      <c r="I1669" t="s">
        <v>9110</v>
      </c>
      <c r="J1669" t="s">
        <v>9111</v>
      </c>
      <c r="K1669" t="s">
        <v>32</v>
      </c>
      <c r="L1669" t="s">
        <v>32</v>
      </c>
      <c r="M1669" t="s">
        <v>43</v>
      </c>
      <c r="N1669" t="s">
        <v>44</v>
      </c>
      <c r="O1669" t="s">
        <v>54</v>
      </c>
      <c r="P1669" t="s">
        <v>869</v>
      </c>
      <c r="Q1669" t="s">
        <v>118</v>
      </c>
      <c r="R1669" t="s">
        <v>9112</v>
      </c>
      <c r="S1669" s="1" t="str">
        <f t="shared" si="53"/>
        <v>CAMA FLORES, PAULA ALEJANDRINA</v>
      </c>
      <c r="T1669" t="s">
        <v>53</v>
      </c>
      <c r="U1669" t="s">
        <v>49</v>
      </c>
      <c r="V1669" t="s">
        <v>50</v>
      </c>
      <c r="W1669" t="s">
        <v>9113</v>
      </c>
      <c r="X1669" s="40">
        <v>19539</v>
      </c>
      <c r="Y1669" t="s">
        <v>9114</v>
      </c>
      <c r="Z1669"/>
      <c r="AA1669"/>
      <c r="AB1669" t="s">
        <v>39</v>
      </c>
      <c r="AC1669" t="s">
        <v>40</v>
      </c>
      <c r="AD1669" t="s">
        <v>41</v>
      </c>
      <c r="AE1669"/>
    </row>
    <row r="1670" spans="1:31" ht="15">
      <c r="A1670" s="1" t="str">
        <f t="shared" si="52"/>
        <v>1137713612E4</v>
      </c>
      <c r="B1670" t="s">
        <v>386</v>
      </c>
      <c r="C1670" t="s">
        <v>303</v>
      </c>
      <c r="D1670" t="s">
        <v>30</v>
      </c>
      <c r="E1670" t="s">
        <v>381</v>
      </c>
      <c r="F1670" t="s">
        <v>1738</v>
      </c>
      <c r="G1670" t="s">
        <v>9109</v>
      </c>
      <c r="H1670" t="s">
        <v>1774</v>
      </c>
      <c r="I1670" t="s">
        <v>9110</v>
      </c>
      <c r="J1670" t="s">
        <v>9115</v>
      </c>
      <c r="K1670" t="s">
        <v>32</v>
      </c>
      <c r="L1670" t="s">
        <v>32</v>
      </c>
      <c r="M1670" t="s">
        <v>259</v>
      </c>
      <c r="N1670" t="s">
        <v>44</v>
      </c>
      <c r="O1670" t="s">
        <v>54</v>
      </c>
      <c r="P1670" t="s">
        <v>294</v>
      </c>
      <c r="Q1670" t="s">
        <v>146</v>
      </c>
      <c r="R1670" t="s">
        <v>9116</v>
      </c>
      <c r="S1670" s="1" t="str">
        <f t="shared" si="53"/>
        <v>COAQUIRA GOMEZ, HERMITANIA JESUS</v>
      </c>
      <c r="T1670" t="s">
        <v>53</v>
      </c>
      <c r="U1670" t="s">
        <v>49</v>
      </c>
      <c r="V1670" t="s">
        <v>50</v>
      </c>
      <c r="W1670" t="s">
        <v>9117</v>
      </c>
      <c r="X1670" s="40">
        <v>22366</v>
      </c>
      <c r="Y1670" t="s">
        <v>9118</v>
      </c>
      <c r="Z1670" s="40">
        <v>43101</v>
      </c>
      <c r="AA1670" s="40">
        <v>43465</v>
      </c>
      <c r="AB1670" t="s">
        <v>39</v>
      </c>
      <c r="AC1670" t="s">
        <v>40</v>
      </c>
      <c r="AD1670" t="s">
        <v>41</v>
      </c>
      <c r="AE1670"/>
    </row>
    <row r="1671" spans="1:31" ht="15">
      <c r="A1671" s="1" t="str">
        <f t="shared" si="52"/>
        <v>1167713612E2</v>
      </c>
      <c r="B1671" t="s">
        <v>386</v>
      </c>
      <c r="C1671" t="s">
        <v>303</v>
      </c>
      <c r="D1671" t="s">
        <v>30</v>
      </c>
      <c r="E1671" t="s">
        <v>381</v>
      </c>
      <c r="F1671" t="s">
        <v>1735</v>
      </c>
      <c r="G1671" t="s">
        <v>9119</v>
      </c>
      <c r="H1671" t="s">
        <v>1774</v>
      </c>
      <c r="I1671" t="s">
        <v>9120</v>
      </c>
      <c r="J1671" t="s">
        <v>9121</v>
      </c>
      <c r="K1671" t="s">
        <v>32</v>
      </c>
      <c r="L1671" t="s">
        <v>32</v>
      </c>
      <c r="M1671" t="s">
        <v>259</v>
      </c>
      <c r="N1671" t="s">
        <v>44</v>
      </c>
      <c r="O1671" t="s">
        <v>54</v>
      </c>
      <c r="P1671" t="s">
        <v>448</v>
      </c>
      <c r="Q1671" t="s">
        <v>306</v>
      </c>
      <c r="R1671" t="s">
        <v>9122</v>
      </c>
      <c r="S1671" s="1" t="str">
        <f t="shared" si="53"/>
        <v>ESCALANTE GUTIERREZ, ROBERTA AMELIA</v>
      </c>
      <c r="T1671" t="s">
        <v>53</v>
      </c>
      <c r="U1671" t="s">
        <v>49</v>
      </c>
      <c r="V1671" t="s">
        <v>50</v>
      </c>
      <c r="W1671" t="s">
        <v>9123</v>
      </c>
      <c r="X1671" s="40">
        <v>23532</v>
      </c>
      <c r="Y1671" t="s">
        <v>9124</v>
      </c>
      <c r="Z1671" s="40">
        <v>43101</v>
      </c>
      <c r="AA1671" s="40">
        <v>43465</v>
      </c>
      <c r="AB1671" t="s">
        <v>39</v>
      </c>
      <c r="AC1671" t="s">
        <v>40</v>
      </c>
      <c r="AD1671" t="s">
        <v>41</v>
      </c>
      <c r="AE1671"/>
    </row>
    <row r="1672" spans="1:31" ht="15">
      <c r="A1672" s="1" t="str">
        <f t="shared" si="52"/>
        <v>1167713612E3</v>
      </c>
      <c r="B1672" t="s">
        <v>386</v>
      </c>
      <c r="C1672" t="s">
        <v>303</v>
      </c>
      <c r="D1672" t="s">
        <v>30</v>
      </c>
      <c r="E1672" t="s">
        <v>381</v>
      </c>
      <c r="F1672" t="s">
        <v>1735</v>
      </c>
      <c r="G1672" t="s">
        <v>9119</v>
      </c>
      <c r="H1672" t="s">
        <v>1774</v>
      </c>
      <c r="I1672" t="s">
        <v>9120</v>
      </c>
      <c r="J1672" t="s">
        <v>9125</v>
      </c>
      <c r="K1672" t="s">
        <v>32</v>
      </c>
      <c r="L1672" t="s">
        <v>32</v>
      </c>
      <c r="M1672" t="s">
        <v>43</v>
      </c>
      <c r="N1672" t="s">
        <v>44</v>
      </c>
      <c r="O1672" t="s">
        <v>9126</v>
      </c>
      <c r="P1672" t="s">
        <v>948</v>
      </c>
      <c r="Q1672" t="s">
        <v>102</v>
      </c>
      <c r="R1672" t="s">
        <v>9127</v>
      </c>
      <c r="S1672" s="1" t="str">
        <f t="shared" si="53"/>
        <v>TEBES MAMANI, BETTY AURELIA</v>
      </c>
      <c r="T1672" t="s">
        <v>48</v>
      </c>
      <c r="U1672" t="s">
        <v>49</v>
      </c>
      <c r="V1672" t="s">
        <v>50</v>
      </c>
      <c r="W1672" t="s">
        <v>9128</v>
      </c>
      <c r="X1672" s="40">
        <v>26249</v>
      </c>
      <c r="Y1672" t="s">
        <v>9129</v>
      </c>
      <c r="Z1672"/>
      <c r="AA1672"/>
      <c r="AB1672" t="s">
        <v>39</v>
      </c>
      <c r="AC1672" t="s">
        <v>40</v>
      </c>
      <c r="AD1672" t="s">
        <v>41</v>
      </c>
      <c r="AE1672"/>
    </row>
    <row r="1673" spans="1:31" ht="15">
      <c r="A1673" s="1" t="str">
        <f t="shared" si="52"/>
        <v>1132813612E3</v>
      </c>
      <c r="B1673" t="s">
        <v>386</v>
      </c>
      <c r="C1673" t="s">
        <v>303</v>
      </c>
      <c r="D1673" t="s">
        <v>30</v>
      </c>
      <c r="E1673" t="s">
        <v>381</v>
      </c>
      <c r="F1673" t="s">
        <v>1750</v>
      </c>
      <c r="G1673" t="s">
        <v>9130</v>
      </c>
      <c r="H1673" t="s">
        <v>1774</v>
      </c>
      <c r="I1673" t="s">
        <v>9131</v>
      </c>
      <c r="J1673" t="s">
        <v>9132</v>
      </c>
      <c r="K1673" t="s">
        <v>32</v>
      </c>
      <c r="L1673" t="s">
        <v>32</v>
      </c>
      <c r="M1673" t="s">
        <v>43</v>
      </c>
      <c r="N1673" t="s">
        <v>44</v>
      </c>
      <c r="O1673" t="s">
        <v>9133</v>
      </c>
      <c r="P1673" t="s">
        <v>232</v>
      </c>
      <c r="Q1673" t="s">
        <v>187</v>
      </c>
      <c r="R1673" t="s">
        <v>9134</v>
      </c>
      <c r="S1673" s="1" t="str">
        <f t="shared" si="53"/>
        <v>BERMEJO ESPEZUA, MARITZA ADELINA</v>
      </c>
      <c r="T1673" t="s">
        <v>53</v>
      </c>
      <c r="U1673" t="s">
        <v>49</v>
      </c>
      <c r="V1673" t="s">
        <v>50</v>
      </c>
      <c r="W1673" t="s">
        <v>9135</v>
      </c>
      <c r="X1673" s="40">
        <v>24379</v>
      </c>
      <c r="Y1673" t="s">
        <v>9136</v>
      </c>
      <c r="Z1673" s="40">
        <v>42065</v>
      </c>
      <c r="AA1673" s="40">
        <v>42369</v>
      </c>
      <c r="AB1673" t="s">
        <v>39</v>
      </c>
      <c r="AC1673" t="s">
        <v>40</v>
      </c>
      <c r="AD1673" t="s">
        <v>41</v>
      </c>
      <c r="AE1673"/>
    </row>
    <row r="1674" spans="1:31" ht="15">
      <c r="A1674" s="1" t="str">
        <f t="shared" si="52"/>
        <v>1132813612E4</v>
      </c>
      <c r="B1674" t="s">
        <v>386</v>
      </c>
      <c r="C1674" t="s">
        <v>303</v>
      </c>
      <c r="D1674" t="s">
        <v>30</v>
      </c>
      <c r="E1674" t="s">
        <v>381</v>
      </c>
      <c r="F1674" t="s">
        <v>1750</v>
      </c>
      <c r="G1674" t="s">
        <v>9130</v>
      </c>
      <c r="H1674" t="s">
        <v>1774</v>
      </c>
      <c r="I1674" t="s">
        <v>9131</v>
      </c>
      <c r="J1674" t="s">
        <v>9137</v>
      </c>
      <c r="K1674" t="s">
        <v>32</v>
      </c>
      <c r="L1674" t="s">
        <v>32</v>
      </c>
      <c r="M1674" t="s">
        <v>43</v>
      </c>
      <c r="N1674" t="s">
        <v>44</v>
      </c>
      <c r="O1674" t="s">
        <v>54</v>
      </c>
      <c r="P1674" t="s">
        <v>257</v>
      </c>
      <c r="Q1674" t="s">
        <v>207</v>
      </c>
      <c r="R1674" t="s">
        <v>9138</v>
      </c>
      <c r="S1674" s="1" t="str">
        <f t="shared" si="53"/>
        <v>NINA TICONA, INOCENCIO ANDRES</v>
      </c>
      <c r="T1674" t="s">
        <v>65</v>
      </c>
      <c r="U1674" t="s">
        <v>49</v>
      </c>
      <c r="V1674" t="s">
        <v>50</v>
      </c>
      <c r="W1674" t="s">
        <v>9139</v>
      </c>
      <c r="X1674" s="40">
        <v>25022</v>
      </c>
      <c r="Y1674" t="s">
        <v>9140</v>
      </c>
      <c r="Z1674"/>
      <c r="AA1674"/>
      <c r="AB1674" t="s">
        <v>39</v>
      </c>
      <c r="AC1674" t="s">
        <v>40</v>
      </c>
      <c r="AD1674" t="s">
        <v>41</v>
      </c>
      <c r="AE1674"/>
    </row>
    <row r="1675" spans="1:31" ht="15">
      <c r="A1675" s="1" t="str">
        <f t="shared" si="52"/>
        <v>1132813612E5</v>
      </c>
      <c r="B1675" t="s">
        <v>386</v>
      </c>
      <c r="C1675" t="s">
        <v>303</v>
      </c>
      <c r="D1675" t="s">
        <v>30</v>
      </c>
      <c r="E1675" t="s">
        <v>381</v>
      </c>
      <c r="F1675" t="s">
        <v>1750</v>
      </c>
      <c r="G1675" t="s">
        <v>9130</v>
      </c>
      <c r="H1675" t="s">
        <v>1774</v>
      </c>
      <c r="I1675" t="s">
        <v>9131</v>
      </c>
      <c r="J1675" t="s">
        <v>9141</v>
      </c>
      <c r="K1675" t="s">
        <v>32</v>
      </c>
      <c r="L1675" t="s">
        <v>32</v>
      </c>
      <c r="M1675" t="s">
        <v>43</v>
      </c>
      <c r="N1675" t="s">
        <v>44</v>
      </c>
      <c r="O1675" t="s">
        <v>9142</v>
      </c>
      <c r="P1675" t="s">
        <v>158</v>
      </c>
      <c r="Q1675" t="s">
        <v>310</v>
      </c>
      <c r="R1675" t="s">
        <v>9143</v>
      </c>
      <c r="S1675" s="1" t="str">
        <f t="shared" si="53"/>
        <v>ROJAS PACHO, ISIDRO JAVIER</v>
      </c>
      <c r="T1675" t="s">
        <v>53</v>
      </c>
      <c r="U1675" t="s">
        <v>49</v>
      </c>
      <c r="V1675" t="s">
        <v>50</v>
      </c>
      <c r="W1675" t="s">
        <v>9144</v>
      </c>
      <c r="X1675" s="40">
        <v>24962</v>
      </c>
      <c r="Y1675" t="s">
        <v>9145</v>
      </c>
      <c r="Z1675"/>
      <c r="AA1675"/>
      <c r="AB1675" t="s">
        <v>39</v>
      </c>
      <c r="AC1675" t="s">
        <v>40</v>
      </c>
      <c r="AD1675" t="s">
        <v>41</v>
      </c>
      <c r="AE1675"/>
    </row>
    <row r="1676" spans="1:31" ht="15">
      <c r="A1676" s="1" t="str">
        <f t="shared" si="52"/>
        <v>1132813612E6</v>
      </c>
      <c r="B1676" t="s">
        <v>386</v>
      </c>
      <c r="C1676" t="s">
        <v>303</v>
      </c>
      <c r="D1676" t="s">
        <v>30</v>
      </c>
      <c r="E1676" t="s">
        <v>381</v>
      </c>
      <c r="F1676" t="s">
        <v>1750</v>
      </c>
      <c r="G1676" t="s">
        <v>9130</v>
      </c>
      <c r="H1676" t="s">
        <v>1774</v>
      </c>
      <c r="I1676" t="s">
        <v>9131</v>
      </c>
      <c r="J1676" t="s">
        <v>9146</v>
      </c>
      <c r="K1676" t="s">
        <v>32</v>
      </c>
      <c r="L1676" t="s">
        <v>32</v>
      </c>
      <c r="M1676" t="s">
        <v>259</v>
      </c>
      <c r="N1676" t="s">
        <v>44</v>
      </c>
      <c r="O1676" t="s">
        <v>9147</v>
      </c>
      <c r="P1676" t="s">
        <v>718</v>
      </c>
      <c r="Q1676" t="s">
        <v>378</v>
      </c>
      <c r="R1676" t="s">
        <v>9148</v>
      </c>
      <c r="S1676" s="1" t="str">
        <f t="shared" si="53"/>
        <v>QUIÑONEZ ACERO, VICTORIANO</v>
      </c>
      <c r="T1676" t="s">
        <v>48</v>
      </c>
      <c r="U1676" t="s">
        <v>49</v>
      </c>
      <c r="V1676" t="s">
        <v>50</v>
      </c>
      <c r="W1676" t="s">
        <v>9149</v>
      </c>
      <c r="X1676" s="40">
        <v>23823</v>
      </c>
      <c r="Y1676" t="s">
        <v>9150</v>
      </c>
      <c r="Z1676" s="40">
        <v>43101</v>
      </c>
      <c r="AA1676" s="40">
        <v>43465</v>
      </c>
      <c r="AB1676" t="s">
        <v>39</v>
      </c>
      <c r="AC1676" t="s">
        <v>40</v>
      </c>
      <c r="AD1676" t="s">
        <v>41</v>
      </c>
      <c r="AE1676"/>
    </row>
    <row r="1677" spans="1:31" ht="15">
      <c r="A1677" s="1" t="str">
        <f t="shared" si="52"/>
        <v>1163113811E2</v>
      </c>
      <c r="B1677" t="s">
        <v>386</v>
      </c>
      <c r="C1677" t="s">
        <v>303</v>
      </c>
      <c r="D1677" t="s">
        <v>30</v>
      </c>
      <c r="E1677" t="s">
        <v>381</v>
      </c>
      <c r="F1677" t="s">
        <v>1750</v>
      </c>
      <c r="G1677" t="s">
        <v>9130</v>
      </c>
      <c r="H1677" t="s">
        <v>1774</v>
      </c>
      <c r="I1677" t="s">
        <v>9131</v>
      </c>
      <c r="J1677" t="s">
        <v>9151</v>
      </c>
      <c r="K1677" t="s">
        <v>32</v>
      </c>
      <c r="L1677" t="s">
        <v>32</v>
      </c>
      <c r="M1677" t="s">
        <v>43</v>
      </c>
      <c r="N1677" t="s">
        <v>44</v>
      </c>
      <c r="O1677" t="s">
        <v>5478</v>
      </c>
      <c r="P1677" t="s">
        <v>767</v>
      </c>
      <c r="Q1677" t="s">
        <v>532</v>
      </c>
      <c r="R1677" t="s">
        <v>354</v>
      </c>
      <c r="S1677" s="1" t="str">
        <f t="shared" si="53"/>
        <v>CHANA ARISACA, FELICIANO</v>
      </c>
      <c r="T1677" t="s">
        <v>48</v>
      </c>
      <c r="U1677" t="s">
        <v>49</v>
      </c>
      <c r="V1677" t="s">
        <v>50</v>
      </c>
      <c r="W1677" t="s">
        <v>9152</v>
      </c>
      <c r="X1677" s="40">
        <v>21498</v>
      </c>
      <c r="Y1677" t="s">
        <v>9153</v>
      </c>
      <c r="Z1677" s="40">
        <v>41897</v>
      </c>
      <c r="AA1677" s="40">
        <v>42004</v>
      </c>
      <c r="AB1677" t="s">
        <v>39</v>
      </c>
      <c r="AC1677" t="s">
        <v>40</v>
      </c>
      <c r="AD1677" t="s">
        <v>41</v>
      </c>
      <c r="AE1677"/>
    </row>
    <row r="1678" spans="1:31" ht="15">
      <c r="A1678" s="1" t="str">
        <f t="shared" si="52"/>
        <v>21EV01810189</v>
      </c>
      <c r="B1678" t="s">
        <v>386</v>
      </c>
      <c r="C1678" t="s">
        <v>303</v>
      </c>
      <c r="D1678" t="s">
        <v>30</v>
      </c>
      <c r="E1678" t="s">
        <v>381</v>
      </c>
      <c r="F1678" t="s">
        <v>1750</v>
      </c>
      <c r="G1678" t="s">
        <v>9130</v>
      </c>
      <c r="H1678" t="s">
        <v>1774</v>
      </c>
      <c r="I1678" t="s">
        <v>9131</v>
      </c>
      <c r="J1678" t="s">
        <v>9154</v>
      </c>
      <c r="K1678" t="s">
        <v>32</v>
      </c>
      <c r="L1678" t="s">
        <v>32</v>
      </c>
      <c r="M1678" t="s">
        <v>1139</v>
      </c>
      <c r="N1678" t="s">
        <v>62</v>
      </c>
      <c r="O1678" t="s">
        <v>2591</v>
      </c>
      <c r="P1678" t="s">
        <v>101</v>
      </c>
      <c r="Q1678" t="s">
        <v>140</v>
      </c>
      <c r="R1678" t="s">
        <v>9155</v>
      </c>
      <c r="S1678" s="1" t="str">
        <f t="shared" si="53"/>
        <v>CHAMBI LAURA, FROILAN</v>
      </c>
      <c r="T1678" t="s">
        <v>65</v>
      </c>
      <c r="U1678" t="s">
        <v>644</v>
      </c>
      <c r="V1678" t="s">
        <v>50</v>
      </c>
      <c r="W1678" t="s">
        <v>9156</v>
      </c>
      <c r="X1678" s="40">
        <v>25146</v>
      </c>
      <c r="Y1678" t="s">
        <v>9157</v>
      </c>
      <c r="Z1678" s="40">
        <v>43335</v>
      </c>
      <c r="AA1678" s="40">
        <v>43465</v>
      </c>
      <c r="AB1678" t="s">
        <v>113</v>
      </c>
      <c r="AC1678" t="s">
        <v>67</v>
      </c>
      <c r="AD1678" t="s">
        <v>41</v>
      </c>
      <c r="AE1678"/>
    </row>
    <row r="1679" spans="1:31" ht="15">
      <c r="A1679" s="1" t="str">
        <f t="shared" si="52"/>
        <v>1132813612E2</v>
      </c>
      <c r="B1679" t="s">
        <v>386</v>
      </c>
      <c r="C1679" t="s">
        <v>303</v>
      </c>
      <c r="D1679" t="s">
        <v>30</v>
      </c>
      <c r="E1679" t="s">
        <v>381</v>
      </c>
      <c r="F1679" t="s">
        <v>1750</v>
      </c>
      <c r="G1679" t="s">
        <v>9130</v>
      </c>
      <c r="H1679" t="s">
        <v>1774</v>
      </c>
      <c r="I1679" t="s">
        <v>9131</v>
      </c>
      <c r="J1679" t="s">
        <v>9158</v>
      </c>
      <c r="K1679" t="s">
        <v>87</v>
      </c>
      <c r="L1679" t="s">
        <v>88</v>
      </c>
      <c r="M1679" t="s">
        <v>89</v>
      </c>
      <c r="N1679" t="s">
        <v>44</v>
      </c>
      <c r="O1679" t="s">
        <v>9159</v>
      </c>
      <c r="P1679" t="s">
        <v>75</v>
      </c>
      <c r="Q1679" t="s">
        <v>78</v>
      </c>
      <c r="R1679" t="s">
        <v>9160</v>
      </c>
      <c r="S1679" s="1" t="str">
        <f t="shared" si="53"/>
        <v>HUANCA PINEDA, JANET ELIZABETH</v>
      </c>
      <c r="T1679" t="s">
        <v>98</v>
      </c>
      <c r="U1679" t="s">
        <v>38</v>
      </c>
      <c r="V1679" t="s">
        <v>50</v>
      </c>
      <c r="W1679" t="s">
        <v>9161</v>
      </c>
      <c r="X1679" s="40">
        <v>24922</v>
      </c>
      <c r="Y1679" t="s">
        <v>9162</v>
      </c>
      <c r="Z1679" s="40">
        <v>42373</v>
      </c>
      <c r="AA1679" s="40">
        <v>42735</v>
      </c>
      <c r="AB1679" t="s">
        <v>39</v>
      </c>
      <c r="AC1679" t="s">
        <v>92</v>
      </c>
      <c r="AD1679" t="s">
        <v>41</v>
      </c>
      <c r="AE1679"/>
    </row>
    <row r="1680" spans="1:31" ht="15">
      <c r="A1680" s="1" t="str">
        <f t="shared" si="52"/>
        <v>1153813612E2</v>
      </c>
      <c r="B1680" t="s">
        <v>386</v>
      </c>
      <c r="C1680" t="s">
        <v>2260</v>
      </c>
      <c r="D1680" t="s">
        <v>30</v>
      </c>
      <c r="E1680" t="s">
        <v>381</v>
      </c>
      <c r="F1680" t="s">
        <v>1753</v>
      </c>
      <c r="G1680" t="s">
        <v>9163</v>
      </c>
      <c r="H1680" t="s">
        <v>1774</v>
      </c>
      <c r="I1680" t="s">
        <v>9164</v>
      </c>
      <c r="J1680" t="s">
        <v>9165</v>
      </c>
      <c r="K1680" t="s">
        <v>32</v>
      </c>
      <c r="L1680" t="s">
        <v>32</v>
      </c>
      <c r="M1680" t="s">
        <v>259</v>
      </c>
      <c r="N1680" t="s">
        <v>44</v>
      </c>
      <c r="O1680" t="s">
        <v>9166</v>
      </c>
      <c r="P1680" t="s">
        <v>123</v>
      </c>
      <c r="Q1680" t="s">
        <v>349</v>
      </c>
      <c r="R1680" t="s">
        <v>9167</v>
      </c>
      <c r="S1680" s="1" t="str">
        <f t="shared" si="53"/>
        <v>VELASQUEZ LLANO, VICENTE LEONARDO</v>
      </c>
      <c r="T1680" t="s">
        <v>53</v>
      </c>
      <c r="U1680" t="s">
        <v>49</v>
      </c>
      <c r="V1680" t="s">
        <v>50</v>
      </c>
      <c r="W1680" t="s">
        <v>9168</v>
      </c>
      <c r="X1680" s="40">
        <v>24490</v>
      </c>
      <c r="Y1680" t="s">
        <v>9169</v>
      </c>
      <c r="Z1680" s="40">
        <v>43101</v>
      </c>
      <c r="AA1680" s="40">
        <v>43465</v>
      </c>
      <c r="AB1680" t="s">
        <v>39</v>
      </c>
      <c r="AC1680" t="s">
        <v>40</v>
      </c>
      <c r="AD1680" t="s">
        <v>41</v>
      </c>
      <c r="AE1680"/>
    </row>
    <row r="1681" spans="1:31" ht="15">
      <c r="A1681" s="1" t="str">
        <f t="shared" si="52"/>
        <v>1134813612E2</v>
      </c>
      <c r="B1681" t="s">
        <v>386</v>
      </c>
      <c r="C1681" t="s">
        <v>303</v>
      </c>
      <c r="D1681" t="s">
        <v>30</v>
      </c>
      <c r="E1681" t="s">
        <v>381</v>
      </c>
      <c r="F1681" t="s">
        <v>1732</v>
      </c>
      <c r="G1681" t="s">
        <v>9170</v>
      </c>
      <c r="H1681" t="s">
        <v>1774</v>
      </c>
      <c r="I1681" t="s">
        <v>9171</v>
      </c>
      <c r="J1681" t="s">
        <v>9172</v>
      </c>
      <c r="K1681" t="s">
        <v>32</v>
      </c>
      <c r="L1681" t="s">
        <v>32</v>
      </c>
      <c r="M1681" t="s">
        <v>259</v>
      </c>
      <c r="N1681" t="s">
        <v>44</v>
      </c>
      <c r="O1681" t="s">
        <v>54</v>
      </c>
      <c r="P1681" t="s">
        <v>70</v>
      </c>
      <c r="Q1681" t="s">
        <v>273</v>
      </c>
      <c r="R1681" t="s">
        <v>9173</v>
      </c>
      <c r="S1681" s="1" t="str">
        <f t="shared" si="53"/>
        <v>LOPEZ RODRIGUEZ, FILIMON</v>
      </c>
      <c r="T1681" t="s">
        <v>48</v>
      </c>
      <c r="U1681" t="s">
        <v>49</v>
      </c>
      <c r="V1681" t="s">
        <v>50</v>
      </c>
      <c r="W1681" t="s">
        <v>9174</v>
      </c>
      <c r="X1681" s="40">
        <v>21511</v>
      </c>
      <c r="Y1681" t="s">
        <v>9175</v>
      </c>
      <c r="Z1681" s="40">
        <v>43101</v>
      </c>
      <c r="AA1681" s="40">
        <v>43465</v>
      </c>
      <c r="AB1681" t="s">
        <v>39</v>
      </c>
      <c r="AC1681" t="s">
        <v>40</v>
      </c>
      <c r="AD1681" t="s">
        <v>41</v>
      </c>
      <c r="AE1681"/>
    </row>
    <row r="1682" spans="1:31" ht="15">
      <c r="A1682" s="1" t="str">
        <f t="shared" si="52"/>
        <v>1134813612E4</v>
      </c>
      <c r="B1682" t="s">
        <v>386</v>
      </c>
      <c r="C1682" t="s">
        <v>303</v>
      </c>
      <c r="D1682" t="s">
        <v>30</v>
      </c>
      <c r="E1682" t="s">
        <v>381</v>
      </c>
      <c r="F1682" t="s">
        <v>1732</v>
      </c>
      <c r="G1682" t="s">
        <v>9170</v>
      </c>
      <c r="H1682" t="s">
        <v>1774</v>
      </c>
      <c r="I1682" t="s">
        <v>9171</v>
      </c>
      <c r="J1682" t="s">
        <v>9176</v>
      </c>
      <c r="K1682" t="s">
        <v>32</v>
      </c>
      <c r="L1682" t="s">
        <v>32</v>
      </c>
      <c r="M1682" t="s">
        <v>43</v>
      </c>
      <c r="N1682" t="s">
        <v>44</v>
      </c>
      <c r="O1682" t="s">
        <v>9177</v>
      </c>
      <c r="P1682" t="s">
        <v>347</v>
      </c>
      <c r="Q1682" t="s">
        <v>102</v>
      </c>
      <c r="R1682" t="s">
        <v>9178</v>
      </c>
      <c r="S1682" s="1" t="str">
        <f t="shared" si="53"/>
        <v>POMA MAMANI, LUDGERIO</v>
      </c>
      <c r="T1682" t="s">
        <v>48</v>
      </c>
      <c r="U1682" t="s">
        <v>49</v>
      </c>
      <c r="V1682" t="s">
        <v>50</v>
      </c>
      <c r="W1682" t="s">
        <v>9179</v>
      </c>
      <c r="X1682" s="40">
        <v>21270</v>
      </c>
      <c r="Y1682" t="s">
        <v>9180</v>
      </c>
      <c r="Z1682"/>
      <c r="AA1682"/>
      <c r="AB1682" t="s">
        <v>39</v>
      </c>
      <c r="AC1682" t="s">
        <v>40</v>
      </c>
      <c r="AD1682" t="s">
        <v>41</v>
      </c>
      <c r="AE1682"/>
    </row>
    <row r="1683" spans="1:31" ht="15">
      <c r="A1683" s="1" t="str">
        <f t="shared" si="52"/>
        <v>1164813612E2</v>
      </c>
      <c r="B1683" t="s">
        <v>386</v>
      </c>
      <c r="C1683" t="s">
        <v>2260</v>
      </c>
      <c r="D1683" t="s">
        <v>30</v>
      </c>
      <c r="E1683" t="s">
        <v>381</v>
      </c>
      <c r="F1683" t="s">
        <v>1748</v>
      </c>
      <c r="G1683" t="s">
        <v>9181</v>
      </c>
      <c r="H1683" t="s">
        <v>1774</v>
      </c>
      <c r="I1683" t="s">
        <v>9182</v>
      </c>
      <c r="J1683" t="s">
        <v>9183</v>
      </c>
      <c r="K1683" t="s">
        <v>32</v>
      </c>
      <c r="L1683" t="s">
        <v>32</v>
      </c>
      <c r="M1683" t="s">
        <v>259</v>
      </c>
      <c r="N1683" t="s">
        <v>44</v>
      </c>
      <c r="O1683" t="s">
        <v>54</v>
      </c>
      <c r="P1683" t="s">
        <v>141</v>
      </c>
      <c r="Q1683" t="s">
        <v>9184</v>
      </c>
      <c r="R1683" t="s">
        <v>866</v>
      </c>
      <c r="S1683" s="1" t="str">
        <f t="shared" si="53"/>
        <v>RAMOS SUMERENTE, ANGELICA</v>
      </c>
      <c r="T1683" t="s">
        <v>53</v>
      </c>
      <c r="U1683" t="s">
        <v>49</v>
      </c>
      <c r="V1683" t="s">
        <v>50</v>
      </c>
      <c r="W1683" t="s">
        <v>9185</v>
      </c>
      <c r="X1683" s="40">
        <v>21866</v>
      </c>
      <c r="Y1683" t="s">
        <v>9186</v>
      </c>
      <c r="Z1683" s="40">
        <v>43101</v>
      </c>
      <c r="AA1683" s="40">
        <v>43465</v>
      </c>
      <c r="AB1683" t="s">
        <v>39</v>
      </c>
      <c r="AC1683" t="s">
        <v>40</v>
      </c>
      <c r="AD1683" t="s">
        <v>41</v>
      </c>
      <c r="AE1683"/>
    </row>
    <row r="1684" spans="1:31" ht="15">
      <c r="A1684" s="1" t="str">
        <f t="shared" si="52"/>
        <v>1174813612E2</v>
      </c>
      <c r="B1684" t="s">
        <v>386</v>
      </c>
      <c r="C1684" t="s">
        <v>303</v>
      </c>
      <c r="D1684" t="s">
        <v>30</v>
      </c>
      <c r="E1684" t="s">
        <v>381</v>
      </c>
      <c r="F1684" t="s">
        <v>1740</v>
      </c>
      <c r="G1684" t="s">
        <v>9187</v>
      </c>
      <c r="H1684" t="s">
        <v>1774</v>
      </c>
      <c r="I1684" t="s">
        <v>9188</v>
      </c>
      <c r="J1684" t="s">
        <v>9189</v>
      </c>
      <c r="K1684" t="s">
        <v>32</v>
      </c>
      <c r="L1684" t="s">
        <v>32</v>
      </c>
      <c r="M1684" t="s">
        <v>43</v>
      </c>
      <c r="N1684" t="s">
        <v>62</v>
      </c>
      <c r="O1684" t="s">
        <v>9190</v>
      </c>
      <c r="P1684" t="s">
        <v>9191</v>
      </c>
      <c r="Q1684" t="s">
        <v>69</v>
      </c>
      <c r="R1684" t="s">
        <v>9192</v>
      </c>
      <c r="S1684" s="1" t="str">
        <f t="shared" si="53"/>
        <v>CAZORLA CHOQUE, CAROL MARITZA</v>
      </c>
      <c r="T1684" t="s">
        <v>65</v>
      </c>
      <c r="U1684" t="s">
        <v>49</v>
      </c>
      <c r="V1684" t="s">
        <v>50</v>
      </c>
      <c r="W1684" t="s">
        <v>9193</v>
      </c>
      <c r="X1684" s="40">
        <v>32460</v>
      </c>
      <c r="Y1684" t="s">
        <v>9194</v>
      </c>
      <c r="Z1684" s="40">
        <v>43160</v>
      </c>
      <c r="AA1684" s="40">
        <v>43465</v>
      </c>
      <c r="AB1684" t="s">
        <v>39</v>
      </c>
      <c r="AC1684" t="s">
        <v>67</v>
      </c>
      <c r="AD1684" t="s">
        <v>41</v>
      </c>
      <c r="AE1684"/>
    </row>
    <row r="1685" spans="1:31" ht="15">
      <c r="A1685" s="1" t="str">
        <f t="shared" si="52"/>
        <v>1174813612E3</v>
      </c>
      <c r="B1685" t="s">
        <v>386</v>
      </c>
      <c r="C1685" t="s">
        <v>303</v>
      </c>
      <c r="D1685" t="s">
        <v>30</v>
      </c>
      <c r="E1685" t="s">
        <v>381</v>
      </c>
      <c r="F1685" t="s">
        <v>1740</v>
      </c>
      <c r="G1685" t="s">
        <v>9187</v>
      </c>
      <c r="H1685" t="s">
        <v>1774</v>
      </c>
      <c r="I1685" t="s">
        <v>9188</v>
      </c>
      <c r="J1685" t="s">
        <v>9195</v>
      </c>
      <c r="K1685" t="s">
        <v>32</v>
      </c>
      <c r="L1685" t="s">
        <v>32</v>
      </c>
      <c r="M1685" t="s">
        <v>43</v>
      </c>
      <c r="N1685" t="s">
        <v>62</v>
      </c>
      <c r="O1685" t="s">
        <v>9196</v>
      </c>
      <c r="P1685" t="s">
        <v>283</v>
      </c>
      <c r="Q1685" t="s">
        <v>978</v>
      </c>
      <c r="R1685" t="s">
        <v>9197</v>
      </c>
      <c r="S1685" s="1" t="str">
        <f t="shared" si="53"/>
        <v>CALISAYA MACHICADO, ANDRES LINO</v>
      </c>
      <c r="T1685" t="s">
        <v>65</v>
      </c>
      <c r="U1685" t="s">
        <v>49</v>
      </c>
      <c r="V1685" t="s">
        <v>1128</v>
      </c>
      <c r="W1685" t="s">
        <v>9198</v>
      </c>
      <c r="X1685" s="40">
        <v>22547</v>
      </c>
      <c r="Y1685" t="s">
        <v>9199</v>
      </c>
      <c r="Z1685" s="40">
        <v>43160</v>
      </c>
      <c r="AA1685" s="40">
        <v>43465</v>
      </c>
      <c r="AB1685" t="s">
        <v>39</v>
      </c>
      <c r="AC1685" t="s">
        <v>67</v>
      </c>
      <c r="AD1685" t="s">
        <v>41</v>
      </c>
      <c r="AE1685"/>
    </row>
    <row r="1686" spans="1:31" ht="15">
      <c r="A1686" s="1" t="str">
        <f t="shared" si="52"/>
        <v>1174813612E4</v>
      </c>
      <c r="B1686" t="s">
        <v>386</v>
      </c>
      <c r="C1686" t="s">
        <v>303</v>
      </c>
      <c r="D1686" t="s">
        <v>30</v>
      </c>
      <c r="E1686" t="s">
        <v>381</v>
      </c>
      <c r="F1686" t="s">
        <v>1740</v>
      </c>
      <c r="G1686" t="s">
        <v>9187</v>
      </c>
      <c r="H1686" t="s">
        <v>1774</v>
      </c>
      <c r="I1686" t="s">
        <v>9188</v>
      </c>
      <c r="J1686" t="s">
        <v>9200</v>
      </c>
      <c r="K1686" t="s">
        <v>32</v>
      </c>
      <c r="L1686" t="s">
        <v>32</v>
      </c>
      <c r="M1686" t="s">
        <v>259</v>
      </c>
      <c r="N1686" t="s">
        <v>44</v>
      </c>
      <c r="O1686" t="s">
        <v>3671</v>
      </c>
      <c r="P1686" t="s">
        <v>234</v>
      </c>
      <c r="Q1686" t="s">
        <v>949</v>
      </c>
      <c r="R1686" t="s">
        <v>9201</v>
      </c>
      <c r="S1686" s="1" t="str">
        <f t="shared" si="53"/>
        <v>PAUCAR PADILLO, ELSA CONSTANCIA</v>
      </c>
      <c r="T1686" t="s">
        <v>53</v>
      </c>
      <c r="U1686" t="s">
        <v>49</v>
      </c>
      <c r="V1686" t="s">
        <v>50</v>
      </c>
      <c r="W1686" t="s">
        <v>9202</v>
      </c>
      <c r="X1686" s="40">
        <v>24369</v>
      </c>
      <c r="Y1686" t="s">
        <v>9203</v>
      </c>
      <c r="Z1686" s="40">
        <v>43101</v>
      </c>
      <c r="AA1686" s="40">
        <v>43465</v>
      </c>
      <c r="AB1686" t="s">
        <v>39</v>
      </c>
      <c r="AC1686" t="s">
        <v>40</v>
      </c>
      <c r="AD1686" t="s">
        <v>41</v>
      </c>
      <c r="AE1686"/>
    </row>
    <row r="1687" spans="1:31" ht="15">
      <c r="A1687" s="1" t="str">
        <f t="shared" si="52"/>
        <v>1194813612E2</v>
      </c>
      <c r="B1687" t="s">
        <v>338</v>
      </c>
      <c r="C1687" t="s">
        <v>2260</v>
      </c>
      <c r="D1687" t="s">
        <v>30</v>
      </c>
      <c r="E1687" t="s">
        <v>399</v>
      </c>
      <c r="F1687" t="s">
        <v>1727</v>
      </c>
      <c r="G1687" t="s">
        <v>9204</v>
      </c>
      <c r="H1687" t="s">
        <v>1774</v>
      </c>
      <c r="I1687" t="s">
        <v>9205</v>
      </c>
      <c r="J1687" t="s">
        <v>9206</v>
      </c>
      <c r="K1687" t="s">
        <v>32</v>
      </c>
      <c r="L1687" t="s">
        <v>32</v>
      </c>
      <c r="M1687" t="s">
        <v>259</v>
      </c>
      <c r="N1687" t="s">
        <v>44</v>
      </c>
      <c r="O1687" t="s">
        <v>54</v>
      </c>
      <c r="P1687" t="s">
        <v>748</v>
      </c>
      <c r="Q1687" t="s">
        <v>365</v>
      </c>
      <c r="R1687" t="s">
        <v>9207</v>
      </c>
      <c r="S1687" s="1" t="str">
        <f t="shared" si="53"/>
        <v>CARRION BUSTINZA, SANDRA AGUSTINA</v>
      </c>
      <c r="T1687" t="s">
        <v>53</v>
      </c>
      <c r="U1687" t="s">
        <v>49</v>
      </c>
      <c r="V1687" t="s">
        <v>50</v>
      </c>
      <c r="W1687" t="s">
        <v>9208</v>
      </c>
      <c r="X1687" s="40">
        <v>23502</v>
      </c>
      <c r="Y1687" t="s">
        <v>9209</v>
      </c>
      <c r="Z1687" s="40">
        <v>43101</v>
      </c>
      <c r="AA1687" s="40">
        <v>43465</v>
      </c>
      <c r="AB1687" t="s">
        <v>39</v>
      </c>
      <c r="AC1687" t="s">
        <v>40</v>
      </c>
      <c r="AD1687" t="s">
        <v>41</v>
      </c>
      <c r="AE1687"/>
    </row>
    <row r="1688" spans="1:31" ht="15">
      <c r="A1688" s="1" t="str">
        <f t="shared" si="52"/>
        <v>1104813612E2</v>
      </c>
      <c r="B1688" t="s">
        <v>386</v>
      </c>
      <c r="C1688" t="s">
        <v>303</v>
      </c>
      <c r="D1688" t="s">
        <v>30</v>
      </c>
      <c r="E1688" t="s">
        <v>381</v>
      </c>
      <c r="F1688" t="s">
        <v>1743</v>
      </c>
      <c r="G1688" t="s">
        <v>9210</v>
      </c>
      <c r="H1688" t="s">
        <v>1774</v>
      </c>
      <c r="I1688" t="s">
        <v>9211</v>
      </c>
      <c r="J1688" t="s">
        <v>9212</v>
      </c>
      <c r="K1688" t="s">
        <v>32</v>
      </c>
      <c r="L1688" t="s">
        <v>32</v>
      </c>
      <c r="M1688" t="s">
        <v>43</v>
      </c>
      <c r="N1688" t="s">
        <v>44</v>
      </c>
      <c r="O1688" t="s">
        <v>9213</v>
      </c>
      <c r="P1688" t="s">
        <v>102</v>
      </c>
      <c r="Q1688" t="s">
        <v>131</v>
      </c>
      <c r="R1688" t="s">
        <v>7098</v>
      </c>
      <c r="S1688" s="1" t="str">
        <f t="shared" si="53"/>
        <v>MAMANI AQUISE, MARIA VICTORIA</v>
      </c>
      <c r="T1688" t="s">
        <v>48</v>
      </c>
      <c r="U1688" t="s">
        <v>49</v>
      </c>
      <c r="V1688" t="s">
        <v>50</v>
      </c>
      <c r="W1688" t="s">
        <v>9214</v>
      </c>
      <c r="X1688" s="40">
        <v>25529</v>
      </c>
      <c r="Y1688" t="s">
        <v>9215</v>
      </c>
      <c r="Z1688"/>
      <c r="AA1688"/>
      <c r="AB1688" t="s">
        <v>39</v>
      </c>
      <c r="AC1688" t="s">
        <v>40</v>
      </c>
      <c r="AD1688" t="s">
        <v>41</v>
      </c>
      <c r="AE1688"/>
    </row>
    <row r="1689" spans="1:31" ht="15">
      <c r="A1689" s="1" t="str">
        <f t="shared" si="52"/>
        <v>1104813612E3</v>
      </c>
      <c r="B1689" t="s">
        <v>386</v>
      </c>
      <c r="C1689" t="s">
        <v>303</v>
      </c>
      <c r="D1689" t="s">
        <v>30</v>
      </c>
      <c r="E1689" t="s">
        <v>381</v>
      </c>
      <c r="F1689" t="s">
        <v>1743</v>
      </c>
      <c r="G1689" t="s">
        <v>9210</v>
      </c>
      <c r="H1689" t="s">
        <v>1774</v>
      </c>
      <c r="I1689" t="s">
        <v>9211</v>
      </c>
      <c r="J1689" t="s">
        <v>9216</v>
      </c>
      <c r="K1689" t="s">
        <v>32</v>
      </c>
      <c r="L1689" t="s">
        <v>32</v>
      </c>
      <c r="M1689" t="s">
        <v>259</v>
      </c>
      <c r="N1689" t="s">
        <v>44</v>
      </c>
      <c r="O1689" t="s">
        <v>54</v>
      </c>
      <c r="P1689" t="s">
        <v>76</v>
      </c>
      <c r="Q1689" t="s">
        <v>292</v>
      </c>
      <c r="R1689" t="s">
        <v>772</v>
      </c>
      <c r="S1689" s="1" t="str">
        <f t="shared" si="53"/>
        <v>QUISPE VILCANQUI, JAIME</v>
      </c>
      <c r="T1689" t="s">
        <v>53</v>
      </c>
      <c r="U1689" t="s">
        <v>49</v>
      </c>
      <c r="V1689" t="s">
        <v>50</v>
      </c>
      <c r="W1689" t="s">
        <v>9217</v>
      </c>
      <c r="X1689" s="40">
        <v>23378</v>
      </c>
      <c r="Y1689" t="s">
        <v>9218</v>
      </c>
      <c r="Z1689" s="40">
        <v>43101</v>
      </c>
      <c r="AA1689" s="40">
        <v>43465</v>
      </c>
      <c r="AB1689" t="s">
        <v>39</v>
      </c>
      <c r="AC1689" t="s">
        <v>40</v>
      </c>
      <c r="AD1689" t="s">
        <v>41</v>
      </c>
      <c r="AE1689"/>
    </row>
    <row r="1690" spans="1:31" ht="15">
      <c r="A1690" s="1" t="str">
        <f t="shared" si="52"/>
        <v>1115813612E2</v>
      </c>
      <c r="B1690" t="s">
        <v>386</v>
      </c>
      <c r="C1690" t="s">
        <v>2260</v>
      </c>
      <c r="D1690" t="s">
        <v>30</v>
      </c>
      <c r="E1690" t="s">
        <v>381</v>
      </c>
      <c r="F1690" t="s">
        <v>1724</v>
      </c>
      <c r="G1690" t="s">
        <v>9219</v>
      </c>
      <c r="H1690" t="s">
        <v>1774</v>
      </c>
      <c r="I1690" t="s">
        <v>9220</v>
      </c>
      <c r="J1690" t="s">
        <v>9221</v>
      </c>
      <c r="K1690" t="s">
        <v>32</v>
      </c>
      <c r="L1690" t="s">
        <v>32</v>
      </c>
      <c r="M1690" t="s">
        <v>259</v>
      </c>
      <c r="N1690" t="s">
        <v>44</v>
      </c>
      <c r="O1690" t="s">
        <v>54</v>
      </c>
      <c r="P1690" t="s">
        <v>141</v>
      </c>
      <c r="Q1690" t="s">
        <v>141</v>
      </c>
      <c r="R1690" t="s">
        <v>9222</v>
      </c>
      <c r="S1690" s="1" t="str">
        <f t="shared" si="53"/>
        <v>RAMOS RAMOS, JESUS FELIPE</v>
      </c>
      <c r="T1690" t="s">
        <v>48</v>
      </c>
      <c r="U1690" t="s">
        <v>49</v>
      </c>
      <c r="V1690" t="s">
        <v>50</v>
      </c>
      <c r="W1690" t="s">
        <v>9223</v>
      </c>
      <c r="X1690" s="40">
        <v>21116</v>
      </c>
      <c r="Y1690" t="s">
        <v>9224</v>
      </c>
      <c r="Z1690" s="40">
        <v>43101</v>
      </c>
      <c r="AA1690" s="40">
        <v>43465</v>
      </c>
      <c r="AB1690" t="s">
        <v>39</v>
      </c>
      <c r="AC1690" t="s">
        <v>40</v>
      </c>
      <c r="AD1690" t="s">
        <v>41</v>
      </c>
      <c r="AE1690"/>
    </row>
    <row r="1691" spans="1:31" ht="15">
      <c r="A1691" s="1" t="str">
        <f t="shared" si="52"/>
        <v>1152613712E2</v>
      </c>
      <c r="B1691" t="s">
        <v>391</v>
      </c>
      <c r="C1691" t="s">
        <v>29</v>
      </c>
      <c r="D1691" t="s">
        <v>30</v>
      </c>
      <c r="E1691" t="s">
        <v>330</v>
      </c>
      <c r="F1691" t="s">
        <v>1328</v>
      </c>
      <c r="G1691" t="s">
        <v>9225</v>
      </c>
      <c r="H1691" t="s">
        <v>1774</v>
      </c>
      <c r="I1691" t="s">
        <v>9226</v>
      </c>
      <c r="J1691" t="s">
        <v>9227</v>
      </c>
      <c r="K1691" t="s">
        <v>32</v>
      </c>
      <c r="L1691" t="s">
        <v>33</v>
      </c>
      <c r="M1691" t="s">
        <v>34</v>
      </c>
      <c r="N1691" t="s">
        <v>35</v>
      </c>
      <c r="O1691" t="s">
        <v>9228</v>
      </c>
      <c r="P1691" t="s">
        <v>69</v>
      </c>
      <c r="Q1691" t="s">
        <v>336</v>
      </c>
      <c r="R1691" t="s">
        <v>9229</v>
      </c>
      <c r="S1691" s="1" t="str">
        <f t="shared" si="53"/>
        <v>CHOQUE ALEJO, VIDAL MOISES</v>
      </c>
      <c r="T1691" t="s">
        <v>37</v>
      </c>
      <c r="U1691" t="s">
        <v>38</v>
      </c>
      <c r="V1691" t="s">
        <v>100</v>
      </c>
      <c r="W1691" t="s">
        <v>9230</v>
      </c>
      <c r="X1691" s="40">
        <v>23435</v>
      </c>
      <c r="Y1691" t="s">
        <v>9231</v>
      </c>
      <c r="Z1691" s="40">
        <v>42064</v>
      </c>
      <c r="AA1691" s="40">
        <v>43159</v>
      </c>
      <c r="AB1691" t="s">
        <v>39</v>
      </c>
      <c r="AC1691" t="s">
        <v>40</v>
      </c>
      <c r="AD1691" t="s">
        <v>41</v>
      </c>
      <c r="AE1691"/>
    </row>
    <row r="1692" spans="1:31" ht="15">
      <c r="A1692" s="1" t="str">
        <f t="shared" si="52"/>
        <v>1152613712E3</v>
      </c>
      <c r="B1692" t="s">
        <v>391</v>
      </c>
      <c r="C1692" t="s">
        <v>29</v>
      </c>
      <c r="D1692" t="s">
        <v>30</v>
      </c>
      <c r="E1692" t="s">
        <v>330</v>
      </c>
      <c r="F1692" t="s">
        <v>1328</v>
      </c>
      <c r="G1692" t="s">
        <v>9225</v>
      </c>
      <c r="H1692" t="s">
        <v>1774</v>
      </c>
      <c r="I1692" t="s">
        <v>9226</v>
      </c>
      <c r="J1692" t="s">
        <v>9232</v>
      </c>
      <c r="K1692" t="s">
        <v>32</v>
      </c>
      <c r="L1692" t="s">
        <v>32</v>
      </c>
      <c r="M1692" t="s">
        <v>43</v>
      </c>
      <c r="N1692" t="s">
        <v>62</v>
      </c>
      <c r="O1692" t="s">
        <v>9233</v>
      </c>
      <c r="P1692" t="s">
        <v>246</v>
      </c>
      <c r="Q1692" t="s">
        <v>2852</v>
      </c>
      <c r="R1692" t="s">
        <v>9234</v>
      </c>
      <c r="S1692" s="1" t="str">
        <f t="shared" si="53"/>
        <v>CUTIPA LAQUI, ROXANA OLIVA</v>
      </c>
      <c r="T1692" t="s">
        <v>65</v>
      </c>
      <c r="U1692" t="s">
        <v>49</v>
      </c>
      <c r="V1692" t="s">
        <v>100</v>
      </c>
      <c r="W1692" t="s">
        <v>9235</v>
      </c>
      <c r="X1692" s="40">
        <v>30318</v>
      </c>
      <c r="Y1692" t="s">
        <v>9236</v>
      </c>
      <c r="Z1692" s="40">
        <v>43160</v>
      </c>
      <c r="AA1692" s="40">
        <v>43465</v>
      </c>
      <c r="AB1692" t="s">
        <v>39</v>
      </c>
      <c r="AC1692" t="s">
        <v>67</v>
      </c>
      <c r="AD1692" t="s">
        <v>41</v>
      </c>
      <c r="AE1692"/>
    </row>
    <row r="1693" spans="1:31" ht="15">
      <c r="A1693" s="1" t="str">
        <f t="shared" si="52"/>
        <v>1152613712E4</v>
      </c>
      <c r="B1693" t="s">
        <v>391</v>
      </c>
      <c r="C1693" t="s">
        <v>29</v>
      </c>
      <c r="D1693" t="s">
        <v>30</v>
      </c>
      <c r="E1693" t="s">
        <v>330</v>
      </c>
      <c r="F1693" t="s">
        <v>1328</v>
      </c>
      <c r="G1693" t="s">
        <v>9225</v>
      </c>
      <c r="H1693" t="s">
        <v>1774</v>
      </c>
      <c r="I1693" t="s">
        <v>9226</v>
      </c>
      <c r="J1693" t="s">
        <v>9237</v>
      </c>
      <c r="K1693" t="s">
        <v>32</v>
      </c>
      <c r="L1693" t="s">
        <v>32</v>
      </c>
      <c r="M1693" t="s">
        <v>43</v>
      </c>
      <c r="N1693" t="s">
        <v>44</v>
      </c>
      <c r="O1693" t="s">
        <v>54</v>
      </c>
      <c r="P1693" t="s">
        <v>719</v>
      </c>
      <c r="Q1693" t="s">
        <v>268</v>
      </c>
      <c r="R1693" t="s">
        <v>9238</v>
      </c>
      <c r="S1693" s="1" t="str">
        <f t="shared" si="53"/>
        <v>CARITA BONIFACIO, EMMA</v>
      </c>
      <c r="T1693" t="s">
        <v>48</v>
      </c>
      <c r="U1693" t="s">
        <v>49</v>
      </c>
      <c r="V1693" t="s">
        <v>50</v>
      </c>
      <c r="W1693" t="s">
        <v>9239</v>
      </c>
      <c r="X1693" s="40">
        <v>21274</v>
      </c>
      <c r="Y1693" t="s">
        <v>9240</v>
      </c>
      <c r="Z1693"/>
      <c r="AA1693"/>
      <c r="AB1693" t="s">
        <v>39</v>
      </c>
      <c r="AC1693" t="s">
        <v>40</v>
      </c>
      <c r="AD1693" t="s">
        <v>41</v>
      </c>
      <c r="AE1693"/>
    </row>
    <row r="1694" spans="1:31" ht="15">
      <c r="A1694" s="1" t="str">
        <f t="shared" si="52"/>
        <v>1152613712E5</v>
      </c>
      <c r="B1694" t="s">
        <v>391</v>
      </c>
      <c r="C1694" t="s">
        <v>29</v>
      </c>
      <c r="D1694" t="s">
        <v>30</v>
      </c>
      <c r="E1694" t="s">
        <v>330</v>
      </c>
      <c r="F1694" t="s">
        <v>1328</v>
      </c>
      <c r="G1694" t="s">
        <v>9225</v>
      </c>
      <c r="H1694" t="s">
        <v>1774</v>
      </c>
      <c r="I1694" t="s">
        <v>9226</v>
      </c>
      <c r="J1694" t="s">
        <v>9241</v>
      </c>
      <c r="K1694" t="s">
        <v>32</v>
      </c>
      <c r="L1694" t="s">
        <v>32</v>
      </c>
      <c r="M1694" t="s">
        <v>43</v>
      </c>
      <c r="N1694" t="s">
        <v>44</v>
      </c>
      <c r="O1694" t="s">
        <v>9242</v>
      </c>
      <c r="P1694" t="s">
        <v>56</v>
      </c>
      <c r="Q1694" t="s">
        <v>59</v>
      </c>
      <c r="R1694" t="s">
        <v>950</v>
      </c>
      <c r="S1694" s="1" t="str">
        <f t="shared" si="53"/>
        <v>ARPASI VILCA, JAIME RAUL</v>
      </c>
      <c r="T1694" t="s">
        <v>53</v>
      </c>
      <c r="U1694" t="s">
        <v>49</v>
      </c>
      <c r="V1694" t="s">
        <v>50</v>
      </c>
      <c r="W1694" t="s">
        <v>9243</v>
      </c>
      <c r="X1694" s="40">
        <v>23552</v>
      </c>
      <c r="Y1694" t="s">
        <v>9244</v>
      </c>
      <c r="Z1694"/>
      <c r="AA1694"/>
      <c r="AB1694" t="s">
        <v>39</v>
      </c>
      <c r="AC1694" t="s">
        <v>40</v>
      </c>
      <c r="AD1694" t="s">
        <v>41</v>
      </c>
      <c r="AE1694"/>
    </row>
    <row r="1695" spans="1:31" ht="15">
      <c r="A1695" s="1" t="str">
        <f t="shared" si="52"/>
        <v>1152613722E1</v>
      </c>
      <c r="B1695" t="s">
        <v>391</v>
      </c>
      <c r="C1695" t="s">
        <v>29</v>
      </c>
      <c r="D1695" t="s">
        <v>30</v>
      </c>
      <c r="E1695" t="s">
        <v>330</v>
      </c>
      <c r="F1695" t="s">
        <v>1328</v>
      </c>
      <c r="G1695" t="s">
        <v>9225</v>
      </c>
      <c r="H1695" t="s">
        <v>1774</v>
      </c>
      <c r="I1695" t="s">
        <v>9226</v>
      </c>
      <c r="J1695" t="s">
        <v>9245</v>
      </c>
      <c r="K1695" t="s">
        <v>32</v>
      </c>
      <c r="L1695" t="s">
        <v>32</v>
      </c>
      <c r="M1695" t="s">
        <v>1139</v>
      </c>
      <c r="N1695" t="s">
        <v>44</v>
      </c>
      <c r="O1695" t="s">
        <v>9246</v>
      </c>
      <c r="P1695" t="s">
        <v>951</v>
      </c>
      <c r="Q1695" t="s">
        <v>9247</v>
      </c>
      <c r="R1695" t="s">
        <v>324</v>
      </c>
      <c r="S1695" s="1" t="str">
        <f t="shared" si="53"/>
        <v>ASCENCIO ABALOS, EDGAR</v>
      </c>
      <c r="T1695" t="s">
        <v>48</v>
      </c>
      <c r="U1695" t="s">
        <v>49</v>
      </c>
      <c r="V1695" t="s">
        <v>50</v>
      </c>
      <c r="W1695" t="s">
        <v>9248</v>
      </c>
      <c r="X1695" s="40">
        <v>24328</v>
      </c>
      <c r="Y1695" t="s">
        <v>9249</v>
      </c>
      <c r="Z1695"/>
      <c r="AA1695"/>
      <c r="AB1695" t="s">
        <v>39</v>
      </c>
      <c r="AC1695" t="s">
        <v>40</v>
      </c>
      <c r="AD1695" t="s">
        <v>41</v>
      </c>
      <c r="AE1695"/>
    </row>
    <row r="1696" spans="1:31" ht="15">
      <c r="A1696" s="1" t="str">
        <f t="shared" si="52"/>
        <v>1152613722E2</v>
      </c>
      <c r="B1696" t="s">
        <v>391</v>
      </c>
      <c r="C1696" t="s">
        <v>29</v>
      </c>
      <c r="D1696" t="s">
        <v>30</v>
      </c>
      <c r="E1696" t="s">
        <v>330</v>
      </c>
      <c r="F1696" t="s">
        <v>1328</v>
      </c>
      <c r="G1696" t="s">
        <v>9225</v>
      </c>
      <c r="H1696" t="s">
        <v>1774</v>
      </c>
      <c r="I1696" t="s">
        <v>9226</v>
      </c>
      <c r="J1696" t="s">
        <v>9250</v>
      </c>
      <c r="K1696" t="s">
        <v>32</v>
      </c>
      <c r="L1696" t="s">
        <v>32</v>
      </c>
      <c r="M1696" t="s">
        <v>43</v>
      </c>
      <c r="N1696" t="s">
        <v>44</v>
      </c>
      <c r="O1696" t="s">
        <v>9251</v>
      </c>
      <c r="P1696" t="s">
        <v>153</v>
      </c>
      <c r="Q1696" t="s">
        <v>620</v>
      </c>
      <c r="R1696" t="s">
        <v>9252</v>
      </c>
      <c r="S1696" s="1" t="str">
        <f t="shared" si="53"/>
        <v>ORTEGA ALMONTE, MIRIAM YOLANDA</v>
      </c>
      <c r="T1696" t="s">
        <v>48</v>
      </c>
      <c r="U1696" t="s">
        <v>49</v>
      </c>
      <c r="V1696" t="s">
        <v>50</v>
      </c>
      <c r="W1696" t="s">
        <v>9253</v>
      </c>
      <c r="X1696" s="40">
        <v>21789</v>
      </c>
      <c r="Y1696" t="s">
        <v>9254</v>
      </c>
      <c r="Z1696" s="40">
        <v>42830</v>
      </c>
      <c r="AA1696" s="40">
        <v>43100</v>
      </c>
      <c r="AB1696" t="s">
        <v>39</v>
      </c>
      <c r="AC1696" t="s">
        <v>40</v>
      </c>
      <c r="AD1696" t="s">
        <v>41</v>
      </c>
      <c r="AE1696"/>
    </row>
    <row r="1697" spans="1:31" ht="15">
      <c r="A1697" s="1" t="str">
        <f t="shared" si="52"/>
        <v>1166113811E9</v>
      </c>
      <c r="B1697" t="s">
        <v>391</v>
      </c>
      <c r="C1697" t="s">
        <v>29</v>
      </c>
      <c r="D1697" t="s">
        <v>30</v>
      </c>
      <c r="E1697" t="s">
        <v>330</v>
      </c>
      <c r="F1697" t="s">
        <v>1328</v>
      </c>
      <c r="G1697" t="s">
        <v>9225</v>
      </c>
      <c r="H1697" t="s">
        <v>1774</v>
      </c>
      <c r="I1697" t="s">
        <v>9226</v>
      </c>
      <c r="J1697" t="s">
        <v>9255</v>
      </c>
      <c r="K1697" t="s">
        <v>32</v>
      </c>
      <c r="L1697" t="s">
        <v>32</v>
      </c>
      <c r="M1697" t="s">
        <v>43</v>
      </c>
      <c r="N1697" t="s">
        <v>44</v>
      </c>
      <c r="O1697" t="s">
        <v>9256</v>
      </c>
      <c r="P1697" t="s">
        <v>690</v>
      </c>
      <c r="Q1697" t="s">
        <v>424</v>
      </c>
      <c r="R1697" t="s">
        <v>171</v>
      </c>
      <c r="S1697" s="1" t="str">
        <f t="shared" si="53"/>
        <v>SARDON CONTRERAS, GLADYS</v>
      </c>
      <c r="T1697" t="s">
        <v>48</v>
      </c>
      <c r="U1697" t="s">
        <v>49</v>
      </c>
      <c r="V1697" t="s">
        <v>50</v>
      </c>
      <c r="W1697" t="s">
        <v>9257</v>
      </c>
      <c r="X1697" s="40">
        <v>24496</v>
      </c>
      <c r="Y1697" t="s">
        <v>9258</v>
      </c>
      <c r="Z1697"/>
      <c r="AA1697"/>
      <c r="AB1697" t="s">
        <v>39</v>
      </c>
      <c r="AC1697" t="s">
        <v>40</v>
      </c>
      <c r="AD1697" t="s">
        <v>41</v>
      </c>
      <c r="AE1697"/>
    </row>
    <row r="1698" spans="1:31" ht="15">
      <c r="A1698" s="1" t="str">
        <f t="shared" si="52"/>
        <v>1152613712E7</v>
      </c>
      <c r="B1698" t="s">
        <v>391</v>
      </c>
      <c r="C1698" t="s">
        <v>29</v>
      </c>
      <c r="D1698" t="s">
        <v>30</v>
      </c>
      <c r="E1698" t="s">
        <v>330</v>
      </c>
      <c r="F1698" t="s">
        <v>1328</v>
      </c>
      <c r="G1698" t="s">
        <v>9225</v>
      </c>
      <c r="H1698" t="s">
        <v>1774</v>
      </c>
      <c r="I1698" t="s">
        <v>9226</v>
      </c>
      <c r="J1698" t="s">
        <v>9259</v>
      </c>
      <c r="K1698" t="s">
        <v>87</v>
      </c>
      <c r="L1698" t="s">
        <v>88</v>
      </c>
      <c r="M1698" t="s">
        <v>325</v>
      </c>
      <c r="N1698" t="s">
        <v>44</v>
      </c>
      <c r="O1698" t="s">
        <v>9260</v>
      </c>
      <c r="P1698" t="s">
        <v>2131</v>
      </c>
      <c r="Q1698" t="s">
        <v>291</v>
      </c>
      <c r="R1698" t="s">
        <v>9261</v>
      </c>
      <c r="S1698" s="1" t="str">
        <f t="shared" si="53"/>
        <v>TERROBA MENDOZA, MELCHOR</v>
      </c>
      <c r="T1698" t="s">
        <v>361</v>
      </c>
      <c r="U1698" t="s">
        <v>38</v>
      </c>
      <c r="V1698" t="s">
        <v>50</v>
      </c>
      <c r="W1698" t="s">
        <v>9262</v>
      </c>
      <c r="X1698" s="40">
        <v>21563</v>
      </c>
      <c r="Y1698" t="s">
        <v>9263</v>
      </c>
      <c r="Z1698"/>
      <c r="AA1698"/>
      <c r="AB1698" t="s">
        <v>39</v>
      </c>
      <c r="AC1698" t="s">
        <v>92</v>
      </c>
      <c r="AD1698" t="s">
        <v>41</v>
      </c>
      <c r="AE1698"/>
    </row>
    <row r="1699" spans="1:31" ht="15">
      <c r="A1699" s="1" t="str">
        <f t="shared" si="52"/>
        <v>1154613712E2</v>
      </c>
      <c r="B1699" t="s">
        <v>391</v>
      </c>
      <c r="C1699" t="s">
        <v>303</v>
      </c>
      <c r="D1699" t="s">
        <v>30</v>
      </c>
      <c r="E1699" t="s">
        <v>329</v>
      </c>
      <c r="F1699" t="s">
        <v>1346</v>
      </c>
      <c r="G1699" t="s">
        <v>9264</v>
      </c>
      <c r="H1699" t="s">
        <v>1774</v>
      </c>
      <c r="I1699" t="s">
        <v>9265</v>
      </c>
      <c r="J1699" t="s">
        <v>9266</v>
      </c>
      <c r="K1699" t="s">
        <v>32</v>
      </c>
      <c r="L1699" t="s">
        <v>32</v>
      </c>
      <c r="M1699" t="s">
        <v>43</v>
      </c>
      <c r="N1699" t="s">
        <v>44</v>
      </c>
      <c r="O1699" t="s">
        <v>9267</v>
      </c>
      <c r="P1699" t="s">
        <v>9268</v>
      </c>
      <c r="Q1699" t="s">
        <v>437</v>
      </c>
      <c r="R1699" t="s">
        <v>9269</v>
      </c>
      <c r="S1699" s="1" t="str">
        <f t="shared" si="53"/>
        <v>PARRILLO ZUÑIGA, MARIA CLEOFE</v>
      </c>
      <c r="T1699" t="s">
        <v>48</v>
      </c>
      <c r="U1699" t="s">
        <v>49</v>
      </c>
      <c r="V1699" t="s">
        <v>50</v>
      </c>
      <c r="W1699" t="s">
        <v>9270</v>
      </c>
      <c r="X1699" s="40">
        <v>24206</v>
      </c>
      <c r="Y1699" t="s">
        <v>9271</v>
      </c>
      <c r="Z1699"/>
      <c r="AA1699"/>
      <c r="AB1699" t="s">
        <v>39</v>
      </c>
      <c r="AC1699" t="s">
        <v>40</v>
      </c>
      <c r="AD1699" t="s">
        <v>41</v>
      </c>
      <c r="AE1699"/>
    </row>
    <row r="1700" spans="1:31" ht="15">
      <c r="A1700" s="1" t="str">
        <f t="shared" si="52"/>
        <v>1154613712E4</v>
      </c>
      <c r="B1700" t="s">
        <v>391</v>
      </c>
      <c r="C1700" t="s">
        <v>303</v>
      </c>
      <c r="D1700" t="s">
        <v>30</v>
      </c>
      <c r="E1700" t="s">
        <v>329</v>
      </c>
      <c r="F1700" t="s">
        <v>1346</v>
      </c>
      <c r="G1700" t="s">
        <v>9264</v>
      </c>
      <c r="H1700" t="s">
        <v>1774</v>
      </c>
      <c r="I1700" t="s">
        <v>9265</v>
      </c>
      <c r="J1700" t="s">
        <v>9272</v>
      </c>
      <c r="K1700" t="s">
        <v>32</v>
      </c>
      <c r="L1700" t="s">
        <v>32</v>
      </c>
      <c r="M1700" t="s">
        <v>43</v>
      </c>
      <c r="N1700" t="s">
        <v>44</v>
      </c>
      <c r="O1700" t="s">
        <v>9273</v>
      </c>
      <c r="P1700" t="s">
        <v>196</v>
      </c>
      <c r="Q1700" t="s">
        <v>196</v>
      </c>
      <c r="R1700" t="s">
        <v>815</v>
      </c>
      <c r="S1700" s="1" t="str">
        <f t="shared" si="53"/>
        <v>PARI PARI, ADRIAN</v>
      </c>
      <c r="T1700" t="s">
        <v>53</v>
      </c>
      <c r="U1700" t="s">
        <v>49</v>
      </c>
      <c r="V1700" t="s">
        <v>50</v>
      </c>
      <c r="W1700" t="s">
        <v>9274</v>
      </c>
      <c r="X1700" s="40">
        <v>21788</v>
      </c>
      <c r="Y1700" t="s">
        <v>9275</v>
      </c>
      <c r="Z1700"/>
      <c r="AA1700"/>
      <c r="AB1700" t="s">
        <v>39</v>
      </c>
      <c r="AC1700" t="s">
        <v>40</v>
      </c>
      <c r="AD1700" t="s">
        <v>41</v>
      </c>
      <c r="AE1700"/>
    </row>
    <row r="1701" spans="1:31" ht="15">
      <c r="A1701" s="1" t="str">
        <f t="shared" si="52"/>
        <v>1154613712E5</v>
      </c>
      <c r="B1701" t="s">
        <v>391</v>
      </c>
      <c r="C1701" t="s">
        <v>303</v>
      </c>
      <c r="D1701" t="s">
        <v>30</v>
      </c>
      <c r="E1701" t="s">
        <v>329</v>
      </c>
      <c r="F1701" t="s">
        <v>1346</v>
      </c>
      <c r="G1701" t="s">
        <v>9264</v>
      </c>
      <c r="H1701" t="s">
        <v>1774</v>
      </c>
      <c r="I1701" t="s">
        <v>9265</v>
      </c>
      <c r="J1701" t="s">
        <v>9276</v>
      </c>
      <c r="K1701" t="s">
        <v>32</v>
      </c>
      <c r="L1701" t="s">
        <v>32</v>
      </c>
      <c r="M1701" t="s">
        <v>1139</v>
      </c>
      <c r="N1701" t="s">
        <v>44</v>
      </c>
      <c r="O1701" t="s">
        <v>54</v>
      </c>
      <c r="P1701" t="s">
        <v>857</v>
      </c>
      <c r="Q1701" t="s">
        <v>146</v>
      </c>
      <c r="R1701" t="s">
        <v>401</v>
      </c>
      <c r="S1701" s="1" t="str">
        <f t="shared" si="53"/>
        <v>JAPURA GOMEZ, HERMELINDA</v>
      </c>
      <c r="T1701" t="s">
        <v>53</v>
      </c>
      <c r="U1701" t="s">
        <v>49</v>
      </c>
      <c r="V1701" t="s">
        <v>50</v>
      </c>
      <c r="W1701" t="s">
        <v>9277</v>
      </c>
      <c r="X1701" s="40">
        <v>24790</v>
      </c>
      <c r="Y1701" t="s">
        <v>9278</v>
      </c>
      <c r="Z1701" s="40">
        <v>42373</v>
      </c>
      <c r="AA1701" s="40">
        <v>42735</v>
      </c>
      <c r="AB1701" t="s">
        <v>39</v>
      </c>
      <c r="AC1701" t="s">
        <v>40</v>
      </c>
      <c r="AD1701" t="s">
        <v>41</v>
      </c>
      <c r="AE1701"/>
    </row>
    <row r="1702" spans="1:31" ht="15">
      <c r="A1702" s="1" t="str">
        <f t="shared" si="52"/>
        <v>1154613712E7</v>
      </c>
      <c r="B1702" t="s">
        <v>391</v>
      </c>
      <c r="C1702" t="s">
        <v>303</v>
      </c>
      <c r="D1702" t="s">
        <v>30</v>
      </c>
      <c r="E1702" t="s">
        <v>329</v>
      </c>
      <c r="F1702" t="s">
        <v>1346</v>
      </c>
      <c r="G1702" t="s">
        <v>9264</v>
      </c>
      <c r="H1702" t="s">
        <v>1774</v>
      </c>
      <c r="I1702" t="s">
        <v>9265</v>
      </c>
      <c r="J1702" t="s">
        <v>9279</v>
      </c>
      <c r="K1702" t="s">
        <v>32</v>
      </c>
      <c r="L1702" t="s">
        <v>32</v>
      </c>
      <c r="M1702" t="s">
        <v>259</v>
      </c>
      <c r="N1702" t="s">
        <v>44</v>
      </c>
      <c r="O1702" t="s">
        <v>9280</v>
      </c>
      <c r="P1702" t="s">
        <v>952</v>
      </c>
      <c r="Q1702" t="s">
        <v>184</v>
      </c>
      <c r="R1702" t="s">
        <v>285</v>
      </c>
      <c r="S1702" s="1" t="str">
        <f t="shared" si="53"/>
        <v>ITURRY CASTRO, DELIA</v>
      </c>
      <c r="T1702" t="s">
        <v>48</v>
      </c>
      <c r="U1702" t="s">
        <v>49</v>
      </c>
      <c r="V1702" t="s">
        <v>50</v>
      </c>
      <c r="W1702" t="s">
        <v>9281</v>
      </c>
      <c r="X1702" s="40">
        <v>23992</v>
      </c>
      <c r="Y1702" t="s">
        <v>9282</v>
      </c>
      <c r="Z1702" s="40">
        <v>43101</v>
      </c>
      <c r="AA1702" s="40">
        <v>43465</v>
      </c>
      <c r="AB1702" t="s">
        <v>39</v>
      </c>
      <c r="AC1702" t="s">
        <v>40</v>
      </c>
      <c r="AD1702" t="s">
        <v>41</v>
      </c>
      <c r="AE1702"/>
    </row>
    <row r="1703" spans="1:31" ht="15">
      <c r="A1703" s="1" t="str">
        <f t="shared" si="52"/>
        <v>1154613712E3</v>
      </c>
      <c r="B1703" t="s">
        <v>391</v>
      </c>
      <c r="C1703" t="s">
        <v>303</v>
      </c>
      <c r="D1703" t="s">
        <v>30</v>
      </c>
      <c r="E1703" t="s">
        <v>329</v>
      </c>
      <c r="F1703" t="s">
        <v>1346</v>
      </c>
      <c r="G1703" t="s">
        <v>9264</v>
      </c>
      <c r="H1703" t="s">
        <v>1774</v>
      </c>
      <c r="I1703" t="s">
        <v>9265</v>
      </c>
      <c r="J1703" t="s">
        <v>9283</v>
      </c>
      <c r="K1703" t="s">
        <v>87</v>
      </c>
      <c r="L1703" t="s">
        <v>88</v>
      </c>
      <c r="M1703" t="s">
        <v>89</v>
      </c>
      <c r="N1703" t="s">
        <v>44</v>
      </c>
      <c r="O1703" t="s">
        <v>54</v>
      </c>
      <c r="P1703" t="s">
        <v>535</v>
      </c>
      <c r="Q1703" t="s">
        <v>191</v>
      </c>
      <c r="R1703" t="s">
        <v>9284</v>
      </c>
      <c r="S1703" s="1" t="str">
        <f t="shared" si="53"/>
        <v>CARTAGENA CATACORA, MARIA PAULINA</v>
      </c>
      <c r="T1703" t="s">
        <v>395</v>
      </c>
      <c r="U1703" t="s">
        <v>38</v>
      </c>
      <c r="V1703" t="s">
        <v>50</v>
      </c>
      <c r="W1703" t="s">
        <v>9285</v>
      </c>
      <c r="X1703" s="40">
        <v>23884</v>
      </c>
      <c r="Y1703" t="s">
        <v>9286</v>
      </c>
      <c r="Z1703"/>
      <c r="AA1703"/>
      <c r="AB1703" t="s">
        <v>39</v>
      </c>
      <c r="AC1703" t="s">
        <v>92</v>
      </c>
      <c r="AD1703" t="s">
        <v>41</v>
      </c>
      <c r="AE1703"/>
    </row>
    <row r="1704" spans="1:31" ht="15">
      <c r="A1704" s="1" t="str">
        <f t="shared" si="52"/>
        <v>1115613712E2</v>
      </c>
      <c r="B1704" t="s">
        <v>391</v>
      </c>
      <c r="C1704" t="s">
        <v>303</v>
      </c>
      <c r="D1704" t="s">
        <v>30</v>
      </c>
      <c r="E1704" t="s">
        <v>329</v>
      </c>
      <c r="F1704" t="s">
        <v>1321</v>
      </c>
      <c r="G1704" t="s">
        <v>9287</v>
      </c>
      <c r="H1704" t="s">
        <v>1774</v>
      </c>
      <c r="I1704" t="s">
        <v>9288</v>
      </c>
      <c r="J1704" t="s">
        <v>9289</v>
      </c>
      <c r="K1704" t="s">
        <v>32</v>
      </c>
      <c r="L1704" t="s">
        <v>33</v>
      </c>
      <c r="M1704" t="s">
        <v>34</v>
      </c>
      <c r="N1704" t="s">
        <v>35</v>
      </c>
      <c r="O1704" t="s">
        <v>9290</v>
      </c>
      <c r="P1704" t="s">
        <v>275</v>
      </c>
      <c r="Q1704" t="s">
        <v>534</v>
      </c>
      <c r="R1704" t="s">
        <v>9291</v>
      </c>
      <c r="S1704" s="1" t="str">
        <f t="shared" si="53"/>
        <v>LLANOS ASENCIO, LUIS GONZAGO</v>
      </c>
      <c r="T1704" t="s">
        <v>37</v>
      </c>
      <c r="U1704" t="s">
        <v>38</v>
      </c>
      <c r="V1704" t="s">
        <v>100</v>
      </c>
      <c r="W1704" t="s">
        <v>9292</v>
      </c>
      <c r="X1704" s="40">
        <v>23549</v>
      </c>
      <c r="Y1704" t="s">
        <v>9293</v>
      </c>
      <c r="Z1704" s="40">
        <v>42064</v>
      </c>
      <c r="AA1704" s="40">
        <v>43159</v>
      </c>
      <c r="AB1704" t="s">
        <v>39</v>
      </c>
      <c r="AC1704" t="s">
        <v>40</v>
      </c>
      <c r="AD1704" t="s">
        <v>41</v>
      </c>
      <c r="AE1704"/>
    </row>
    <row r="1705" spans="1:31" ht="15">
      <c r="A1705" s="1" t="str">
        <f t="shared" si="52"/>
        <v>1115613712E3</v>
      </c>
      <c r="B1705" t="s">
        <v>391</v>
      </c>
      <c r="C1705" t="s">
        <v>303</v>
      </c>
      <c r="D1705" t="s">
        <v>30</v>
      </c>
      <c r="E1705" t="s">
        <v>329</v>
      </c>
      <c r="F1705" t="s">
        <v>1321</v>
      </c>
      <c r="G1705" t="s">
        <v>9287</v>
      </c>
      <c r="H1705" t="s">
        <v>1774</v>
      </c>
      <c r="I1705" t="s">
        <v>9288</v>
      </c>
      <c r="J1705" t="s">
        <v>9294</v>
      </c>
      <c r="K1705" t="s">
        <v>32</v>
      </c>
      <c r="L1705" t="s">
        <v>32</v>
      </c>
      <c r="M1705" t="s">
        <v>43</v>
      </c>
      <c r="N1705" t="s">
        <v>44</v>
      </c>
      <c r="O1705" t="s">
        <v>54</v>
      </c>
      <c r="P1705" t="s">
        <v>77</v>
      </c>
      <c r="Q1705" t="s">
        <v>257</v>
      </c>
      <c r="R1705" t="s">
        <v>856</v>
      </c>
      <c r="S1705" s="1" t="str">
        <f t="shared" si="53"/>
        <v>CONDORI NINA, MARCELINO</v>
      </c>
      <c r="T1705" t="s">
        <v>48</v>
      </c>
      <c r="U1705" t="s">
        <v>49</v>
      </c>
      <c r="V1705" t="s">
        <v>50</v>
      </c>
      <c r="W1705" t="s">
        <v>9295</v>
      </c>
      <c r="X1705" s="40">
        <v>21644</v>
      </c>
      <c r="Y1705" t="s">
        <v>9296</v>
      </c>
      <c r="Z1705"/>
      <c r="AA1705"/>
      <c r="AB1705" t="s">
        <v>39</v>
      </c>
      <c r="AC1705" t="s">
        <v>40</v>
      </c>
      <c r="AD1705" t="s">
        <v>41</v>
      </c>
      <c r="AE1705"/>
    </row>
    <row r="1706" spans="1:31" ht="15">
      <c r="A1706" s="1" t="str">
        <f t="shared" si="52"/>
        <v>1115613712E6</v>
      </c>
      <c r="B1706" t="s">
        <v>391</v>
      </c>
      <c r="C1706" t="s">
        <v>303</v>
      </c>
      <c r="D1706" t="s">
        <v>30</v>
      </c>
      <c r="E1706" t="s">
        <v>329</v>
      </c>
      <c r="F1706" t="s">
        <v>1321</v>
      </c>
      <c r="G1706" t="s">
        <v>9287</v>
      </c>
      <c r="H1706" t="s">
        <v>1774</v>
      </c>
      <c r="I1706" t="s">
        <v>9288</v>
      </c>
      <c r="J1706" t="s">
        <v>9297</v>
      </c>
      <c r="K1706" t="s">
        <v>32</v>
      </c>
      <c r="L1706" t="s">
        <v>32</v>
      </c>
      <c r="M1706" t="s">
        <v>43</v>
      </c>
      <c r="N1706" t="s">
        <v>62</v>
      </c>
      <c r="O1706" t="s">
        <v>9298</v>
      </c>
      <c r="P1706" t="s">
        <v>283</v>
      </c>
      <c r="Q1706" t="s">
        <v>76</v>
      </c>
      <c r="R1706" t="s">
        <v>538</v>
      </c>
      <c r="S1706" s="1" t="str">
        <f t="shared" si="53"/>
        <v>CALISAYA QUISPE, EDWIN</v>
      </c>
      <c r="T1706" t="s">
        <v>65</v>
      </c>
      <c r="U1706" t="s">
        <v>49</v>
      </c>
      <c r="V1706" t="s">
        <v>100</v>
      </c>
      <c r="W1706" t="s">
        <v>9299</v>
      </c>
      <c r="X1706" s="40">
        <v>28559</v>
      </c>
      <c r="Y1706" t="s">
        <v>9300</v>
      </c>
      <c r="Z1706" s="40">
        <v>43160</v>
      </c>
      <c r="AA1706" s="40">
        <v>43465</v>
      </c>
      <c r="AB1706" t="s">
        <v>39</v>
      </c>
      <c r="AC1706" t="s">
        <v>67</v>
      </c>
      <c r="AD1706" t="s">
        <v>41</v>
      </c>
      <c r="AE1706"/>
    </row>
    <row r="1707" spans="1:31" ht="15">
      <c r="A1707" s="1" t="str">
        <f t="shared" si="52"/>
        <v>1115613712E7</v>
      </c>
      <c r="B1707" t="s">
        <v>391</v>
      </c>
      <c r="C1707" t="s">
        <v>303</v>
      </c>
      <c r="D1707" t="s">
        <v>30</v>
      </c>
      <c r="E1707" t="s">
        <v>329</v>
      </c>
      <c r="F1707" t="s">
        <v>1321</v>
      </c>
      <c r="G1707" t="s">
        <v>9287</v>
      </c>
      <c r="H1707" t="s">
        <v>1774</v>
      </c>
      <c r="I1707" t="s">
        <v>9288</v>
      </c>
      <c r="J1707" t="s">
        <v>9301</v>
      </c>
      <c r="K1707" t="s">
        <v>32</v>
      </c>
      <c r="L1707" t="s">
        <v>32</v>
      </c>
      <c r="M1707" t="s">
        <v>43</v>
      </c>
      <c r="N1707" t="s">
        <v>44</v>
      </c>
      <c r="O1707" t="s">
        <v>54</v>
      </c>
      <c r="P1707" t="s">
        <v>9302</v>
      </c>
      <c r="Q1707" t="s">
        <v>9303</v>
      </c>
      <c r="R1707" t="s">
        <v>9304</v>
      </c>
      <c r="S1707" s="1" t="str">
        <f t="shared" si="53"/>
        <v>VILAR CASAPIA, REMY VICTORIA</v>
      </c>
      <c r="T1707" t="s">
        <v>48</v>
      </c>
      <c r="U1707" t="s">
        <v>49</v>
      </c>
      <c r="V1707" t="s">
        <v>50</v>
      </c>
      <c r="W1707" t="s">
        <v>9305</v>
      </c>
      <c r="X1707" s="40">
        <v>21862</v>
      </c>
      <c r="Y1707" t="s">
        <v>9306</v>
      </c>
      <c r="Z1707"/>
      <c r="AA1707"/>
      <c r="AB1707" t="s">
        <v>39</v>
      </c>
      <c r="AC1707" t="s">
        <v>40</v>
      </c>
      <c r="AD1707" t="s">
        <v>41</v>
      </c>
      <c r="AE1707"/>
    </row>
    <row r="1708" spans="1:31" ht="15">
      <c r="A1708" s="1" t="str">
        <f t="shared" si="52"/>
        <v>1155113212E9</v>
      </c>
      <c r="B1708" t="s">
        <v>391</v>
      </c>
      <c r="C1708" t="s">
        <v>303</v>
      </c>
      <c r="D1708" t="s">
        <v>30</v>
      </c>
      <c r="E1708" t="s">
        <v>329</v>
      </c>
      <c r="F1708" t="s">
        <v>1321</v>
      </c>
      <c r="G1708" t="s">
        <v>9287</v>
      </c>
      <c r="H1708" t="s">
        <v>1774</v>
      </c>
      <c r="I1708" t="s">
        <v>9288</v>
      </c>
      <c r="J1708" t="s">
        <v>9307</v>
      </c>
      <c r="K1708" t="s">
        <v>32</v>
      </c>
      <c r="L1708" t="s">
        <v>32</v>
      </c>
      <c r="M1708" t="s">
        <v>43</v>
      </c>
      <c r="N1708" t="s">
        <v>44</v>
      </c>
      <c r="O1708" t="s">
        <v>9308</v>
      </c>
      <c r="P1708" t="s">
        <v>109</v>
      </c>
      <c r="Q1708" t="s">
        <v>280</v>
      </c>
      <c r="R1708" t="s">
        <v>9309</v>
      </c>
      <c r="S1708" s="1" t="str">
        <f t="shared" si="53"/>
        <v>PAREDES BORDA, BEATRIZ LOURDES</v>
      </c>
      <c r="T1708" t="s">
        <v>60</v>
      </c>
      <c r="U1708" t="s">
        <v>49</v>
      </c>
      <c r="V1708" t="s">
        <v>50</v>
      </c>
      <c r="W1708" t="s">
        <v>9310</v>
      </c>
      <c r="X1708" s="40">
        <v>27080</v>
      </c>
      <c r="Y1708" t="s">
        <v>9311</v>
      </c>
      <c r="Z1708"/>
      <c r="AA1708"/>
      <c r="AB1708" t="s">
        <v>39</v>
      </c>
      <c r="AC1708" t="s">
        <v>40</v>
      </c>
      <c r="AD1708" t="s">
        <v>41</v>
      </c>
      <c r="AE1708"/>
    </row>
    <row r="1709" spans="1:31" ht="15">
      <c r="A1709" s="1" t="str">
        <f t="shared" si="52"/>
        <v>21EV01810190</v>
      </c>
      <c r="B1709" t="s">
        <v>391</v>
      </c>
      <c r="C1709" t="s">
        <v>303</v>
      </c>
      <c r="D1709" t="s">
        <v>30</v>
      </c>
      <c r="E1709" t="s">
        <v>329</v>
      </c>
      <c r="F1709" t="s">
        <v>1321</v>
      </c>
      <c r="G1709" t="s">
        <v>9287</v>
      </c>
      <c r="H1709" t="s">
        <v>1774</v>
      </c>
      <c r="I1709" t="s">
        <v>9288</v>
      </c>
      <c r="J1709" t="s">
        <v>9312</v>
      </c>
      <c r="K1709" t="s">
        <v>32</v>
      </c>
      <c r="L1709" t="s">
        <v>32</v>
      </c>
      <c r="M1709" t="s">
        <v>1139</v>
      </c>
      <c r="N1709" t="s">
        <v>62</v>
      </c>
      <c r="O1709" t="s">
        <v>2591</v>
      </c>
      <c r="P1709" t="s">
        <v>107</v>
      </c>
      <c r="Q1709" t="s">
        <v>374</v>
      </c>
      <c r="R1709" t="s">
        <v>9313</v>
      </c>
      <c r="S1709" s="1" t="str">
        <f t="shared" si="53"/>
        <v>SILVA AROAPAZA, JENRRY ALBERTO</v>
      </c>
      <c r="T1709" t="s">
        <v>65</v>
      </c>
      <c r="U1709" t="s">
        <v>644</v>
      </c>
      <c r="V1709" t="s">
        <v>50</v>
      </c>
      <c r="W1709" t="s">
        <v>9314</v>
      </c>
      <c r="X1709" s="40">
        <v>27157</v>
      </c>
      <c r="Y1709" t="s">
        <v>9315</v>
      </c>
      <c r="Z1709" s="40">
        <v>43360</v>
      </c>
      <c r="AA1709" s="40">
        <v>43465</v>
      </c>
      <c r="AB1709" t="s">
        <v>113</v>
      </c>
      <c r="AC1709" t="s">
        <v>67</v>
      </c>
      <c r="AD1709" t="s">
        <v>41</v>
      </c>
      <c r="AE1709"/>
    </row>
    <row r="1710" spans="1:31" ht="15">
      <c r="A1710" s="1" t="str">
        <f t="shared" si="52"/>
        <v>1115613712E4</v>
      </c>
      <c r="B1710" t="s">
        <v>391</v>
      </c>
      <c r="C1710" t="s">
        <v>303</v>
      </c>
      <c r="D1710" t="s">
        <v>30</v>
      </c>
      <c r="E1710" t="s">
        <v>329</v>
      </c>
      <c r="F1710" t="s">
        <v>1321</v>
      </c>
      <c r="G1710" t="s">
        <v>9287</v>
      </c>
      <c r="H1710" t="s">
        <v>1774</v>
      </c>
      <c r="I1710" t="s">
        <v>9288</v>
      </c>
      <c r="J1710" t="s">
        <v>9316</v>
      </c>
      <c r="K1710" t="s">
        <v>87</v>
      </c>
      <c r="L1710" t="s">
        <v>88</v>
      </c>
      <c r="M1710" t="s">
        <v>89</v>
      </c>
      <c r="N1710" t="s">
        <v>44</v>
      </c>
      <c r="O1710" t="s">
        <v>54</v>
      </c>
      <c r="P1710" t="s">
        <v>146</v>
      </c>
      <c r="Q1710" t="s">
        <v>124</v>
      </c>
      <c r="R1710" t="s">
        <v>9317</v>
      </c>
      <c r="S1710" s="1" t="str">
        <f t="shared" si="53"/>
        <v>GOMEZ CRUZ, OPTICIANO</v>
      </c>
      <c r="T1710" t="s">
        <v>159</v>
      </c>
      <c r="U1710" t="s">
        <v>38</v>
      </c>
      <c r="V1710" t="s">
        <v>50</v>
      </c>
      <c r="W1710" t="s">
        <v>9318</v>
      </c>
      <c r="X1710" s="40">
        <v>24024</v>
      </c>
      <c r="Y1710" t="s">
        <v>9319</v>
      </c>
      <c r="Z1710"/>
      <c r="AA1710"/>
      <c r="AB1710" t="s">
        <v>39</v>
      </c>
      <c r="AC1710" t="s">
        <v>92</v>
      </c>
      <c r="AD1710" t="s">
        <v>41</v>
      </c>
      <c r="AE1710"/>
    </row>
    <row r="1711" spans="1:31" ht="15">
      <c r="A1711" s="1" t="str">
        <f t="shared" si="52"/>
        <v>1195613712E2</v>
      </c>
      <c r="B1711" t="s">
        <v>391</v>
      </c>
      <c r="C1711" t="s">
        <v>303</v>
      </c>
      <c r="D1711" t="s">
        <v>30</v>
      </c>
      <c r="E1711" t="s">
        <v>330</v>
      </c>
      <c r="F1711" t="s">
        <v>1313</v>
      </c>
      <c r="G1711" t="s">
        <v>9320</v>
      </c>
      <c r="H1711" t="s">
        <v>1774</v>
      </c>
      <c r="I1711" t="s">
        <v>9321</v>
      </c>
      <c r="J1711" t="s">
        <v>9322</v>
      </c>
      <c r="K1711" t="s">
        <v>32</v>
      </c>
      <c r="L1711" t="s">
        <v>33</v>
      </c>
      <c r="M1711" t="s">
        <v>34</v>
      </c>
      <c r="N1711" t="s">
        <v>35</v>
      </c>
      <c r="O1711" t="s">
        <v>9323</v>
      </c>
      <c r="P1711" t="s">
        <v>452</v>
      </c>
      <c r="Q1711" t="s">
        <v>158</v>
      </c>
      <c r="R1711" t="s">
        <v>9324</v>
      </c>
      <c r="S1711" s="1" t="str">
        <f t="shared" si="53"/>
        <v>MENDIZABAL ROJAS, ANA LELIS</v>
      </c>
      <c r="T1711" t="s">
        <v>37</v>
      </c>
      <c r="U1711" t="s">
        <v>38</v>
      </c>
      <c r="V1711" t="s">
        <v>100</v>
      </c>
      <c r="W1711" t="s">
        <v>9325</v>
      </c>
      <c r="X1711" s="40">
        <v>25037</v>
      </c>
      <c r="Y1711" t="s">
        <v>9326</v>
      </c>
      <c r="Z1711" s="40">
        <v>42064</v>
      </c>
      <c r="AA1711" s="40">
        <v>43159</v>
      </c>
      <c r="AB1711" t="s">
        <v>39</v>
      </c>
      <c r="AC1711" t="s">
        <v>40</v>
      </c>
      <c r="AD1711" t="s">
        <v>41</v>
      </c>
      <c r="AE1711"/>
    </row>
    <row r="1712" spans="1:31" ht="15">
      <c r="A1712" s="1" t="str">
        <f t="shared" si="52"/>
        <v>1195613712E4</v>
      </c>
      <c r="B1712" t="s">
        <v>391</v>
      </c>
      <c r="C1712" t="s">
        <v>303</v>
      </c>
      <c r="D1712" t="s">
        <v>30</v>
      </c>
      <c r="E1712" t="s">
        <v>330</v>
      </c>
      <c r="F1712" t="s">
        <v>1313</v>
      </c>
      <c r="G1712" t="s">
        <v>9320</v>
      </c>
      <c r="H1712" t="s">
        <v>1774</v>
      </c>
      <c r="I1712" t="s">
        <v>9321</v>
      </c>
      <c r="J1712" t="s">
        <v>9327</v>
      </c>
      <c r="K1712" t="s">
        <v>32</v>
      </c>
      <c r="L1712" t="s">
        <v>32</v>
      </c>
      <c r="M1712" t="s">
        <v>43</v>
      </c>
      <c r="N1712" t="s">
        <v>44</v>
      </c>
      <c r="O1712" t="s">
        <v>54</v>
      </c>
      <c r="P1712" t="s">
        <v>428</v>
      </c>
      <c r="Q1712" t="s">
        <v>175</v>
      </c>
      <c r="R1712" t="s">
        <v>315</v>
      </c>
      <c r="S1712" s="1" t="str">
        <f t="shared" si="53"/>
        <v>CENTENO VALDEZ, FERNANDEZ</v>
      </c>
      <c r="T1712" t="s">
        <v>48</v>
      </c>
      <c r="U1712" t="s">
        <v>49</v>
      </c>
      <c r="V1712" t="s">
        <v>50</v>
      </c>
      <c r="W1712" t="s">
        <v>9328</v>
      </c>
      <c r="X1712" s="40">
        <v>23487</v>
      </c>
      <c r="Y1712" t="s">
        <v>9329</v>
      </c>
      <c r="Z1712"/>
      <c r="AA1712"/>
      <c r="AB1712" t="s">
        <v>39</v>
      </c>
      <c r="AC1712" t="s">
        <v>40</v>
      </c>
      <c r="AD1712" t="s">
        <v>41</v>
      </c>
      <c r="AE1712"/>
    </row>
    <row r="1713" spans="1:31" ht="15">
      <c r="A1713" s="1" t="str">
        <f t="shared" si="52"/>
        <v>1195613712E6</v>
      </c>
      <c r="B1713" t="s">
        <v>391</v>
      </c>
      <c r="C1713" t="s">
        <v>303</v>
      </c>
      <c r="D1713" t="s">
        <v>30</v>
      </c>
      <c r="E1713" t="s">
        <v>330</v>
      </c>
      <c r="F1713" t="s">
        <v>1313</v>
      </c>
      <c r="G1713" t="s">
        <v>9320</v>
      </c>
      <c r="H1713" t="s">
        <v>1774</v>
      </c>
      <c r="I1713" t="s">
        <v>9321</v>
      </c>
      <c r="J1713" t="s">
        <v>9330</v>
      </c>
      <c r="K1713" t="s">
        <v>32</v>
      </c>
      <c r="L1713" t="s">
        <v>32</v>
      </c>
      <c r="M1713" t="s">
        <v>43</v>
      </c>
      <c r="N1713" t="s">
        <v>44</v>
      </c>
      <c r="O1713" t="s">
        <v>54</v>
      </c>
      <c r="P1713" t="s">
        <v>813</v>
      </c>
      <c r="Q1713" t="s">
        <v>174</v>
      </c>
      <c r="R1713" t="s">
        <v>258</v>
      </c>
      <c r="S1713" s="1" t="str">
        <f t="shared" si="53"/>
        <v>TOQUE APAZA, LUCIO</v>
      </c>
      <c r="T1713" t="s">
        <v>60</v>
      </c>
      <c r="U1713" t="s">
        <v>49</v>
      </c>
      <c r="V1713" t="s">
        <v>50</v>
      </c>
      <c r="W1713" t="s">
        <v>233</v>
      </c>
      <c r="X1713" s="40">
        <v>23676</v>
      </c>
      <c r="Y1713" t="s">
        <v>9331</v>
      </c>
      <c r="Z1713"/>
      <c r="AA1713"/>
      <c r="AB1713" t="s">
        <v>39</v>
      </c>
      <c r="AC1713" t="s">
        <v>40</v>
      </c>
      <c r="AD1713" t="s">
        <v>41</v>
      </c>
      <c r="AE1713"/>
    </row>
    <row r="1714" spans="1:31" ht="15">
      <c r="A1714" s="1" t="str">
        <f t="shared" si="52"/>
        <v>1156613712E3</v>
      </c>
      <c r="B1714" t="s">
        <v>391</v>
      </c>
      <c r="C1714" t="s">
        <v>2260</v>
      </c>
      <c r="D1714" t="s">
        <v>30</v>
      </c>
      <c r="E1714" t="s">
        <v>329</v>
      </c>
      <c r="F1714" t="s">
        <v>1316</v>
      </c>
      <c r="G1714" t="s">
        <v>9332</v>
      </c>
      <c r="H1714" t="s">
        <v>1774</v>
      </c>
      <c r="I1714" t="s">
        <v>9333</v>
      </c>
      <c r="J1714" t="s">
        <v>9334</v>
      </c>
      <c r="K1714" t="s">
        <v>32</v>
      </c>
      <c r="L1714" t="s">
        <v>32</v>
      </c>
      <c r="M1714" t="s">
        <v>259</v>
      </c>
      <c r="N1714" t="s">
        <v>44</v>
      </c>
      <c r="O1714" t="s">
        <v>54</v>
      </c>
      <c r="P1714" t="s">
        <v>500</v>
      </c>
      <c r="Q1714" t="s">
        <v>95</v>
      </c>
      <c r="R1714" t="s">
        <v>9335</v>
      </c>
      <c r="S1714" s="1" t="str">
        <f t="shared" si="53"/>
        <v>LIMACHE COLQUE, RUFINO</v>
      </c>
      <c r="T1714" t="s">
        <v>48</v>
      </c>
      <c r="U1714" t="s">
        <v>49</v>
      </c>
      <c r="V1714" t="s">
        <v>50</v>
      </c>
      <c r="W1714" t="s">
        <v>9336</v>
      </c>
      <c r="X1714" s="40">
        <v>22504</v>
      </c>
      <c r="Y1714" t="s">
        <v>9337</v>
      </c>
      <c r="Z1714" s="40">
        <v>43101</v>
      </c>
      <c r="AA1714" s="40">
        <v>43465</v>
      </c>
      <c r="AB1714" t="s">
        <v>39</v>
      </c>
      <c r="AC1714" t="s">
        <v>40</v>
      </c>
      <c r="AD1714" t="s">
        <v>41</v>
      </c>
      <c r="AE1714"/>
    </row>
    <row r="1715" spans="1:31" ht="15">
      <c r="A1715" s="1" t="str">
        <f t="shared" si="52"/>
        <v>1196613712E7</v>
      </c>
      <c r="B1715" t="s">
        <v>391</v>
      </c>
      <c r="C1715" t="s">
        <v>303</v>
      </c>
      <c r="D1715" t="s">
        <v>30</v>
      </c>
      <c r="E1715" t="s">
        <v>329</v>
      </c>
      <c r="F1715" t="s">
        <v>1355</v>
      </c>
      <c r="G1715" t="s">
        <v>9338</v>
      </c>
      <c r="H1715" t="s">
        <v>1774</v>
      </c>
      <c r="I1715" t="s">
        <v>9339</v>
      </c>
      <c r="J1715" t="s">
        <v>9340</v>
      </c>
      <c r="K1715" t="s">
        <v>32</v>
      </c>
      <c r="L1715" t="s">
        <v>33</v>
      </c>
      <c r="M1715" t="s">
        <v>34</v>
      </c>
      <c r="N1715" t="s">
        <v>35</v>
      </c>
      <c r="O1715" t="s">
        <v>9341</v>
      </c>
      <c r="P1715" t="s">
        <v>504</v>
      </c>
      <c r="Q1715" t="s">
        <v>4302</v>
      </c>
      <c r="R1715" t="s">
        <v>163</v>
      </c>
      <c r="S1715" s="1" t="str">
        <f t="shared" si="53"/>
        <v>PINAZO BLAS, HUGO</v>
      </c>
      <c r="T1715" t="s">
        <v>60</v>
      </c>
      <c r="U1715" t="s">
        <v>38</v>
      </c>
      <c r="V1715" t="s">
        <v>100</v>
      </c>
      <c r="W1715" t="s">
        <v>9342</v>
      </c>
      <c r="X1715" s="40">
        <v>25470</v>
      </c>
      <c r="Y1715" t="s">
        <v>9343</v>
      </c>
      <c r="Z1715" s="40">
        <v>42064</v>
      </c>
      <c r="AA1715" s="40">
        <v>43159</v>
      </c>
      <c r="AB1715" t="s">
        <v>39</v>
      </c>
      <c r="AC1715" t="s">
        <v>40</v>
      </c>
      <c r="AD1715" t="s">
        <v>41</v>
      </c>
      <c r="AE1715"/>
    </row>
    <row r="1716" spans="1:31" ht="15">
      <c r="A1716" s="1" t="str">
        <f t="shared" si="52"/>
        <v>1196613712E3</v>
      </c>
      <c r="B1716" t="s">
        <v>391</v>
      </c>
      <c r="C1716" t="s">
        <v>303</v>
      </c>
      <c r="D1716" t="s">
        <v>30</v>
      </c>
      <c r="E1716" t="s">
        <v>329</v>
      </c>
      <c r="F1716" t="s">
        <v>1355</v>
      </c>
      <c r="G1716" t="s">
        <v>9338</v>
      </c>
      <c r="H1716" t="s">
        <v>1774</v>
      </c>
      <c r="I1716" t="s">
        <v>9339</v>
      </c>
      <c r="J1716" t="s">
        <v>9344</v>
      </c>
      <c r="K1716" t="s">
        <v>32</v>
      </c>
      <c r="L1716" t="s">
        <v>32</v>
      </c>
      <c r="M1716" t="s">
        <v>43</v>
      </c>
      <c r="N1716" t="s">
        <v>44</v>
      </c>
      <c r="O1716" t="s">
        <v>54</v>
      </c>
      <c r="P1716" t="s">
        <v>9345</v>
      </c>
      <c r="Q1716" t="s">
        <v>387</v>
      </c>
      <c r="R1716" t="s">
        <v>919</v>
      </c>
      <c r="S1716" s="1" t="str">
        <f t="shared" si="53"/>
        <v>CCOPACATI TINTAYA, JORGE GERARDO</v>
      </c>
      <c r="T1716" t="s">
        <v>48</v>
      </c>
      <c r="U1716" t="s">
        <v>49</v>
      </c>
      <c r="V1716" t="s">
        <v>50</v>
      </c>
      <c r="W1716" t="s">
        <v>9346</v>
      </c>
      <c r="X1716" s="40">
        <v>19837</v>
      </c>
      <c r="Y1716" t="s">
        <v>9347</v>
      </c>
      <c r="Z1716"/>
      <c r="AA1716"/>
      <c r="AB1716" t="s">
        <v>39</v>
      </c>
      <c r="AC1716" t="s">
        <v>40</v>
      </c>
      <c r="AD1716" t="s">
        <v>41</v>
      </c>
      <c r="AE1716"/>
    </row>
    <row r="1717" spans="1:31" ht="15">
      <c r="A1717" s="1" t="str">
        <f t="shared" si="52"/>
        <v>1196613712E4</v>
      </c>
      <c r="B1717" t="s">
        <v>391</v>
      </c>
      <c r="C1717" t="s">
        <v>303</v>
      </c>
      <c r="D1717" t="s">
        <v>30</v>
      </c>
      <c r="E1717" t="s">
        <v>329</v>
      </c>
      <c r="F1717" t="s">
        <v>1355</v>
      </c>
      <c r="G1717" t="s">
        <v>9338</v>
      </c>
      <c r="H1717" t="s">
        <v>1774</v>
      </c>
      <c r="I1717" t="s">
        <v>9339</v>
      </c>
      <c r="J1717" t="s">
        <v>9348</v>
      </c>
      <c r="K1717" t="s">
        <v>32</v>
      </c>
      <c r="L1717" t="s">
        <v>32</v>
      </c>
      <c r="M1717" t="s">
        <v>43</v>
      </c>
      <c r="N1717" t="s">
        <v>44</v>
      </c>
      <c r="O1717" t="s">
        <v>9349</v>
      </c>
      <c r="P1717" t="s">
        <v>122</v>
      </c>
      <c r="Q1717" t="s">
        <v>207</v>
      </c>
      <c r="R1717" t="s">
        <v>9350</v>
      </c>
      <c r="S1717" s="1" t="str">
        <f t="shared" si="53"/>
        <v>MACHACA TICONA, HERMOGENES</v>
      </c>
      <c r="T1717" t="s">
        <v>53</v>
      </c>
      <c r="U1717" t="s">
        <v>49</v>
      </c>
      <c r="V1717" t="s">
        <v>50</v>
      </c>
      <c r="W1717" t="s">
        <v>9351</v>
      </c>
      <c r="X1717" s="40">
        <v>23105</v>
      </c>
      <c r="Y1717" t="s">
        <v>9352</v>
      </c>
      <c r="Z1717"/>
      <c r="AA1717"/>
      <c r="AB1717" t="s">
        <v>39</v>
      </c>
      <c r="AC1717" t="s">
        <v>40</v>
      </c>
      <c r="AD1717" t="s">
        <v>41</v>
      </c>
      <c r="AE1717"/>
    </row>
    <row r="1718" spans="1:31" ht="15">
      <c r="A1718" s="1" t="str">
        <f t="shared" si="52"/>
        <v>1137613712E3</v>
      </c>
      <c r="B1718" t="s">
        <v>391</v>
      </c>
      <c r="C1718" t="s">
        <v>303</v>
      </c>
      <c r="D1718" t="s">
        <v>30</v>
      </c>
      <c r="E1718" t="s">
        <v>329</v>
      </c>
      <c r="F1718" t="s">
        <v>1323</v>
      </c>
      <c r="G1718" t="s">
        <v>9353</v>
      </c>
      <c r="H1718" t="s">
        <v>1774</v>
      </c>
      <c r="I1718" t="s">
        <v>9354</v>
      </c>
      <c r="J1718" t="s">
        <v>9355</v>
      </c>
      <c r="K1718" t="s">
        <v>32</v>
      </c>
      <c r="L1718" t="s">
        <v>32</v>
      </c>
      <c r="M1718" t="s">
        <v>43</v>
      </c>
      <c r="N1718" t="s">
        <v>44</v>
      </c>
      <c r="O1718" t="s">
        <v>54</v>
      </c>
      <c r="P1718" t="s">
        <v>78</v>
      </c>
      <c r="Q1718" t="s">
        <v>69</v>
      </c>
      <c r="R1718" t="s">
        <v>9356</v>
      </c>
      <c r="S1718" s="1" t="str">
        <f t="shared" si="53"/>
        <v>PINEDA CHOQUE, NANCY FLORENCIA</v>
      </c>
      <c r="T1718" t="s">
        <v>48</v>
      </c>
      <c r="U1718" t="s">
        <v>49</v>
      </c>
      <c r="V1718" t="s">
        <v>50</v>
      </c>
      <c r="W1718" t="s">
        <v>9357</v>
      </c>
      <c r="X1718" s="40">
        <v>25138</v>
      </c>
      <c r="Y1718" t="s">
        <v>9358</v>
      </c>
      <c r="Z1718" s="40">
        <v>42009</v>
      </c>
      <c r="AA1718" s="40">
        <v>42369</v>
      </c>
      <c r="AB1718" t="s">
        <v>39</v>
      </c>
      <c r="AC1718" t="s">
        <v>40</v>
      </c>
      <c r="AD1718" t="s">
        <v>41</v>
      </c>
      <c r="AE1718"/>
    </row>
    <row r="1719" spans="1:31" ht="15">
      <c r="A1719" s="1" t="str">
        <f t="shared" si="52"/>
        <v>1137613712E4</v>
      </c>
      <c r="B1719" t="s">
        <v>391</v>
      </c>
      <c r="C1719" t="s">
        <v>303</v>
      </c>
      <c r="D1719" t="s">
        <v>30</v>
      </c>
      <c r="E1719" t="s">
        <v>329</v>
      </c>
      <c r="F1719" t="s">
        <v>1323</v>
      </c>
      <c r="G1719" t="s">
        <v>9353</v>
      </c>
      <c r="H1719" t="s">
        <v>1774</v>
      </c>
      <c r="I1719" t="s">
        <v>9354</v>
      </c>
      <c r="J1719" t="s">
        <v>9359</v>
      </c>
      <c r="K1719" t="s">
        <v>32</v>
      </c>
      <c r="L1719" t="s">
        <v>32</v>
      </c>
      <c r="M1719" t="s">
        <v>259</v>
      </c>
      <c r="N1719" t="s">
        <v>44</v>
      </c>
      <c r="O1719" t="s">
        <v>9360</v>
      </c>
      <c r="P1719" t="s">
        <v>118</v>
      </c>
      <c r="Q1719" t="s">
        <v>9361</v>
      </c>
      <c r="R1719" t="s">
        <v>9362</v>
      </c>
      <c r="S1719" s="1" t="str">
        <f t="shared" si="53"/>
        <v>FLORES ECHEGARAY, MILAGROS BETSY</v>
      </c>
      <c r="T1719" t="s">
        <v>60</v>
      </c>
      <c r="U1719" t="s">
        <v>49</v>
      </c>
      <c r="V1719" t="s">
        <v>50</v>
      </c>
      <c r="W1719" t="s">
        <v>9363</v>
      </c>
      <c r="X1719" s="40">
        <v>26225</v>
      </c>
      <c r="Y1719" t="s">
        <v>9364</v>
      </c>
      <c r="Z1719" s="40">
        <v>43101</v>
      </c>
      <c r="AA1719" s="40">
        <v>43465</v>
      </c>
      <c r="AB1719" t="s">
        <v>39</v>
      </c>
      <c r="AC1719" t="s">
        <v>40</v>
      </c>
      <c r="AD1719" t="s">
        <v>41</v>
      </c>
      <c r="AE1719"/>
    </row>
    <row r="1720" spans="1:31" ht="15">
      <c r="A1720" s="1" t="str">
        <f t="shared" si="52"/>
        <v>1178613712E8</v>
      </c>
      <c r="B1720" t="s">
        <v>391</v>
      </c>
      <c r="C1720" t="s">
        <v>303</v>
      </c>
      <c r="D1720" t="s">
        <v>30</v>
      </c>
      <c r="E1720" t="s">
        <v>330</v>
      </c>
      <c r="F1720" t="s">
        <v>1349</v>
      </c>
      <c r="G1720" t="s">
        <v>9365</v>
      </c>
      <c r="H1720" t="s">
        <v>1774</v>
      </c>
      <c r="I1720" t="s">
        <v>9366</v>
      </c>
      <c r="J1720" t="s">
        <v>9367</v>
      </c>
      <c r="K1720" t="s">
        <v>32</v>
      </c>
      <c r="L1720" t="s">
        <v>33</v>
      </c>
      <c r="M1720" t="s">
        <v>34</v>
      </c>
      <c r="N1720" t="s">
        <v>593</v>
      </c>
      <c r="O1720" t="s">
        <v>9368</v>
      </c>
      <c r="P1720" t="s">
        <v>4703</v>
      </c>
      <c r="Q1720" t="s">
        <v>721</v>
      </c>
      <c r="R1720" t="s">
        <v>9369</v>
      </c>
      <c r="S1720" s="1" t="str">
        <f t="shared" si="53"/>
        <v>NAVIA CANDIA, ELSA BLANCA</v>
      </c>
      <c r="T1720" t="s">
        <v>48</v>
      </c>
      <c r="U1720" t="s">
        <v>38</v>
      </c>
      <c r="V1720" t="s">
        <v>50</v>
      </c>
      <c r="W1720" t="s">
        <v>9370</v>
      </c>
      <c r="X1720" s="40">
        <v>20712</v>
      </c>
      <c r="Y1720" t="s">
        <v>9371</v>
      </c>
      <c r="Z1720" s="40">
        <v>43377</v>
      </c>
      <c r="AA1720" s="40">
        <v>43465</v>
      </c>
      <c r="AB1720" t="s">
        <v>39</v>
      </c>
      <c r="AC1720" t="s">
        <v>40</v>
      </c>
      <c r="AD1720" t="s">
        <v>41</v>
      </c>
      <c r="AE1720"/>
    </row>
    <row r="1721" spans="1:31" ht="15">
      <c r="A1721" s="1" t="str">
        <f t="shared" si="52"/>
        <v>1178613712E2</v>
      </c>
      <c r="B1721" t="s">
        <v>391</v>
      </c>
      <c r="C1721" t="s">
        <v>303</v>
      </c>
      <c r="D1721" t="s">
        <v>30</v>
      </c>
      <c r="E1721" t="s">
        <v>330</v>
      </c>
      <c r="F1721" t="s">
        <v>1349</v>
      </c>
      <c r="G1721" t="s">
        <v>9365</v>
      </c>
      <c r="H1721" t="s">
        <v>1774</v>
      </c>
      <c r="I1721" t="s">
        <v>9366</v>
      </c>
      <c r="J1721" t="s">
        <v>9372</v>
      </c>
      <c r="K1721" t="s">
        <v>32</v>
      </c>
      <c r="L1721" t="s">
        <v>32</v>
      </c>
      <c r="M1721" t="s">
        <v>43</v>
      </c>
      <c r="N1721" t="s">
        <v>44</v>
      </c>
      <c r="O1721" t="s">
        <v>54</v>
      </c>
      <c r="P1721" t="s">
        <v>357</v>
      </c>
      <c r="Q1721" t="s">
        <v>413</v>
      </c>
      <c r="R1721" t="s">
        <v>574</v>
      </c>
      <c r="S1721" s="1" t="str">
        <f t="shared" si="53"/>
        <v>ALANOCA NAIRA, INES</v>
      </c>
      <c r="T1721" t="s">
        <v>48</v>
      </c>
      <c r="U1721" t="s">
        <v>49</v>
      </c>
      <c r="V1721" t="s">
        <v>50</v>
      </c>
      <c r="W1721" t="s">
        <v>9373</v>
      </c>
      <c r="X1721" s="40">
        <v>20110</v>
      </c>
      <c r="Y1721" t="s">
        <v>9374</v>
      </c>
      <c r="Z1721"/>
      <c r="AA1721"/>
      <c r="AB1721" t="s">
        <v>39</v>
      </c>
      <c r="AC1721" t="s">
        <v>40</v>
      </c>
      <c r="AD1721" t="s">
        <v>41</v>
      </c>
      <c r="AE1721"/>
    </row>
    <row r="1722" spans="1:31" ht="15">
      <c r="A1722" s="1" t="str">
        <f t="shared" si="52"/>
        <v>1178613712E3</v>
      </c>
      <c r="B1722" t="s">
        <v>391</v>
      </c>
      <c r="C1722" t="s">
        <v>303</v>
      </c>
      <c r="D1722" t="s">
        <v>30</v>
      </c>
      <c r="E1722" t="s">
        <v>330</v>
      </c>
      <c r="F1722" t="s">
        <v>1349</v>
      </c>
      <c r="G1722" t="s">
        <v>9365</v>
      </c>
      <c r="H1722" t="s">
        <v>1774</v>
      </c>
      <c r="I1722" t="s">
        <v>9366</v>
      </c>
      <c r="J1722" t="s">
        <v>9375</v>
      </c>
      <c r="K1722" t="s">
        <v>32</v>
      </c>
      <c r="L1722" t="s">
        <v>32</v>
      </c>
      <c r="M1722" t="s">
        <v>43</v>
      </c>
      <c r="N1722" t="s">
        <v>44</v>
      </c>
      <c r="O1722" t="s">
        <v>9376</v>
      </c>
      <c r="P1722" t="s">
        <v>425</v>
      </c>
      <c r="Q1722" t="s">
        <v>264</v>
      </c>
      <c r="R1722" t="s">
        <v>9377</v>
      </c>
      <c r="S1722" s="1" t="str">
        <f t="shared" si="53"/>
        <v>BARREDA LUQUE, JUANA AGUSTINA</v>
      </c>
      <c r="T1722" t="s">
        <v>53</v>
      </c>
      <c r="U1722" t="s">
        <v>49</v>
      </c>
      <c r="V1722" t="s">
        <v>50</v>
      </c>
      <c r="W1722" t="s">
        <v>9378</v>
      </c>
      <c r="X1722" s="40">
        <v>24693</v>
      </c>
      <c r="Y1722" t="s">
        <v>9379</v>
      </c>
      <c r="Z1722"/>
      <c r="AA1722"/>
      <c r="AB1722" t="s">
        <v>39</v>
      </c>
      <c r="AC1722" t="s">
        <v>40</v>
      </c>
      <c r="AD1722" t="s">
        <v>41</v>
      </c>
      <c r="AE1722"/>
    </row>
    <row r="1723" spans="1:31" ht="15">
      <c r="A1723" s="1" t="str">
        <f t="shared" si="52"/>
        <v>1178613712E7</v>
      </c>
      <c r="B1723" t="s">
        <v>391</v>
      </c>
      <c r="C1723" t="s">
        <v>303</v>
      </c>
      <c r="D1723" t="s">
        <v>30</v>
      </c>
      <c r="E1723" t="s">
        <v>330</v>
      </c>
      <c r="F1723" t="s">
        <v>1349</v>
      </c>
      <c r="G1723" t="s">
        <v>9365</v>
      </c>
      <c r="H1723" t="s">
        <v>1774</v>
      </c>
      <c r="I1723" t="s">
        <v>9366</v>
      </c>
      <c r="J1723" t="s">
        <v>9380</v>
      </c>
      <c r="K1723" t="s">
        <v>32</v>
      </c>
      <c r="L1723" t="s">
        <v>32</v>
      </c>
      <c r="M1723" t="s">
        <v>43</v>
      </c>
      <c r="N1723" t="s">
        <v>62</v>
      </c>
      <c r="O1723" t="s">
        <v>9381</v>
      </c>
      <c r="P1723" t="s">
        <v>102</v>
      </c>
      <c r="Q1723" t="s">
        <v>69</v>
      </c>
      <c r="R1723" t="s">
        <v>296</v>
      </c>
      <c r="S1723" s="1" t="str">
        <f t="shared" si="53"/>
        <v>MAMANI CHOQUE, MARIBEL</v>
      </c>
      <c r="T1723" t="s">
        <v>65</v>
      </c>
      <c r="U1723" t="s">
        <v>49</v>
      </c>
      <c r="V1723" t="s">
        <v>50</v>
      </c>
      <c r="W1723" t="s">
        <v>9382</v>
      </c>
      <c r="X1723" s="40">
        <v>30990</v>
      </c>
      <c r="Y1723" t="s">
        <v>9383</v>
      </c>
      <c r="Z1723" s="40">
        <v>43378</v>
      </c>
      <c r="AA1723" s="40">
        <v>43465</v>
      </c>
      <c r="AB1723" t="s">
        <v>270</v>
      </c>
      <c r="AC1723" t="s">
        <v>67</v>
      </c>
      <c r="AD1723" t="s">
        <v>41</v>
      </c>
      <c r="AE1723"/>
    </row>
    <row r="1724" spans="1:31" ht="15">
      <c r="A1724" s="1" t="str">
        <f t="shared" si="52"/>
        <v>1178613712E7</v>
      </c>
      <c r="B1724" t="s">
        <v>391</v>
      </c>
      <c r="C1724" t="s">
        <v>303</v>
      </c>
      <c r="D1724" t="s">
        <v>30</v>
      </c>
      <c r="E1724" t="s">
        <v>330</v>
      </c>
      <c r="F1724" t="s">
        <v>1349</v>
      </c>
      <c r="G1724" t="s">
        <v>9365</v>
      </c>
      <c r="H1724" t="s">
        <v>1774</v>
      </c>
      <c r="I1724" t="s">
        <v>9366</v>
      </c>
      <c r="J1724" t="s">
        <v>9380</v>
      </c>
      <c r="K1724" t="s">
        <v>32</v>
      </c>
      <c r="L1724" t="s">
        <v>32</v>
      </c>
      <c r="M1724" t="s">
        <v>43</v>
      </c>
      <c r="N1724" t="s">
        <v>44</v>
      </c>
      <c r="O1724" t="s">
        <v>9384</v>
      </c>
      <c r="P1724" t="s">
        <v>4703</v>
      </c>
      <c r="Q1724" t="s">
        <v>721</v>
      </c>
      <c r="R1724" t="s">
        <v>9369</v>
      </c>
      <c r="S1724" s="1" t="str">
        <f t="shared" si="53"/>
        <v>NAVIA CANDIA, ELSA BLANCA</v>
      </c>
      <c r="T1724" t="s">
        <v>48</v>
      </c>
      <c r="U1724" t="s">
        <v>49</v>
      </c>
      <c r="V1724" t="s">
        <v>705</v>
      </c>
      <c r="W1724" t="s">
        <v>9370</v>
      </c>
      <c r="X1724" s="40">
        <v>20712</v>
      </c>
      <c r="Y1724" t="s">
        <v>9371</v>
      </c>
      <c r="Z1724" s="40">
        <v>43377</v>
      </c>
      <c r="AA1724" s="40">
        <v>43465</v>
      </c>
      <c r="AB1724" t="s">
        <v>39</v>
      </c>
      <c r="AC1724" t="s">
        <v>40</v>
      </c>
      <c r="AD1724" t="s">
        <v>41</v>
      </c>
      <c r="AE1724"/>
    </row>
    <row r="1725" spans="1:31" ht="15">
      <c r="A1725" s="1" t="str">
        <f t="shared" si="52"/>
        <v>1178613712E9</v>
      </c>
      <c r="B1725" t="s">
        <v>391</v>
      </c>
      <c r="C1725" t="s">
        <v>303</v>
      </c>
      <c r="D1725" t="s">
        <v>30</v>
      </c>
      <c r="E1725" t="s">
        <v>330</v>
      </c>
      <c r="F1725" t="s">
        <v>1349</v>
      </c>
      <c r="G1725" t="s">
        <v>9365</v>
      </c>
      <c r="H1725" t="s">
        <v>1774</v>
      </c>
      <c r="I1725" t="s">
        <v>9366</v>
      </c>
      <c r="J1725" t="s">
        <v>9385</v>
      </c>
      <c r="K1725" t="s">
        <v>32</v>
      </c>
      <c r="L1725" t="s">
        <v>32</v>
      </c>
      <c r="M1725" t="s">
        <v>43</v>
      </c>
      <c r="N1725" t="s">
        <v>44</v>
      </c>
      <c r="O1725" t="s">
        <v>5154</v>
      </c>
      <c r="P1725" t="s">
        <v>649</v>
      </c>
      <c r="Q1725" t="s">
        <v>36</v>
      </c>
      <c r="R1725" t="s">
        <v>198</v>
      </c>
      <c r="S1725" s="1" t="str">
        <f t="shared" si="53"/>
        <v>CARIAPAZA ROQUE, YOLANDA</v>
      </c>
      <c r="T1725" t="s">
        <v>53</v>
      </c>
      <c r="U1725" t="s">
        <v>49</v>
      </c>
      <c r="V1725" t="s">
        <v>50</v>
      </c>
      <c r="W1725" t="s">
        <v>9386</v>
      </c>
      <c r="X1725" s="40">
        <v>23091</v>
      </c>
      <c r="Y1725" t="s">
        <v>9387</v>
      </c>
      <c r="Z1725"/>
      <c r="AA1725"/>
      <c r="AB1725" t="s">
        <v>39</v>
      </c>
      <c r="AC1725" t="s">
        <v>40</v>
      </c>
      <c r="AD1725" t="s">
        <v>41</v>
      </c>
      <c r="AE1725"/>
    </row>
    <row r="1726" spans="1:31" ht="15">
      <c r="A1726" s="1" t="str">
        <f t="shared" si="52"/>
        <v>1178613712E6</v>
      </c>
      <c r="B1726" t="s">
        <v>391</v>
      </c>
      <c r="C1726" t="s">
        <v>303</v>
      </c>
      <c r="D1726" t="s">
        <v>30</v>
      </c>
      <c r="E1726" t="s">
        <v>330</v>
      </c>
      <c r="F1726" t="s">
        <v>1349</v>
      </c>
      <c r="G1726" t="s">
        <v>9365</v>
      </c>
      <c r="H1726" t="s">
        <v>1774</v>
      </c>
      <c r="I1726" t="s">
        <v>9366</v>
      </c>
      <c r="J1726" t="s">
        <v>9388</v>
      </c>
      <c r="K1726" t="s">
        <v>87</v>
      </c>
      <c r="L1726" t="s">
        <v>88</v>
      </c>
      <c r="M1726" t="s">
        <v>93</v>
      </c>
      <c r="N1726" t="s">
        <v>44</v>
      </c>
      <c r="O1726" t="s">
        <v>54</v>
      </c>
      <c r="P1726" t="s">
        <v>75</v>
      </c>
      <c r="Q1726" t="s">
        <v>141</v>
      </c>
      <c r="R1726" t="s">
        <v>589</v>
      </c>
      <c r="S1726" s="1" t="str">
        <f t="shared" si="53"/>
        <v>HUANCA RAMOS, NESTOR</v>
      </c>
      <c r="T1726" t="s">
        <v>276</v>
      </c>
      <c r="U1726" t="s">
        <v>38</v>
      </c>
      <c r="V1726" t="s">
        <v>50</v>
      </c>
      <c r="W1726" t="s">
        <v>9389</v>
      </c>
      <c r="X1726" s="40">
        <v>23761</v>
      </c>
      <c r="Y1726" t="s">
        <v>9390</v>
      </c>
      <c r="Z1726"/>
      <c r="AA1726"/>
      <c r="AB1726" t="s">
        <v>39</v>
      </c>
      <c r="AC1726" t="s">
        <v>92</v>
      </c>
      <c r="AD1726" t="s">
        <v>41</v>
      </c>
      <c r="AE1726"/>
    </row>
    <row r="1727" spans="1:31" ht="15">
      <c r="A1727" s="1" t="str">
        <f t="shared" si="52"/>
        <v>1198613712E6</v>
      </c>
      <c r="B1727" t="s">
        <v>391</v>
      </c>
      <c r="C1727" t="s">
        <v>303</v>
      </c>
      <c r="D1727" t="s">
        <v>30</v>
      </c>
      <c r="E1727" t="s">
        <v>330</v>
      </c>
      <c r="F1727" t="s">
        <v>1352</v>
      </c>
      <c r="G1727" t="s">
        <v>9391</v>
      </c>
      <c r="H1727" t="s">
        <v>1774</v>
      </c>
      <c r="I1727" t="s">
        <v>9392</v>
      </c>
      <c r="J1727" t="s">
        <v>9393</v>
      </c>
      <c r="K1727" t="s">
        <v>32</v>
      </c>
      <c r="L1727" t="s">
        <v>33</v>
      </c>
      <c r="M1727" t="s">
        <v>34</v>
      </c>
      <c r="N1727" t="s">
        <v>593</v>
      </c>
      <c r="O1727" t="s">
        <v>9394</v>
      </c>
      <c r="P1727" t="s">
        <v>534</v>
      </c>
      <c r="Q1727" t="s">
        <v>141</v>
      </c>
      <c r="R1727" t="s">
        <v>420</v>
      </c>
      <c r="S1727" s="1" t="str">
        <f t="shared" si="53"/>
        <v>ASENCIO RAMOS, NELLY</v>
      </c>
      <c r="T1727" t="s">
        <v>53</v>
      </c>
      <c r="U1727" t="s">
        <v>38</v>
      </c>
      <c r="V1727" t="s">
        <v>50</v>
      </c>
      <c r="W1727" t="s">
        <v>9395</v>
      </c>
      <c r="X1727" s="40">
        <v>25287</v>
      </c>
      <c r="Y1727" t="s">
        <v>9396</v>
      </c>
      <c r="Z1727" s="40">
        <v>43382</v>
      </c>
      <c r="AA1727" s="40">
        <v>43465</v>
      </c>
      <c r="AB1727" t="s">
        <v>39</v>
      </c>
      <c r="AC1727" t="s">
        <v>40</v>
      </c>
      <c r="AD1727" t="s">
        <v>41</v>
      </c>
      <c r="AE1727"/>
    </row>
    <row r="1728" spans="1:31" ht="15">
      <c r="A1728" s="1" t="str">
        <f t="shared" si="52"/>
        <v>1198613712E2</v>
      </c>
      <c r="B1728" t="s">
        <v>391</v>
      </c>
      <c r="C1728" t="s">
        <v>303</v>
      </c>
      <c r="D1728" t="s">
        <v>30</v>
      </c>
      <c r="E1728" t="s">
        <v>330</v>
      </c>
      <c r="F1728" t="s">
        <v>1352</v>
      </c>
      <c r="G1728" t="s">
        <v>9391</v>
      </c>
      <c r="H1728" t="s">
        <v>1774</v>
      </c>
      <c r="I1728" t="s">
        <v>9392</v>
      </c>
      <c r="J1728" t="s">
        <v>9397</v>
      </c>
      <c r="K1728" t="s">
        <v>32</v>
      </c>
      <c r="L1728" t="s">
        <v>32</v>
      </c>
      <c r="M1728" t="s">
        <v>43</v>
      </c>
      <c r="N1728" t="s">
        <v>44</v>
      </c>
      <c r="O1728" t="s">
        <v>9398</v>
      </c>
      <c r="P1728" t="s">
        <v>534</v>
      </c>
      <c r="Q1728" t="s">
        <v>141</v>
      </c>
      <c r="R1728" t="s">
        <v>420</v>
      </c>
      <c r="S1728" s="1" t="str">
        <f t="shared" si="53"/>
        <v>ASENCIO RAMOS, NELLY</v>
      </c>
      <c r="T1728" t="s">
        <v>53</v>
      </c>
      <c r="U1728" t="s">
        <v>49</v>
      </c>
      <c r="V1728" t="s">
        <v>705</v>
      </c>
      <c r="W1728" t="s">
        <v>9395</v>
      </c>
      <c r="X1728" s="40">
        <v>25287</v>
      </c>
      <c r="Y1728" t="s">
        <v>9396</v>
      </c>
      <c r="Z1728" s="40">
        <v>43382</v>
      </c>
      <c r="AA1728" s="40">
        <v>43465</v>
      </c>
      <c r="AB1728" t="s">
        <v>39</v>
      </c>
      <c r="AC1728" t="s">
        <v>40</v>
      </c>
      <c r="AD1728" t="s">
        <v>41</v>
      </c>
      <c r="AE1728"/>
    </row>
    <row r="1729" spans="1:31" ht="15">
      <c r="A1729" s="1" t="str">
        <f t="shared" si="52"/>
        <v>1198613712E2</v>
      </c>
      <c r="B1729" t="s">
        <v>391</v>
      </c>
      <c r="C1729" t="s">
        <v>303</v>
      </c>
      <c r="D1729" t="s">
        <v>30</v>
      </c>
      <c r="E1729" t="s">
        <v>330</v>
      </c>
      <c r="F1729" t="s">
        <v>1352</v>
      </c>
      <c r="G1729" t="s">
        <v>9391</v>
      </c>
      <c r="H1729" t="s">
        <v>1774</v>
      </c>
      <c r="I1729" t="s">
        <v>9392</v>
      </c>
      <c r="J1729" t="s">
        <v>9397</v>
      </c>
      <c r="K1729" t="s">
        <v>32</v>
      </c>
      <c r="L1729" t="s">
        <v>32</v>
      </c>
      <c r="M1729" t="s">
        <v>43</v>
      </c>
      <c r="N1729" t="s">
        <v>62</v>
      </c>
      <c r="O1729" t="s">
        <v>9399</v>
      </c>
      <c r="P1729" t="s">
        <v>9400</v>
      </c>
      <c r="Q1729" t="s">
        <v>412</v>
      </c>
      <c r="R1729" t="s">
        <v>333</v>
      </c>
      <c r="S1729" s="1" t="str">
        <f t="shared" si="53"/>
        <v>LAQUITICONA DURAN, ROXANA</v>
      </c>
      <c r="T1729" t="s">
        <v>65</v>
      </c>
      <c r="U1729" t="s">
        <v>49</v>
      </c>
      <c r="V1729" t="s">
        <v>50</v>
      </c>
      <c r="W1729" t="s">
        <v>9401</v>
      </c>
      <c r="X1729" s="40">
        <v>30271</v>
      </c>
      <c r="Y1729" t="s">
        <v>9402</v>
      </c>
      <c r="Z1729" s="40">
        <v>43388</v>
      </c>
      <c r="AA1729" s="40">
        <v>43465</v>
      </c>
      <c r="AB1729" t="s">
        <v>270</v>
      </c>
      <c r="AC1729" t="s">
        <v>67</v>
      </c>
      <c r="AD1729" t="s">
        <v>41</v>
      </c>
      <c r="AE1729"/>
    </row>
    <row r="1730" spans="1:31" ht="15">
      <c r="A1730" s="1" t="str">
        <f t="shared" si="52"/>
        <v>1198613712E4</v>
      </c>
      <c r="B1730" t="s">
        <v>391</v>
      </c>
      <c r="C1730" t="s">
        <v>303</v>
      </c>
      <c r="D1730" t="s">
        <v>30</v>
      </c>
      <c r="E1730" t="s">
        <v>330</v>
      </c>
      <c r="F1730" t="s">
        <v>1352</v>
      </c>
      <c r="G1730" t="s">
        <v>9391</v>
      </c>
      <c r="H1730" t="s">
        <v>1774</v>
      </c>
      <c r="I1730" t="s">
        <v>9392</v>
      </c>
      <c r="J1730" t="s">
        <v>9403</v>
      </c>
      <c r="K1730" t="s">
        <v>32</v>
      </c>
      <c r="L1730" t="s">
        <v>32</v>
      </c>
      <c r="M1730" t="s">
        <v>43</v>
      </c>
      <c r="N1730" t="s">
        <v>44</v>
      </c>
      <c r="O1730" t="s">
        <v>9404</v>
      </c>
      <c r="P1730" t="s">
        <v>118</v>
      </c>
      <c r="Q1730" t="s">
        <v>254</v>
      </c>
      <c r="R1730" t="s">
        <v>3203</v>
      </c>
      <c r="S1730" s="1" t="str">
        <f t="shared" si="53"/>
        <v>FLORES CHAMBILLA, AURORA</v>
      </c>
      <c r="T1730" t="s">
        <v>48</v>
      </c>
      <c r="U1730" t="s">
        <v>49</v>
      </c>
      <c r="V1730" t="s">
        <v>50</v>
      </c>
      <c r="W1730" t="s">
        <v>9405</v>
      </c>
      <c r="X1730" s="40">
        <v>24686</v>
      </c>
      <c r="Y1730" t="s">
        <v>9406</v>
      </c>
      <c r="Z1730"/>
      <c r="AA1730"/>
      <c r="AB1730" t="s">
        <v>39</v>
      </c>
      <c r="AC1730" t="s">
        <v>40</v>
      </c>
      <c r="AD1730" t="s">
        <v>41</v>
      </c>
      <c r="AE1730"/>
    </row>
    <row r="1731" spans="1:31" ht="15">
      <c r="A1731" s="1" t="str">
        <f t="shared" ref="A1731:A1776" si="54">J1731</f>
        <v>1198613712E5</v>
      </c>
      <c r="B1731" t="s">
        <v>391</v>
      </c>
      <c r="C1731" t="s">
        <v>303</v>
      </c>
      <c r="D1731" t="s">
        <v>30</v>
      </c>
      <c r="E1731" t="s">
        <v>330</v>
      </c>
      <c r="F1731" t="s">
        <v>1352</v>
      </c>
      <c r="G1731" t="s">
        <v>9391</v>
      </c>
      <c r="H1731" t="s">
        <v>1774</v>
      </c>
      <c r="I1731" t="s">
        <v>9392</v>
      </c>
      <c r="J1731" t="s">
        <v>9407</v>
      </c>
      <c r="K1731" t="s">
        <v>32</v>
      </c>
      <c r="L1731" t="s">
        <v>32</v>
      </c>
      <c r="M1731" t="s">
        <v>43</v>
      </c>
      <c r="N1731" t="s">
        <v>44</v>
      </c>
      <c r="O1731" t="s">
        <v>54</v>
      </c>
      <c r="P1731" t="s">
        <v>257</v>
      </c>
      <c r="Q1731" t="s">
        <v>228</v>
      </c>
      <c r="R1731" t="s">
        <v>542</v>
      </c>
      <c r="S1731" s="1" t="str">
        <f t="shared" si="53"/>
        <v>NINA PUMA, TEOFILO</v>
      </c>
      <c r="T1731" t="s">
        <v>48</v>
      </c>
      <c r="U1731" t="s">
        <v>49</v>
      </c>
      <c r="V1731" t="s">
        <v>50</v>
      </c>
      <c r="W1731" t="s">
        <v>9408</v>
      </c>
      <c r="X1731" s="40">
        <v>21071</v>
      </c>
      <c r="Y1731" t="s">
        <v>9409</v>
      </c>
      <c r="Z1731"/>
      <c r="AA1731"/>
      <c r="AB1731" t="s">
        <v>39</v>
      </c>
      <c r="AC1731" t="s">
        <v>40</v>
      </c>
      <c r="AD1731" t="s">
        <v>41</v>
      </c>
      <c r="AE1731"/>
    </row>
    <row r="1732" spans="1:31" ht="15">
      <c r="A1732" s="1" t="str">
        <f t="shared" si="54"/>
        <v>1198613712E3</v>
      </c>
      <c r="B1732" t="s">
        <v>391</v>
      </c>
      <c r="C1732" t="s">
        <v>303</v>
      </c>
      <c r="D1732" t="s">
        <v>30</v>
      </c>
      <c r="E1732" t="s">
        <v>330</v>
      </c>
      <c r="F1732" t="s">
        <v>1352</v>
      </c>
      <c r="G1732" t="s">
        <v>9391</v>
      </c>
      <c r="H1732" t="s">
        <v>1774</v>
      </c>
      <c r="I1732" t="s">
        <v>9392</v>
      </c>
      <c r="J1732" t="s">
        <v>9410</v>
      </c>
      <c r="K1732" t="s">
        <v>87</v>
      </c>
      <c r="L1732" t="s">
        <v>88</v>
      </c>
      <c r="M1732" t="s">
        <v>89</v>
      </c>
      <c r="N1732" t="s">
        <v>44</v>
      </c>
      <c r="O1732" t="s">
        <v>9411</v>
      </c>
      <c r="P1732" t="s">
        <v>124</v>
      </c>
      <c r="Q1732" t="s">
        <v>953</v>
      </c>
      <c r="R1732" t="s">
        <v>527</v>
      </c>
      <c r="S1732" s="1" t="str">
        <f t="shared" ref="S1732:S1776" si="55">CONCATENATE(P1732," ",Q1732,", ",R1732)</f>
        <v>CRUZ ANTALLACA, ELSA</v>
      </c>
      <c r="T1732" t="s">
        <v>91</v>
      </c>
      <c r="U1732" t="s">
        <v>38</v>
      </c>
      <c r="V1732" t="s">
        <v>50</v>
      </c>
      <c r="W1732" t="s">
        <v>9412</v>
      </c>
      <c r="X1732" s="40">
        <v>21515</v>
      </c>
      <c r="Y1732" t="s">
        <v>9413</v>
      </c>
      <c r="Z1732"/>
      <c r="AA1732"/>
      <c r="AB1732" t="s">
        <v>39</v>
      </c>
      <c r="AC1732" t="s">
        <v>92</v>
      </c>
      <c r="AD1732" t="s">
        <v>41</v>
      </c>
      <c r="AE1732"/>
    </row>
    <row r="1733" spans="1:31" ht="15">
      <c r="A1733" s="1" t="str">
        <f t="shared" si="54"/>
        <v>1179613712E6</v>
      </c>
      <c r="B1733" t="s">
        <v>391</v>
      </c>
      <c r="C1733" t="s">
        <v>29</v>
      </c>
      <c r="D1733" t="s">
        <v>30</v>
      </c>
      <c r="E1733" t="s">
        <v>330</v>
      </c>
      <c r="F1733" t="s">
        <v>1340</v>
      </c>
      <c r="G1733" t="s">
        <v>9414</v>
      </c>
      <c r="H1733" t="s">
        <v>1774</v>
      </c>
      <c r="I1733" t="s">
        <v>9415</v>
      </c>
      <c r="J1733" t="s">
        <v>9416</v>
      </c>
      <c r="K1733" t="s">
        <v>32</v>
      </c>
      <c r="L1733" t="s">
        <v>33</v>
      </c>
      <c r="M1733" t="s">
        <v>34</v>
      </c>
      <c r="N1733" t="s">
        <v>35</v>
      </c>
      <c r="O1733" t="s">
        <v>2020</v>
      </c>
      <c r="P1733" t="s">
        <v>177</v>
      </c>
      <c r="Q1733" t="s">
        <v>424</v>
      </c>
      <c r="R1733" t="s">
        <v>9417</v>
      </c>
      <c r="S1733" s="1" t="str">
        <f t="shared" si="55"/>
        <v>CHAVEZ CONTRERAS, JUAN ERNESTO</v>
      </c>
      <c r="T1733" t="s">
        <v>60</v>
      </c>
      <c r="U1733" t="s">
        <v>38</v>
      </c>
      <c r="V1733" t="s">
        <v>2021</v>
      </c>
      <c r="W1733" t="s">
        <v>9418</v>
      </c>
      <c r="X1733" s="40">
        <v>23322</v>
      </c>
      <c r="Y1733" t="s">
        <v>9419</v>
      </c>
      <c r="Z1733" s="40">
        <v>43374</v>
      </c>
      <c r="AA1733" s="40">
        <v>44834</v>
      </c>
      <c r="AB1733" t="s">
        <v>39</v>
      </c>
      <c r="AC1733" t="s">
        <v>40</v>
      </c>
      <c r="AD1733" t="s">
        <v>41</v>
      </c>
      <c r="AE1733"/>
    </row>
    <row r="1734" spans="1:31" ht="15">
      <c r="A1734" s="1" t="str">
        <f t="shared" si="54"/>
        <v>1179613712E2</v>
      </c>
      <c r="B1734" t="s">
        <v>391</v>
      </c>
      <c r="C1734" t="s">
        <v>29</v>
      </c>
      <c r="D1734" t="s">
        <v>30</v>
      </c>
      <c r="E1734" t="s">
        <v>330</v>
      </c>
      <c r="F1734" t="s">
        <v>1340</v>
      </c>
      <c r="G1734" t="s">
        <v>9414</v>
      </c>
      <c r="H1734" t="s">
        <v>1774</v>
      </c>
      <c r="I1734" t="s">
        <v>9415</v>
      </c>
      <c r="J1734" t="s">
        <v>9420</v>
      </c>
      <c r="K1734" t="s">
        <v>32</v>
      </c>
      <c r="L1734" t="s">
        <v>32</v>
      </c>
      <c r="M1734" t="s">
        <v>43</v>
      </c>
      <c r="N1734" t="s">
        <v>44</v>
      </c>
      <c r="O1734" t="s">
        <v>54</v>
      </c>
      <c r="P1734" t="s">
        <v>767</v>
      </c>
      <c r="Q1734" t="s">
        <v>532</v>
      </c>
      <c r="R1734" t="s">
        <v>8260</v>
      </c>
      <c r="S1734" s="1" t="str">
        <f t="shared" si="55"/>
        <v>CHANA ARISACA, MAURA</v>
      </c>
      <c r="T1734" t="s">
        <v>53</v>
      </c>
      <c r="U1734" t="s">
        <v>49</v>
      </c>
      <c r="V1734" t="s">
        <v>50</v>
      </c>
      <c r="W1734" t="s">
        <v>9421</v>
      </c>
      <c r="X1734" s="40">
        <v>24104</v>
      </c>
      <c r="Y1734" t="s">
        <v>9422</v>
      </c>
      <c r="Z1734"/>
      <c r="AA1734"/>
      <c r="AB1734" t="s">
        <v>39</v>
      </c>
      <c r="AC1734" t="s">
        <v>40</v>
      </c>
      <c r="AD1734" t="s">
        <v>41</v>
      </c>
      <c r="AE1734"/>
    </row>
    <row r="1735" spans="1:31" ht="15">
      <c r="A1735" s="1" t="str">
        <f t="shared" si="54"/>
        <v>1179613712E4</v>
      </c>
      <c r="B1735" t="s">
        <v>391</v>
      </c>
      <c r="C1735" t="s">
        <v>29</v>
      </c>
      <c r="D1735" t="s">
        <v>30</v>
      </c>
      <c r="E1735" t="s">
        <v>330</v>
      </c>
      <c r="F1735" t="s">
        <v>1340</v>
      </c>
      <c r="G1735" t="s">
        <v>9414</v>
      </c>
      <c r="H1735" t="s">
        <v>1774</v>
      </c>
      <c r="I1735" t="s">
        <v>9415</v>
      </c>
      <c r="J1735" t="s">
        <v>9423</v>
      </c>
      <c r="K1735" t="s">
        <v>32</v>
      </c>
      <c r="L1735" t="s">
        <v>32</v>
      </c>
      <c r="M1735" t="s">
        <v>43</v>
      </c>
      <c r="N1735" t="s">
        <v>44</v>
      </c>
      <c r="O1735" t="s">
        <v>9424</v>
      </c>
      <c r="P1735" t="s">
        <v>56</v>
      </c>
      <c r="Q1735" t="s">
        <v>102</v>
      </c>
      <c r="R1735" t="s">
        <v>954</v>
      </c>
      <c r="S1735" s="1" t="str">
        <f t="shared" si="55"/>
        <v>ARPASI MAMANI, HERBERT</v>
      </c>
      <c r="T1735" t="s">
        <v>48</v>
      </c>
      <c r="U1735" t="s">
        <v>49</v>
      </c>
      <c r="V1735" t="s">
        <v>271</v>
      </c>
      <c r="W1735" t="s">
        <v>9425</v>
      </c>
      <c r="X1735" s="40">
        <v>29049</v>
      </c>
      <c r="Y1735" t="s">
        <v>9426</v>
      </c>
      <c r="Z1735" s="40">
        <v>43413</v>
      </c>
      <c r="AA1735" s="40">
        <v>43451</v>
      </c>
      <c r="AB1735" t="s">
        <v>39</v>
      </c>
      <c r="AC1735" t="s">
        <v>40</v>
      </c>
      <c r="AD1735" t="s">
        <v>41</v>
      </c>
      <c r="AE1735"/>
    </row>
    <row r="1736" spans="1:31" ht="15">
      <c r="A1736" s="1" t="str">
        <f t="shared" si="54"/>
        <v>1179613712E4</v>
      </c>
      <c r="B1736" t="s">
        <v>391</v>
      </c>
      <c r="C1736" t="s">
        <v>29</v>
      </c>
      <c r="D1736" t="s">
        <v>30</v>
      </c>
      <c r="E1736" t="s">
        <v>330</v>
      </c>
      <c r="F1736" t="s">
        <v>1340</v>
      </c>
      <c r="G1736" t="s">
        <v>9414</v>
      </c>
      <c r="H1736" t="s">
        <v>1774</v>
      </c>
      <c r="I1736" t="s">
        <v>9415</v>
      </c>
      <c r="J1736" t="s">
        <v>9423</v>
      </c>
      <c r="K1736" t="s">
        <v>32</v>
      </c>
      <c r="L1736" t="s">
        <v>32</v>
      </c>
      <c r="M1736" t="s">
        <v>43</v>
      </c>
      <c r="N1736" t="s">
        <v>62</v>
      </c>
      <c r="O1736" t="s">
        <v>9427</v>
      </c>
      <c r="P1736" t="s">
        <v>102</v>
      </c>
      <c r="Q1736" t="s">
        <v>124</v>
      </c>
      <c r="R1736" t="s">
        <v>865</v>
      </c>
      <c r="S1736" s="1" t="str">
        <f t="shared" si="55"/>
        <v>MAMANI CRUZ, AGUSTIN</v>
      </c>
      <c r="T1736" t="s">
        <v>65</v>
      </c>
      <c r="U1736" t="s">
        <v>49</v>
      </c>
      <c r="V1736" t="s">
        <v>50</v>
      </c>
      <c r="W1736" t="s">
        <v>9428</v>
      </c>
      <c r="X1736" s="40">
        <v>25430</v>
      </c>
      <c r="Y1736" t="s">
        <v>9429</v>
      </c>
      <c r="Z1736" s="40">
        <v>43413</v>
      </c>
      <c r="AA1736" s="40">
        <v>43451</v>
      </c>
      <c r="AB1736" t="s">
        <v>270</v>
      </c>
      <c r="AC1736" t="s">
        <v>67</v>
      </c>
      <c r="AD1736" t="s">
        <v>41</v>
      </c>
      <c r="AE1736"/>
    </row>
    <row r="1737" spans="1:31" ht="15">
      <c r="A1737" s="1" t="str">
        <f t="shared" si="54"/>
        <v>1179613712E5</v>
      </c>
      <c r="B1737" t="s">
        <v>391</v>
      </c>
      <c r="C1737" t="s">
        <v>29</v>
      </c>
      <c r="D1737" t="s">
        <v>30</v>
      </c>
      <c r="E1737" t="s">
        <v>330</v>
      </c>
      <c r="F1737" t="s">
        <v>1340</v>
      </c>
      <c r="G1737" t="s">
        <v>9414</v>
      </c>
      <c r="H1737" t="s">
        <v>1774</v>
      </c>
      <c r="I1737" t="s">
        <v>9415</v>
      </c>
      <c r="J1737" t="s">
        <v>9430</v>
      </c>
      <c r="K1737" t="s">
        <v>32</v>
      </c>
      <c r="L1737" t="s">
        <v>32</v>
      </c>
      <c r="M1737" t="s">
        <v>43</v>
      </c>
      <c r="N1737" t="s">
        <v>44</v>
      </c>
      <c r="O1737" t="s">
        <v>54</v>
      </c>
      <c r="P1737" t="s">
        <v>704</v>
      </c>
      <c r="Q1737" t="s">
        <v>84</v>
      </c>
      <c r="R1737" t="s">
        <v>9431</v>
      </c>
      <c r="S1737" s="1" t="str">
        <f t="shared" si="55"/>
        <v>MELENDEZ CARBAJAL, CLARA</v>
      </c>
      <c r="T1737" t="s">
        <v>53</v>
      </c>
      <c r="U1737" t="s">
        <v>49</v>
      </c>
      <c r="V1737" t="s">
        <v>50</v>
      </c>
      <c r="W1737" t="s">
        <v>9432</v>
      </c>
      <c r="X1737" s="40">
        <v>23235</v>
      </c>
      <c r="Y1737" t="s">
        <v>9433</v>
      </c>
      <c r="Z1737"/>
      <c r="AA1737"/>
      <c r="AB1737" t="s">
        <v>39</v>
      </c>
      <c r="AC1737" t="s">
        <v>40</v>
      </c>
      <c r="AD1737" t="s">
        <v>41</v>
      </c>
      <c r="AE1737"/>
    </row>
    <row r="1738" spans="1:31" ht="15">
      <c r="A1738" s="1" t="str">
        <f t="shared" si="54"/>
        <v>1179613712E7</v>
      </c>
      <c r="B1738" t="s">
        <v>391</v>
      </c>
      <c r="C1738" t="s">
        <v>29</v>
      </c>
      <c r="D1738" t="s">
        <v>30</v>
      </c>
      <c r="E1738" t="s">
        <v>330</v>
      </c>
      <c r="F1738" t="s">
        <v>1340</v>
      </c>
      <c r="G1738" t="s">
        <v>9414</v>
      </c>
      <c r="H1738" t="s">
        <v>1774</v>
      </c>
      <c r="I1738" t="s">
        <v>9415</v>
      </c>
      <c r="J1738" t="s">
        <v>9434</v>
      </c>
      <c r="K1738" t="s">
        <v>32</v>
      </c>
      <c r="L1738" t="s">
        <v>32</v>
      </c>
      <c r="M1738" t="s">
        <v>43</v>
      </c>
      <c r="N1738" t="s">
        <v>44</v>
      </c>
      <c r="O1738" t="s">
        <v>54</v>
      </c>
      <c r="P1738" t="s">
        <v>123</v>
      </c>
      <c r="Q1738" t="s">
        <v>456</v>
      </c>
      <c r="R1738" t="s">
        <v>163</v>
      </c>
      <c r="S1738" s="1" t="str">
        <f t="shared" si="55"/>
        <v>VELASQUEZ ÑACA, HUGO</v>
      </c>
      <c r="T1738" t="s">
        <v>48</v>
      </c>
      <c r="U1738" t="s">
        <v>49</v>
      </c>
      <c r="V1738" t="s">
        <v>50</v>
      </c>
      <c r="W1738" t="s">
        <v>9435</v>
      </c>
      <c r="X1738" s="40">
        <v>24808</v>
      </c>
      <c r="Y1738" t="s">
        <v>9436</v>
      </c>
      <c r="Z1738"/>
      <c r="AA1738"/>
      <c r="AB1738" t="s">
        <v>39</v>
      </c>
      <c r="AC1738" t="s">
        <v>40</v>
      </c>
      <c r="AD1738" t="s">
        <v>41</v>
      </c>
      <c r="AE1738"/>
    </row>
    <row r="1739" spans="1:31" ht="15">
      <c r="A1739" s="1" t="str">
        <f t="shared" si="54"/>
        <v>1179613712E8</v>
      </c>
      <c r="B1739" t="s">
        <v>391</v>
      </c>
      <c r="C1739" t="s">
        <v>29</v>
      </c>
      <c r="D1739" t="s">
        <v>30</v>
      </c>
      <c r="E1739" t="s">
        <v>330</v>
      </c>
      <c r="F1739" t="s">
        <v>1340</v>
      </c>
      <c r="G1739" t="s">
        <v>9414</v>
      </c>
      <c r="H1739" t="s">
        <v>1774</v>
      </c>
      <c r="I1739" t="s">
        <v>9415</v>
      </c>
      <c r="J1739" t="s">
        <v>9437</v>
      </c>
      <c r="K1739" t="s">
        <v>32</v>
      </c>
      <c r="L1739" t="s">
        <v>32</v>
      </c>
      <c r="M1739" t="s">
        <v>43</v>
      </c>
      <c r="N1739" t="s">
        <v>62</v>
      </c>
      <c r="O1739" t="s">
        <v>9438</v>
      </c>
      <c r="P1739" t="s">
        <v>588</v>
      </c>
      <c r="Q1739" t="s">
        <v>473</v>
      </c>
      <c r="R1739" t="s">
        <v>9439</v>
      </c>
      <c r="S1739" s="1" t="str">
        <f t="shared" si="55"/>
        <v>ARI ESTEBA, HAYDEE YOLANDA</v>
      </c>
      <c r="T1739" t="s">
        <v>65</v>
      </c>
      <c r="U1739" t="s">
        <v>49</v>
      </c>
      <c r="V1739" t="s">
        <v>100</v>
      </c>
      <c r="W1739" t="s">
        <v>9440</v>
      </c>
      <c r="X1739" s="40">
        <v>27358</v>
      </c>
      <c r="Y1739" t="s">
        <v>9441</v>
      </c>
      <c r="Z1739" s="40">
        <v>43160</v>
      </c>
      <c r="AA1739" s="40">
        <v>43465</v>
      </c>
      <c r="AB1739" t="s">
        <v>39</v>
      </c>
      <c r="AC1739" t="s">
        <v>67</v>
      </c>
      <c r="AD1739" t="s">
        <v>41</v>
      </c>
      <c r="AE1739"/>
    </row>
    <row r="1740" spans="1:31" ht="15">
      <c r="A1740" s="1" t="str">
        <f t="shared" si="54"/>
        <v>21EV01810191</v>
      </c>
      <c r="B1740" t="s">
        <v>391</v>
      </c>
      <c r="C1740" t="s">
        <v>29</v>
      </c>
      <c r="D1740" t="s">
        <v>30</v>
      </c>
      <c r="E1740" t="s">
        <v>330</v>
      </c>
      <c r="F1740" t="s">
        <v>1340</v>
      </c>
      <c r="G1740" t="s">
        <v>9414</v>
      </c>
      <c r="H1740" t="s">
        <v>1774</v>
      </c>
      <c r="I1740" t="s">
        <v>9415</v>
      </c>
      <c r="J1740" t="s">
        <v>9442</v>
      </c>
      <c r="K1740" t="s">
        <v>32</v>
      </c>
      <c r="L1740" t="s">
        <v>32</v>
      </c>
      <c r="M1740" t="s">
        <v>1139</v>
      </c>
      <c r="N1740" t="s">
        <v>62</v>
      </c>
      <c r="O1740" t="s">
        <v>2591</v>
      </c>
      <c r="P1740" t="s">
        <v>871</v>
      </c>
      <c r="Q1740" t="s">
        <v>292</v>
      </c>
      <c r="R1740" t="s">
        <v>9443</v>
      </c>
      <c r="S1740" s="1" t="str">
        <f t="shared" si="55"/>
        <v>MARAZA VILCANQUI, NAIN</v>
      </c>
      <c r="T1740" t="s">
        <v>65</v>
      </c>
      <c r="U1740" t="s">
        <v>644</v>
      </c>
      <c r="V1740" t="s">
        <v>50</v>
      </c>
      <c r="W1740" t="s">
        <v>9444</v>
      </c>
      <c r="X1740" s="40">
        <v>30209</v>
      </c>
      <c r="Y1740" t="s">
        <v>9445</v>
      </c>
      <c r="Z1740" s="40">
        <v>43363</v>
      </c>
      <c r="AA1740" s="40">
        <v>43465</v>
      </c>
      <c r="AB1740" t="s">
        <v>113</v>
      </c>
      <c r="AC1740" t="s">
        <v>67</v>
      </c>
      <c r="AD1740" t="s">
        <v>41</v>
      </c>
      <c r="AE1740"/>
    </row>
    <row r="1741" spans="1:31" ht="15">
      <c r="A1741" s="1" t="str">
        <f t="shared" si="54"/>
        <v>1179613712E3</v>
      </c>
      <c r="B1741" t="s">
        <v>391</v>
      </c>
      <c r="C1741" t="s">
        <v>29</v>
      </c>
      <c r="D1741" t="s">
        <v>30</v>
      </c>
      <c r="E1741" t="s">
        <v>330</v>
      </c>
      <c r="F1741" t="s">
        <v>1340</v>
      </c>
      <c r="G1741" t="s">
        <v>9414</v>
      </c>
      <c r="H1741" t="s">
        <v>1774</v>
      </c>
      <c r="I1741" t="s">
        <v>9415</v>
      </c>
      <c r="J1741" t="s">
        <v>9446</v>
      </c>
      <c r="K1741" t="s">
        <v>87</v>
      </c>
      <c r="L1741" t="s">
        <v>88</v>
      </c>
      <c r="M1741" t="s">
        <v>89</v>
      </c>
      <c r="N1741" t="s">
        <v>44</v>
      </c>
      <c r="O1741" t="s">
        <v>54</v>
      </c>
      <c r="P1741" t="s">
        <v>118</v>
      </c>
      <c r="Q1741" t="s">
        <v>304</v>
      </c>
      <c r="R1741" t="s">
        <v>9447</v>
      </c>
      <c r="S1741" s="1" t="str">
        <f t="shared" si="55"/>
        <v>FLORES MIRANDA, BUENAVENTURA</v>
      </c>
      <c r="T1741" t="s">
        <v>96</v>
      </c>
      <c r="U1741" t="s">
        <v>38</v>
      </c>
      <c r="V1741" t="s">
        <v>50</v>
      </c>
      <c r="W1741" t="s">
        <v>9448</v>
      </c>
      <c r="X1741" s="40">
        <v>18458</v>
      </c>
      <c r="Y1741" t="s">
        <v>9449</v>
      </c>
      <c r="Z1741"/>
      <c r="AA1741"/>
      <c r="AB1741" t="s">
        <v>39</v>
      </c>
      <c r="AC1741" t="s">
        <v>92</v>
      </c>
      <c r="AD1741" t="s">
        <v>41</v>
      </c>
      <c r="AE1741"/>
    </row>
    <row r="1742" spans="1:31" ht="15">
      <c r="A1742" s="1" t="str">
        <f t="shared" si="54"/>
        <v>1199613712E7</v>
      </c>
      <c r="B1742" t="s">
        <v>391</v>
      </c>
      <c r="C1742" t="s">
        <v>29</v>
      </c>
      <c r="D1742" t="s">
        <v>30</v>
      </c>
      <c r="E1742" t="s">
        <v>329</v>
      </c>
      <c r="F1742" t="s">
        <v>1330</v>
      </c>
      <c r="G1742" t="s">
        <v>9450</v>
      </c>
      <c r="H1742" t="s">
        <v>1774</v>
      </c>
      <c r="I1742" t="s">
        <v>9451</v>
      </c>
      <c r="J1742" t="s">
        <v>9452</v>
      </c>
      <c r="K1742" t="s">
        <v>32</v>
      </c>
      <c r="L1742" t="s">
        <v>33</v>
      </c>
      <c r="M1742" t="s">
        <v>34</v>
      </c>
      <c r="N1742" t="s">
        <v>35</v>
      </c>
      <c r="O1742" t="s">
        <v>9453</v>
      </c>
      <c r="P1742" t="s">
        <v>246</v>
      </c>
      <c r="Q1742" t="s">
        <v>207</v>
      </c>
      <c r="R1742" t="s">
        <v>9454</v>
      </c>
      <c r="S1742" s="1" t="str">
        <f t="shared" si="55"/>
        <v>CUTIPA TICONA, ELEANA</v>
      </c>
      <c r="T1742" t="s">
        <v>48</v>
      </c>
      <c r="U1742" t="s">
        <v>38</v>
      </c>
      <c r="V1742" t="s">
        <v>100</v>
      </c>
      <c r="W1742" t="s">
        <v>9455</v>
      </c>
      <c r="X1742" s="40">
        <v>26569</v>
      </c>
      <c r="Y1742" t="s">
        <v>9456</v>
      </c>
      <c r="Z1742" s="40">
        <v>42064</v>
      </c>
      <c r="AA1742" s="40">
        <v>43159</v>
      </c>
      <c r="AB1742" t="s">
        <v>39</v>
      </c>
      <c r="AC1742" t="s">
        <v>40</v>
      </c>
      <c r="AD1742" t="s">
        <v>41</v>
      </c>
      <c r="AE1742"/>
    </row>
    <row r="1743" spans="1:31" ht="15">
      <c r="A1743" s="1" t="str">
        <f t="shared" si="54"/>
        <v>1199613712E2</v>
      </c>
      <c r="B1743" t="s">
        <v>391</v>
      </c>
      <c r="C1743" t="s">
        <v>29</v>
      </c>
      <c r="D1743" t="s">
        <v>30</v>
      </c>
      <c r="E1743" t="s">
        <v>329</v>
      </c>
      <c r="F1743" t="s">
        <v>1330</v>
      </c>
      <c r="G1743" t="s">
        <v>9450</v>
      </c>
      <c r="H1743" t="s">
        <v>1774</v>
      </c>
      <c r="I1743" t="s">
        <v>9451</v>
      </c>
      <c r="J1743" t="s">
        <v>9457</v>
      </c>
      <c r="K1743" t="s">
        <v>32</v>
      </c>
      <c r="L1743" t="s">
        <v>32</v>
      </c>
      <c r="M1743" t="s">
        <v>43</v>
      </c>
      <c r="N1743" t="s">
        <v>44</v>
      </c>
      <c r="O1743" t="s">
        <v>54</v>
      </c>
      <c r="P1743" t="s">
        <v>266</v>
      </c>
      <c r="Q1743" t="s">
        <v>118</v>
      </c>
      <c r="R1743" t="s">
        <v>9458</v>
      </c>
      <c r="S1743" s="1" t="str">
        <f t="shared" si="55"/>
        <v>AGUILAR FLORES, SANTUSA CONCEPCION</v>
      </c>
      <c r="T1743" t="s">
        <v>53</v>
      </c>
      <c r="U1743" t="s">
        <v>49</v>
      </c>
      <c r="V1743" t="s">
        <v>50</v>
      </c>
      <c r="W1743" t="s">
        <v>9459</v>
      </c>
      <c r="X1743" s="40">
        <v>24813</v>
      </c>
      <c r="Y1743" t="s">
        <v>9460</v>
      </c>
      <c r="Z1743"/>
      <c r="AA1743"/>
      <c r="AB1743" t="s">
        <v>39</v>
      </c>
      <c r="AC1743" t="s">
        <v>40</v>
      </c>
      <c r="AD1743" t="s">
        <v>41</v>
      </c>
      <c r="AE1743"/>
    </row>
    <row r="1744" spans="1:31" ht="15">
      <c r="A1744" s="1" t="str">
        <f t="shared" si="54"/>
        <v>1199613712E3</v>
      </c>
      <c r="B1744" t="s">
        <v>391</v>
      </c>
      <c r="C1744" t="s">
        <v>29</v>
      </c>
      <c r="D1744" t="s">
        <v>30</v>
      </c>
      <c r="E1744" t="s">
        <v>329</v>
      </c>
      <c r="F1744" t="s">
        <v>1330</v>
      </c>
      <c r="G1744" t="s">
        <v>9450</v>
      </c>
      <c r="H1744" t="s">
        <v>1774</v>
      </c>
      <c r="I1744" t="s">
        <v>9451</v>
      </c>
      <c r="J1744" t="s">
        <v>9461</v>
      </c>
      <c r="K1744" t="s">
        <v>32</v>
      </c>
      <c r="L1744" t="s">
        <v>32</v>
      </c>
      <c r="M1744" t="s">
        <v>1139</v>
      </c>
      <c r="N1744" t="s">
        <v>44</v>
      </c>
      <c r="O1744" t="s">
        <v>54</v>
      </c>
      <c r="P1744" t="s">
        <v>174</v>
      </c>
      <c r="Q1744" t="s">
        <v>77</v>
      </c>
      <c r="R1744" t="s">
        <v>9462</v>
      </c>
      <c r="S1744" s="1" t="str">
        <f t="shared" si="55"/>
        <v>APAZA CONDORI, IRINEO IDEL</v>
      </c>
      <c r="T1744" t="s">
        <v>60</v>
      </c>
      <c r="U1744" t="s">
        <v>49</v>
      </c>
      <c r="V1744" t="s">
        <v>50</v>
      </c>
      <c r="W1744" t="s">
        <v>9463</v>
      </c>
      <c r="X1744" s="40">
        <v>21425</v>
      </c>
      <c r="Y1744" t="s">
        <v>9464</v>
      </c>
      <c r="Z1744"/>
      <c r="AA1744"/>
      <c r="AB1744" t="s">
        <v>39</v>
      </c>
      <c r="AC1744" t="s">
        <v>40</v>
      </c>
      <c r="AD1744" t="s">
        <v>41</v>
      </c>
      <c r="AE1744"/>
    </row>
    <row r="1745" spans="1:31" ht="15">
      <c r="A1745" s="1" t="str">
        <f t="shared" si="54"/>
        <v>1199613712E4</v>
      </c>
      <c r="B1745" t="s">
        <v>391</v>
      </c>
      <c r="C1745" t="s">
        <v>29</v>
      </c>
      <c r="D1745" t="s">
        <v>30</v>
      </c>
      <c r="E1745" t="s">
        <v>329</v>
      </c>
      <c r="F1745" t="s">
        <v>1330</v>
      </c>
      <c r="G1745" t="s">
        <v>9450</v>
      </c>
      <c r="H1745" t="s">
        <v>1774</v>
      </c>
      <c r="I1745" t="s">
        <v>9451</v>
      </c>
      <c r="J1745" t="s">
        <v>9465</v>
      </c>
      <c r="K1745" t="s">
        <v>32</v>
      </c>
      <c r="L1745" t="s">
        <v>32</v>
      </c>
      <c r="M1745" t="s">
        <v>1837</v>
      </c>
      <c r="N1745" t="s">
        <v>44</v>
      </c>
      <c r="O1745" t="s">
        <v>54</v>
      </c>
      <c r="P1745" t="s">
        <v>52</v>
      </c>
      <c r="Q1745" t="s">
        <v>56</v>
      </c>
      <c r="R1745" t="s">
        <v>865</v>
      </c>
      <c r="S1745" s="1" t="str">
        <f t="shared" si="55"/>
        <v>CHOQUEMAMANI ARPASI, AGUSTIN</v>
      </c>
      <c r="T1745" t="s">
        <v>53</v>
      </c>
      <c r="U1745" t="s">
        <v>49</v>
      </c>
      <c r="V1745" t="s">
        <v>271</v>
      </c>
      <c r="W1745" t="s">
        <v>9466</v>
      </c>
      <c r="X1745" s="40">
        <v>22113</v>
      </c>
      <c r="Y1745" t="s">
        <v>9467</v>
      </c>
      <c r="Z1745" s="40">
        <v>43402</v>
      </c>
      <c r="AA1745" s="40">
        <v>43434</v>
      </c>
      <c r="AB1745" t="s">
        <v>39</v>
      </c>
      <c r="AC1745" t="s">
        <v>40</v>
      </c>
      <c r="AD1745" t="s">
        <v>41</v>
      </c>
      <c r="AE1745"/>
    </row>
    <row r="1746" spans="1:31" ht="15">
      <c r="A1746" s="1" t="str">
        <f t="shared" si="54"/>
        <v>1199613712E4</v>
      </c>
      <c r="B1746" t="s">
        <v>391</v>
      </c>
      <c r="C1746" t="s">
        <v>29</v>
      </c>
      <c r="D1746" t="s">
        <v>30</v>
      </c>
      <c r="E1746" t="s">
        <v>329</v>
      </c>
      <c r="F1746" t="s">
        <v>1330</v>
      </c>
      <c r="G1746" t="s">
        <v>9450</v>
      </c>
      <c r="H1746" t="s">
        <v>1774</v>
      </c>
      <c r="I1746" t="s">
        <v>9451</v>
      </c>
      <c r="J1746" t="s">
        <v>9465</v>
      </c>
      <c r="K1746" t="s">
        <v>32</v>
      </c>
      <c r="L1746" t="s">
        <v>32</v>
      </c>
      <c r="M1746" t="s">
        <v>1837</v>
      </c>
      <c r="N1746" t="s">
        <v>62</v>
      </c>
      <c r="O1746" t="s">
        <v>9468</v>
      </c>
      <c r="P1746" t="s">
        <v>76</v>
      </c>
      <c r="Q1746" t="s">
        <v>407</v>
      </c>
      <c r="R1746" t="s">
        <v>9469</v>
      </c>
      <c r="S1746" s="1" t="str">
        <f t="shared" si="55"/>
        <v>QUISPE PACOMPIA, LUCY ALVINA</v>
      </c>
      <c r="T1746" t="s">
        <v>65</v>
      </c>
      <c r="U1746" t="s">
        <v>49</v>
      </c>
      <c r="V1746" t="s">
        <v>50</v>
      </c>
      <c r="W1746" t="s">
        <v>9470</v>
      </c>
      <c r="X1746" s="40">
        <v>28110</v>
      </c>
      <c r="Y1746" t="s">
        <v>9471</v>
      </c>
      <c r="Z1746" s="40">
        <v>43402</v>
      </c>
      <c r="AA1746" s="40">
        <v>43434</v>
      </c>
      <c r="AB1746" t="s">
        <v>270</v>
      </c>
      <c r="AC1746" t="s">
        <v>67</v>
      </c>
      <c r="AD1746" t="s">
        <v>41</v>
      </c>
      <c r="AE1746"/>
    </row>
    <row r="1747" spans="1:31" ht="15">
      <c r="A1747" s="1" t="str">
        <f t="shared" si="54"/>
        <v>1199613712E6</v>
      </c>
      <c r="B1747" t="s">
        <v>391</v>
      </c>
      <c r="C1747" t="s">
        <v>29</v>
      </c>
      <c r="D1747" t="s">
        <v>30</v>
      </c>
      <c r="E1747" t="s">
        <v>329</v>
      </c>
      <c r="F1747" t="s">
        <v>1330</v>
      </c>
      <c r="G1747" t="s">
        <v>9450</v>
      </c>
      <c r="H1747" t="s">
        <v>1774</v>
      </c>
      <c r="I1747" t="s">
        <v>9451</v>
      </c>
      <c r="J1747" t="s">
        <v>9472</v>
      </c>
      <c r="K1747" t="s">
        <v>32</v>
      </c>
      <c r="L1747" t="s">
        <v>32</v>
      </c>
      <c r="M1747" t="s">
        <v>43</v>
      </c>
      <c r="N1747" t="s">
        <v>44</v>
      </c>
      <c r="O1747" t="s">
        <v>54</v>
      </c>
      <c r="P1747" t="s">
        <v>264</v>
      </c>
      <c r="Q1747" t="s">
        <v>109</v>
      </c>
      <c r="R1747" t="s">
        <v>9473</v>
      </c>
      <c r="S1747" s="1" t="str">
        <f t="shared" si="55"/>
        <v>LUQUE PAREDES, ELISELDA BERNARDINA</v>
      </c>
      <c r="T1747" t="s">
        <v>53</v>
      </c>
      <c r="U1747" t="s">
        <v>49</v>
      </c>
      <c r="V1747" t="s">
        <v>50</v>
      </c>
      <c r="W1747" t="s">
        <v>9474</v>
      </c>
      <c r="X1747" s="40">
        <v>23151</v>
      </c>
      <c r="Y1747" t="s">
        <v>9475</v>
      </c>
      <c r="Z1747"/>
      <c r="AA1747"/>
      <c r="AB1747" t="s">
        <v>39</v>
      </c>
      <c r="AC1747" t="s">
        <v>40</v>
      </c>
      <c r="AD1747" t="s">
        <v>41</v>
      </c>
      <c r="AE1747"/>
    </row>
    <row r="1748" spans="1:31" ht="15">
      <c r="A1748" s="1" t="str">
        <f t="shared" si="54"/>
        <v>1199613712E8</v>
      </c>
      <c r="B1748" t="s">
        <v>391</v>
      </c>
      <c r="C1748" t="s">
        <v>29</v>
      </c>
      <c r="D1748" t="s">
        <v>30</v>
      </c>
      <c r="E1748" t="s">
        <v>329</v>
      </c>
      <c r="F1748" t="s">
        <v>1330</v>
      </c>
      <c r="G1748" t="s">
        <v>9450</v>
      </c>
      <c r="H1748" t="s">
        <v>1774</v>
      </c>
      <c r="I1748" t="s">
        <v>9451</v>
      </c>
      <c r="J1748" t="s">
        <v>9476</v>
      </c>
      <c r="K1748" t="s">
        <v>32</v>
      </c>
      <c r="L1748" t="s">
        <v>32</v>
      </c>
      <c r="M1748" t="s">
        <v>43</v>
      </c>
      <c r="N1748" t="s">
        <v>44</v>
      </c>
      <c r="O1748" t="s">
        <v>9477</v>
      </c>
      <c r="P1748" t="s">
        <v>8859</v>
      </c>
      <c r="Q1748" t="s">
        <v>222</v>
      </c>
      <c r="R1748" t="s">
        <v>9478</v>
      </c>
      <c r="S1748" s="1" t="str">
        <f t="shared" si="55"/>
        <v>CARRY ALATA, MARIA GRACIELA</v>
      </c>
      <c r="T1748" t="s">
        <v>48</v>
      </c>
      <c r="U1748" t="s">
        <v>49</v>
      </c>
      <c r="V1748" t="s">
        <v>50</v>
      </c>
      <c r="W1748" t="s">
        <v>9479</v>
      </c>
      <c r="X1748" s="40">
        <v>21846</v>
      </c>
      <c r="Y1748" t="s">
        <v>9480</v>
      </c>
      <c r="Z1748"/>
      <c r="AA1748"/>
      <c r="AB1748" t="s">
        <v>39</v>
      </c>
      <c r="AC1748" t="s">
        <v>40</v>
      </c>
      <c r="AD1748" t="s">
        <v>41</v>
      </c>
      <c r="AE1748"/>
    </row>
    <row r="1749" spans="1:31" ht="15">
      <c r="A1749" s="1" t="str">
        <f t="shared" si="54"/>
        <v>1199613722E2</v>
      </c>
      <c r="B1749" t="s">
        <v>391</v>
      </c>
      <c r="C1749" t="s">
        <v>29</v>
      </c>
      <c r="D1749" t="s">
        <v>30</v>
      </c>
      <c r="E1749" t="s">
        <v>329</v>
      </c>
      <c r="F1749" t="s">
        <v>1330</v>
      </c>
      <c r="G1749" t="s">
        <v>9450</v>
      </c>
      <c r="H1749" t="s">
        <v>1774</v>
      </c>
      <c r="I1749" t="s">
        <v>9451</v>
      </c>
      <c r="J1749" t="s">
        <v>9481</v>
      </c>
      <c r="K1749" t="s">
        <v>32</v>
      </c>
      <c r="L1749" t="s">
        <v>32</v>
      </c>
      <c r="M1749" t="s">
        <v>43</v>
      </c>
      <c r="N1749" t="s">
        <v>44</v>
      </c>
      <c r="O1749" t="s">
        <v>9482</v>
      </c>
      <c r="P1749" t="s">
        <v>77</v>
      </c>
      <c r="Q1749" t="s">
        <v>76</v>
      </c>
      <c r="R1749" t="s">
        <v>188</v>
      </c>
      <c r="S1749" s="1" t="str">
        <f t="shared" si="55"/>
        <v>CONDORI QUISPE, LIDIA</v>
      </c>
      <c r="T1749" t="s">
        <v>53</v>
      </c>
      <c r="U1749" t="s">
        <v>49</v>
      </c>
      <c r="V1749" t="s">
        <v>50</v>
      </c>
      <c r="W1749" t="s">
        <v>9483</v>
      </c>
      <c r="X1749" s="40">
        <v>25215</v>
      </c>
      <c r="Y1749" t="s">
        <v>9484</v>
      </c>
      <c r="Z1749"/>
      <c r="AA1749"/>
      <c r="AB1749" t="s">
        <v>39</v>
      </c>
      <c r="AC1749" t="s">
        <v>40</v>
      </c>
      <c r="AD1749" t="s">
        <v>41</v>
      </c>
      <c r="AE1749"/>
    </row>
    <row r="1750" spans="1:31" ht="15">
      <c r="A1750" s="1" t="str">
        <f t="shared" si="54"/>
        <v>1199613712E9</v>
      </c>
      <c r="B1750" t="s">
        <v>391</v>
      </c>
      <c r="C1750" t="s">
        <v>29</v>
      </c>
      <c r="D1750" t="s">
        <v>30</v>
      </c>
      <c r="E1750" t="s">
        <v>329</v>
      </c>
      <c r="F1750" t="s">
        <v>1330</v>
      </c>
      <c r="G1750" t="s">
        <v>9450</v>
      </c>
      <c r="H1750" t="s">
        <v>1774</v>
      </c>
      <c r="I1750" t="s">
        <v>9451</v>
      </c>
      <c r="J1750" t="s">
        <v>9485</v>
      </c>
      <c r="K1750" t="s">
        <v>87</v>
      </c>
      <c r="L1750" t="s">
        <v>88</v>
      </c>
      <c r="M1750" t="s">
        <v>89</v>
      </c>
      <c r="N1750" t="s">
        <v>44</v>
      </c>
      <c r="O1750" t="s">
        <v>9486</v>
      </c>
      <c r="P1750" t="s">
        <v>118</v>
      </c>
      <c r="Q1750" t="s">
        <v>124</v>
      </c>
      <c r="R1750" t="s">
        <v>761</v>
      </c>
      <c r="S1750" s="1" t="str">
        <f t="shared" si="55"/>
        <v>FLORES CRUZ, EULOGIO</v>
      </c>
      <c r="T1750" t="s">
        <v>159</v>
      </c>
      <c r="U1750" t="s">
        <v>38</v>
      </c>
      <c r="V1750" t="s">
        <v>50</v>
      </c>
      <c r="W1750" t="s">
        <v>9487</v>
      </c>
      <c r="X1750" s="40">
        <v>23634</v>
      </c>
      <c r="Y1750" t="s">
        <v>9488</v>
      </c>
      <c r="Z1750" s="40">
        <v>41673</v>
      </c>
      <c r="AA1750" s="40">
        <v>42004</v>
      </c>
      <c r="AB1750" t="s">
        <v>39</v>
      </c>
      <c r="AC1750" t="s">
        <v>92</v>
      </c>
      <c r="AD1750" t="s">
        <v>41</v>
      </c>
      <c r="AE1750"/>
    </row>
    <row r="1751" spans="1:31" ht="15">
      <c r="A1751" s="1" t="str">
        <f t="shared" si="54"/>
        <v>1191713712E2</v>
      </c>
      <c r="B1751" t="s">
        <v>391</v>
      </c>
      <c r="C1751" t="s">
        <v>29</v>
      </c>
      <c r="D1751" t="s">
        <v>30</v>
      </c>
      <c r="E1751" t="s">
        <v>329</v>
      </c>
      <c r="F1751" t="s">
        <v>1335</v>
      </c>
      <c r="G1751" t="s">
        <v>9489</v>
      </c>
      <c r="H1751" t="s">
        <v>1774</v>
      </c>
      <c r="I1751" t="s">
        <v>9490</v>
      </c>
      <c r="J1751" t="s">
        <v>9491</v>
      </c>
      <c r="K1751" t="s">
        <v>32</v>
      </c>
      <c r="L1751" t="s">
        <v>33</v>
      </c>
      <c r="M1751" t="s">
        <v>34</v>
      </c>
      <c r="N1751" t="s">
        <v>35</v>
      </c>
      <c r="O1751" t="s">
        <v>9492</v>
      </c>
      <c r="P1751" t="s">
        <v>227</v>
      </c>
      <c r="Q1751" t="s">
        <v>622</v>
      </c>
      <c r="R1751" t="s">
        <v>829</v>
      </c>
      <c r="S1751" s="1" t="str">
        <f t="shared" si="55"/>
        <v>CALDERON LEON, MARCOS</v>
      </c>
      <c r="T1751" t="s">
        <v>37</v>
      </c>
      <c r="U1751" t="s">
        <v>38</v>
      </c>
      <c r="V1751" t="s">
        <v>100</v>
      </c>
      <c r="W1751" t="s">
        <v>9493</v>
      </c>
      <c r="X1751" s="40">
        <v>24387</v>
      </c>
      <c r="Y1751" t="s">
        <v>9494</v>
      </c>
      <c r="Z1751" s="40">
        <v>42064</v>
      </c>
      <c r="AA1751" s="40">
        <v>43159</v>
      </c>
      <c r="AB1751" t="s">
        <v>39</v>
      </c>
      <c r="AC1751" t="s">
        <v>40</v>
      </c>
      <c r="AD1751" t="s">
        <v>41</v>
      </c>
      <c r="AE1751"/>
    </row>
    <row r="1752" spans="1:31" ht="15">
      <c r="A1752" s="1" t="str">
        <f t="shared" si="54"/>
        <v>1191713712E3</v>
      </c>
      <c r="B1752" t="s">
        <v>391</v>
      </c>
      <c r="C1752" t="s">
        <v>29</v>
      </c>
      <c r="D1752" t="s">
        <v>30</v>
      </c>
      <c r="E1752" t="s">
        <v>329</v>
      </c>
      <c r="F1752" t="s">
        <v>1335</v>
      </c>
      <c r="G1752" t="s">
        <v>9489</v>
      </c>
      <c r="H1752" t="s">
        <v>1774</v>
      </c>
      <c r="I1752" t="s">
        <v>9490</v>
      </c>
      <c r="J1752" t="s">
        <v>9495</v>
      </c>
      <c r="K1752" t="s">
        <v>32</v>
      </c>
      <c r="L1752" t="s">
        <v>32</v>
      </c>
      <c r="M1752" t="s">
        <v>43</v>
      </c>
      <c r="N1752" t="s">
        <v>62</v>
      </c>
      <c r="O1752" t="s">
        <v>9496</v>
      </c>
      <c r="P1752" t="s">
        <v>124</v>
      </c>
      <c r="Q1752" t="s">
        <v>534</v>
      </c>
      <c r="R1752" t="s">
        <v>9497</v>
      </c>
      <c r="S1752" s="1" t="str">
        <f t="shared" si="55"/>
        <v>CRUZ ASENCIO, KATHERINE MINDY</v>
      </c>
      <c r="T1752" t="s">
        <v>65</v>
      </c>
      <c r="U1752" t="s">
        <v>49</v>
      </c>
      <c r="V1752" t="s">
        <v>100</v>
      </c>
      <c r="W1752" t="s">
        <v>9498</v>
      </c>
      <c r="X1752" s="40">
        <v>32366</v>
      </c>
      <c r="Y1752" t="s">
        <v>9499</v>
      </c>
      <c r="Z1752" s="40">
        <v>43160</v>
      </c>
      <c r="AA1752" s="40">
        <v>43465</v>
      </c>
      <c r="AB1752" t="s">
        <v>39</v>
      </c>
      <c r="AC1752" t="s">
        <v>67</v>
      </c>
      <c r="AD1752" t="s">
        <v>41</v>
      </c>
      <c r="AE1752"/>
    </row>
    <row r="1753" spans="1:31" ht="15">
      <c r="A1753" s="1" t="str">
        <f t="shared" si="54"/>
        <v>1191713712E4</v>
      </c>
      <c r="B1753" t="s">
        <v>391</v>
      </c>
      <c r="C1753" t="s">
        <v>29</v>
      </c>
      <c r="D1753" t="s">
        <v>30</v>
      </c>
      <c r="E1753" t="s">
        <v>329</v>
      </c>
      <c r="F1753" t="s">
        <v>1335</v>
      </c>
      <c r="G1753" t="s">
        <v>9489</v>
      </c>
      <c r="H1753" t="s">
        <v>1774</v>
      </c>
      <c r="I1753" t="s">
        <v>9490</v>
      </c>
      <c r="J1753" t="s">
        <v>9500</v>
      </c>
      <c r="K1753" t="s">
        <v>32</v>
      </c>
      <c r="L1753" t="s">
        <v>32</v>
      </c>
      <c r="M1753" t="s">
        <v>43</v>
      </c>
      <c r="N1753" t="s">
        <v>44</v>
      </c>
      <c r="O1753" t="s">
        <v>54</v>
      </c>
      <c r="P1753" t="s">
        <v>118</v>
      </c>
      <c r="Q1753" t="s">
        <v>153</v>
      </c>
      <c r="R1753" t="s">
        <v>772</v>
      </c>
      <c r="S1753" s="1" t="str">
        <f t="shared" si="55"/>
        <v>FLORES ORTEGA, JAIME</v>
      </c>
      <c r="T1753" t="s">
        <v>48</v>
      </c>
      <c r="U1753" t="s">
        <v>49</v>
      </c>
      <c r="V1753" t="s">
        <v>50</v>
      </c>
      <c r="W1753" t="s">
        <v>9501</v>
      </c>
      <c r="X1753" s="40">
        <v>23438</v>
      </c>
      <c r="Y1753" t="s">
        <v>9502</v>
      </c>
      <c r="Z1753"/>
      <c r="AA1753"/>
      <c r="AB1753" t="s">
        <v>39</v>
      </c>
      <c r="AC1753" t="s">
        <v>40</v>
      </c>
      <c r="AD1753" t="s">
        <v>41</v>
      </c>
      <c r="AE1753"/>
    </row>
    <row r="1754" spans="1:31" ht="15">
      <c r="A1754" s="1" t="str">
        <f t="shared" si="54"/>
        <v>1191713712E6</v>
      </c>
      <c r="B1754" t="s">
        <v>391</v>
      </c>
      <c r="C1754" t="s">
        <v>29</v>
      </c>
      <c r="D1754" t="s">
        <v>30</v>
      </c>
      <c r="E1754" t="s">
        <v>329</v>
      </c>
      <c r="F1754" t="s">
        <v>1335</v>
      </c>
      <c r="G1754" t="s">
        <v>9489</v>
      </c>
      <c r="H1754" t="s">
        <v>1774</v>
      </c>
      <c r="I1754" t="s">
        <v>9490</v>
      </c>
      <c r="J1754" t="s">
        <v>9503</v>
      </c>
      <c r="K1754" t="s">
        <v>32</v>
      </c>
      <c r="L1754" t="s">
        <v>32</v>
      </c>
      <c r="M1754" t="s">
        <v>43</v>
      </c>
      <c r="N1754" t="s">
        <v>44</v>
      </c>
      <c r="O1754" t="s">
        <v>54</v>
      </c>
      <c r="P1754" t="s">
        <v>9504</v>
      </c>
      <c r="Q1754" t="s">
        <v>77</v>
      </c>
      <c r="R1754" t="s">
        <v>104</v>
      </c>
      <c r="S1754" s="1" t="str">
        <f t="shared" si="55"/>
        <v>HUAQUIPACO CONDORI, CARMEN</v>
      </c>
      <c r="T1754" t="s">
        <v>53</v>
      </c>
      <c r="U1754" t="s">
        <v>49</v>
      </c>
      <c r="V1754" t="s">
        <v>50</v>
      </c>
      <c r="W1754" t="s">
        <v>9505</v>
      </c>
      <c r="X1754" s="40">
        <v>21382</v>
      </c>
      <c r="Y1754" t="s">
        <v>9506</v>
      </c>
      <c r="Z1754"/>
      <c r="AA1754"/>
      <c r="AB1754" t="s">
        <v>39</v>
      </c>
      <c r="AC1754" t="s">
        <v>40</v>
      </c>
      <c r="AD1754" t="s">
        <v>41</v>
      </c>
      <c r="AE1754"/>
    </row>
    <row r="1755" spans="1:31" ht="15">
      <c r="A1755" s="1" t="str">
        <f t="shared" si="54"/>
        <v>1191713712E7</v>
      </c>
      <c r="B1755" t="s">
        <v>391</v>
      </c>
      <c r="C1755" t="s">
        <v>29</v>
      </c>
      <c r="D1755" t="s">
        <v>30</v>
      </c>
      <c r="E1755" t="s">
        <v>329</v>
      </c>
      <c r="F1755" t="s">
        <v>1335</v>
      </c>
      <c r="G1755" t="s">
        <v>9489</v>
      </c>
      <c r="H1755" t="s">
        <v>1774</v>
      </c>
      <c r="I1755" t="s">
        <v>9490</v>
      </c>
      <c r="J1755" t="s">
        <v>9507</v>
      </c>
      <c r="K1755" t="s">
        <v>32</v>
      </c>
      <c r="L1755" t="s">
        <v>32</v>
      </c>
      <c r="M1755" t="s">
        <v>43</v>
      </c>
      <c r="N1755" t="s">
        <v>44</v>
      </c>
      <c r="O1755" t="s">
        <v>54</v>
      </c>
      <c r="P1755" t="s">
        <v>80</v>
      </c>
      <c r="Q1755" t="s">
        <v>560</v>
      </c>
      <c r="R1755" t="s">
        <v>201</v>
      </c>
      <c r="S1755" s="1" t="str">
        <f t="shared" si="55"/>
        <v>LARICO RIVERA, JUANA</v>
      </c>
      <c r="T1755" t="s">
        <v>48</v>
      </c>
      <c r="U1755" t="s">
        <v>49</v>
      </c>
      <c r="V1755" t="s">
        <v>50</v>
      </c>
      <c r="W1755" t="s">
        <v>9508</v>
      </c>
      <c r="X1755" s="40">
        <v>21743</v>
      </c>
      <c r="Y1755" t="s">
        <v>9509</v>
      </c>
      <c r="Z1755"/>
      <c r="AA1755"/>
      <c r="AB1755" t="s">
        <v>39</v>
      </c>
      <c r="AC1755" t="s">
        <v>40</v>
      </c>
      <c r="AD1755" t="s">
        <v>41</v>
      </c>
      <c r="AE1755"/>
    </row>
    <row r="1756" spans="1:31" ht="15">
      <c r="A1756" s="1" t="str">
        <f t="shared" si="54"/>
        <v>1191713712E8</v>
      </c>
      <c r="B1756" t="s">
        <v>391</v>
      </c>
      <c r="C1756" t="s">
        <v>29</v>
      </c>
      <c r="D1756" t="s">
        <v>30</v>
      </c>
      <c r="E1756" t="s">
        <v>329</v>
      </c>
      <c r="F1756" t="s">
        <v>1335</v>
      </c>
      <c r="G1756" t="s">
        <v>9489</v>
      </c>
      <c r="H1756" t="s">
        <v>1774</v>
      </c>
      <c r="I1756" t="s">
        <v>9490</v>
      </c>
      <c r="J1756" t="s">
        <v>9510</v>
      </c>
      <c r="K1756" t="s">
        <v>32</v>
      </c>
      <c r="L1756" t="s">
        <v>32</v>
      </c>
      <c r="M1756" t="s">
        <v>43</v>
      </c>
      <c r="N1756" t="s">
        <v>44</v>
      </c>
      <c r="O1756" t="s">
        <v>54</v>
      </c>
      <c r="P1756" t="s">
        <v>572</v>
      </c>
      <c r="Q1756" t="s">
        <v>59</v>
      </c>
      <c r="R1756" t="s">
        <v>396</v>
      </c>
      <c r="S1756" s="1" t="str">
        <f t="shared" si="55"/>
        <v>JAMACHI VILCA, JOSE</v>
      </c>
      <c r="T1756" t="s">
        <v>53</v>
      </c>
      <c r="U1756" t="s">
        <v>49</v>
      </c>
      <c r="V1756" t="s">
        <v>50</v>
      </c>
      <c r="W1756" t="s">
        <v>9511</v>
      </c>
      <c r="X1756" s="40">
        <v>23388</v>
      </c>
      <c r="Y1756" t="s">
        <v>9512</v>
      </c>
      <c r="Z1756"/>
      <c r="AA1756"/>
      <c r="AB1756" t="s">
        <v>39</v>
      </c>
      <c r="AC1756" t="s">
        <v>40</v>
      </c>
      <c r="AD1756" t="s">
        <v>41</v>
      </c>
      <c r="AE1756"/>
    </row>
    <row r="1757" spans="1:31" ht="15">
      <c r="A1757" s="1" t="str">
        <f t="shared" si="54"/>
        <v>1191713712E9</v>
      </c>
      <c r="B1757" t="s">
        <v>391</v>
      </c>
      <c r="C1757" t="s">
        <v>29</v>
      </c>
      <c r="D1757" t="s">
        <v>30</v>
      </c>
      <c r="E1757" t="s">
        <v>329</v>
      </c>
      <c r="F1757" t="s">
        <v>1335</v>
      </c>
      <c r="G1757" t="s">
        <v>9489</v>
      </c>
      <c r="H1757" t="s">
        <v>1774</v>
      </c>
      <c r="I1757" t="s">
        <v>9490</v>
      </c>
      <c r="J1757" t="s">
        <v>9513</v>
      </c>
      <c r="K1757" t="s">
        <v>32</v>
      </c>
      <c r="L1757" t="s">
        <v>32</v>
      </c>
      <c r="M1757" t="s">
        <v>43</v>
      </c>
      <c r="N1757" t="s">
        <v>44</v>
      </c>
      <c r="O1757" t="s">
        <v>9514</v>
      </c>
      <c r="P1757" t="s">
        <v>176</v>
      </c>
      <c r="Q1757" t="s">
        <v>122</v>
      </c>
      <c r="R1757" t="s">
        <v>9515</v>
      </c>
      <c r="S1757" s="1" t="str">
        <f t="shared" si="55"/>
        <v>URBINA MACHACA, ELMER DAVID</v>
      </c>
      <c r="T1757" t="s">
        <v>48</v>
      </c>
      <c r="U1757" t="s">
        <v>49</v>
      </c>
      <c r="V1757" t="s">
        <v>50</v>
      </c>
      <c r="W1757" t="s">
        <v>9516</v>
      </c>
      <c r="X1757" s="40">
        <v>22316</v>
      </c>
      <c r="Y1757" t="s">
        <v>9517</v>
      </c>
      <c r="Z1757"/>
      <c r="AA1757"/>
      <c r="AB1757" t="s">
        <v>39</v>
      </c>
      <c r="AC1757" t="s">
        <v>40</v>
      </c>
      <c r="AD1757" t="s">
        <v>41</v>
      </c>
      <c r="AE1757"/>
    </row>
    <row r="1758" spans="1:31" ht="15">
      <c r="A1758" s="1" t="str">
        <f t="shared" si="54"/>
        <v>21EV01810192</v>
      </c>
      <c r="B1758" t="s">
        <v>391</v>
      </c>
      <c r="C1758" t="s">
        <v>29</v>
      </c>
      <c r="D1758" t="s">
        <v>30</v>
      </c>
      <c r="E1758" t="s">
        <v>329</v>
      </c>
      <c r="F1758" t="s">
        <v>1335</v>
      </c>
      <c r="G1758" t="s">
        <v>9489</v>
      </c>
      <c r="H1758" t="s">
        <v>1774</v>
      </c>
      <c r="I1758" t="s">
        <v>9490</v>
      </c>
      <c r="J1758" t="s">
        <v>9518</v>
      </c>
      <c r="K1758" t="s">
        <v>32</v>
      </c>
      <c r="L1758" t="s">
        <v>32</v>
      </c>
      <c r="M1758" t="s">
        <v>1139</v>
      </c>
      <c r="N1758" t="s">
        <v>62</v>
      </c>
      <c r="O1758" t="s">
        <v>2591</v>
      </c>
      <c r="P1758" t="s">
        <v>59</v>
      </c>
      <c r="Q1758" t="s">
        <v>643</v>
      </c>
      <c r="R1758" t="s">
        <v>195</v>
      </c>
      <c r="S1758" s="1" t="str">
        <f t="shared" si="55"/>
        <v>VILCA PEÑALOZA, LUZ MARINA</v>
      </c>
      <c r="T1758" t="s">
        <v>65</v>
      </c>
      <c r="U1758" t="s">
        <v>644</v>
      </c>
      <c r="V1758" t="s">
        <v>50</v>
      </c>
      <c r="W1758" t="s">
        <v>9519</v>
      </c>
      <c r="X1758" s="40">
        <v>24902</v>
      </c>
      <c r="Y1758" t="s">
        <v>9520</v>
      </c>
      <c r="Z1758" s="40">
        <v>43332</v>
      </c>
      <c r="AA1758" s="40">
        <v>43465</v>
      </c>
      <c r="AB1758" t="s">
        <v>113</v>
      </c>
      <c r="AC1758" t="s">
        <v>67</v>
      </c>
      <c r="AD1758" t="s">
        <v>41</v>
      </c>
      <c r="AE1758"/>
    </row>
    <row r="1759" spans="1:31" ht="15">
      <c r="A1759" s="1" t="str">
        <f t="shared" si="54"/>
        <v>1191713712E5</v>
      </c>
      <c r="B1759" t="s">
        <v>391</v>
      </c>
      <c r="C1759" t="s">
        <v>29</v>
      </c>
      <c r="D1759" t="s">
        <v>30</v>
      </c>
      <c r="E1759" t="s">
        <v>329</v>
      </c>
      <c r="F1759" t="s">
        <v>1335</v>
      </c>
      <c r="G1759" t="s">
        <v>9489</v>
      </c>
      <c r="H1759" t="s">
        <v>1774</v>
      </c>
      <c r="I1759" t="s">
        <v>9490</v>
      </c>
      <c r="J1759" t="s">
        <v>9521</v>
      </c>
      <c r="K1759" t="s">
        <v>87</v>
      </c>
      <c r="L1759" t="s">
        <v>88</v>
      </c>
      <c r="M1759" t="s">
        <v>325</v>
      </c>
      <c r="N1759" t="s">
        <v>44</v>
      </c>
      <c r="O1759" t="s">
        <v>54</v>
      </c>
      <c r="P1759" t="s">
        <v>146</v>
      </c>
      <c r="Q1759" t="s">
        <v>284</v>
      </c>
      <c r="R1759" t="s">
        <v>371</v>
      </c>
      <c r="S1759" s="1" t="str">
        <f t="shared" si="55"/>
        <v>GOMEZ VARGAS, VICTOR</v>
      </c>
      <c r="T1759" t="s">
        <v>96</v>
      </c>
      <c r="U1759" t="s">
        <v>38</v>
      </c>
      <c r="V1759" t="s">
        <v>50</v>
      </c>
      <c r="W1759" t="s">
        <v>9522</v>
      </c>
      <c r="X1759" s="40">
        <v>21488</v>
      </c>
      <c r="Y1759" t="s">
        <v>9523</v>
      </c>
      <c r="Z1759"/>
      <c r="AA1759"/>
      <c r="AB1759" t="s">
        <v>39</v>
      </c>
      <c r="AC1759" t="s">
        <v>92</v>
      </c>
      <c r="AD1759" t="s">
        <v>41</v>
      </c>
      <c r="AE1759"/>
    </row>
    <row r="1760" spans="1:31" ht="15">
      <c r="A1760" s="1" t="str">
        <f t="shared" si="54"/>
        <v>1195713712E3</v>
      </c>
      <c r="B1760" t="s">
        <v>391</v>
      </c>
      <c r="C1760" t="s">
        <v>303</v>
      </c>
      <c r="D1760" t="s">
        <v>30</v>
      </c>
      <c r="E1760" t="s">
        <v>329</v>
      </c>
      <c r="F1760" t="s">
        <v>1343</v>
      </c>
      <c r="G1760" t="s">
        <v>9524</v>
      </c>
      <c r="H1760" t="s">
        <v>1774</v>
      </c>
      <c r="I1760" t="s">
        <v>9525</v>
      </c>
      <c r="J1760" t="s">
        <v>9526</v>
      </c>
      <c r="K1760" t="s">
        <v>32</v>
      </c>
      <c r="L1760" t="s">
        <v>33</v>
      </c>
      <c r="M1760" t="s">
        <v>34</v>
      </c>
      <c r="N1760" t="s">
        <v>35</v>
      </c>
      <c r="O1760" t="s">
        <v>9527</v>
      </c>
      <c r="P1760" t="s">
        <v>294</v>
      </c>
      <c r="Q1760" t="s">
        <v>612</v>
      </c>
      <c r="R1760" t="s">
        <v>9528</v>
      </c>
      <c r="S1760" s="1" t="str">
        <f t="shared" si="55"/>
        <v>COAQUIRA VERA, REINAN ANTONIO</v>
      </c>
      <c r="T1760" t="s">
        <v>60</v>
      </c>
      <c r="U1760" t="s">
        <v>38</v>
      </c>
      <c r="V1760" t="s">
        <v>100</v>
      </c>
      <c r="W1760" t="s">
        <v>9529</v>
      </c>
      <c r="X1760" s="40">
        <v>24633</v>
      </c>
      <c r="Y1760" t="s">
        <v>9530</v>
      </c>
      <c r="Z1760" s="40">
        <v>42064</v>
      </c>
      <c r="AA1760" s="40">
        <v>43159</v>
      </c>
      <c r="AB1760" t="s">
        <v>39</v>
      </c>
      <c r="AC1760" t="s">
        <v>40</v>
      </c>
      <c r="AD1760" t="s">
        <v>41</v>
      </c>
      <c r="AE1760"/>
    </row>
    <row r="1761" spans="1:31" ht="15">
      <c r="A1761" s="1" t="str">
        <f t="shared" si="54"/>
        <v>1195713712E6</v>
      </c>
      <c r="B1761" t="s">
        <v>391</v>
      </c>
      <c r="C1761" t="s">
        <v>303</v>
      </c>
      <c r="D1761" t="s">
        <v>30</v>
      </c>
      <c r="E1761" t="s">
        <v>329</v>
      </c>
      <c r="F1761" t="s">
        <v>1343</v>
      </c>
      <c r="G1761" t="s">
        <v>9524</v>
      </c>
      <c r="H1761" t="s">
        <v>1774</v>
      </c>
      <c r="I1761" t="s">
        <v>9525</v>
      </c>
      <c r="J1761" t="s">
        <v>9531</v>
      </c>
      <c r="K1761" t="s">
        <v>32</v>
      </c>
      <c r="L1761" t="s">
        <v>32</v>
      </c>
      <c r="M1761" t="s">
        <v>43</v>
      </c>
      <c r="N1761" t="s">
        <v>44</v>
      </c>
      <c r="O1761" t="s">
        <v>54</v>
      </c>
      <c r="P1761" t="s">
        <v>102</v>
      </c>
      <c r="Q1761" t="s">
        <v>118</v>
      </c>
      <c r="R1761" t="s">
        <v>9532</v>
      </c>
      <c r="S1761" s="1" t="str">
        <f t="shared" si="55"/>
        <v>MAMANI FLORES, ROSA RAINILDA</v>
      </c>
      <c r="T1761" t="s">
        <v>53</v>
      </c>
      <c r="U1761" t="s">
        <v>49</v>
      </c>
      <c r="V1761" t="s">
        <v>50</v>
      </c>
      <c r="W1761" t="s">
        <v>9533</v>
      </c>
      <c r="X1761" s="40">
        <v>23132</v>
      </c>
      <c r="Y1761" t="s">
        <v>9534</v>
      </c>
      <c r="Z1761"/>
      <c r="AA1761"/>
      <c r="AB1761" t="s">
        <v>39</v>
      </c>
      <c r="AC1761" t="s">
        <v>40</v>
      </c>
      <c r="AD1761" t="s">
        <v>41</v>
      </c>
      <c r="AE1761"/>
    </row>
    <row r="1762" spans="1:31" ht="15">
      <c r="A1762" s="1" t="str">
        <f t="shared" si="54"/>
        <v>1195713712E7</v>
      </c>
      <c r="B1762" t="s">
        <v>391</v>
      </c>
      <c r="C1762" t="s">
        <v>303</v>
      </c>
      <c r="D1762" t="s">
        <v>30</v>
      </c>
      <c r="E1762" t="s">
        <v>329</v>
      </c>
      <c r="F1762" t="s">
        <v>1343</v>
      </c>
      <c r="G1762" t="s">
        <v>9524</v>
      </c>
      <c r="H1762" t="s">
        <v>1774</v>
      </c>
      <c r="I1762" t="s">
        <v>9525</v>
      </c>
      <c r="J1762" t="s">
        <v>9535</v>
      </c>
      <c r="K1762" t="s">
        <v>32</v>
      </c>
      <c r="L1762" t="s">
        <v>32</v>
      </c>
      <c r="M1762" t="s">
        <v>43</v>
      </c>
      <c r="N1762" t="s">
        <v>44</v>
      </c>
      <c r="O1762" t="s">
        <v>54</v>
      </c>
      <c r="P1762" t="s">
        <v>436</v>
      </c>
      <c r="Q1762" t="s">
        <v>153</v>
      </c>
      <c r="R1762" t="s">
        <v>396</v>
      </c>
      <c r="S1762" s="1" t="str">
        <f t="shared" si="55"/>
        <v>ORDOÑO ORTEGA, JOSE</v>
      </c>
      <c r="T1762" t="s">
        <v>48</v>
      </c>
      <c r="U1762" t="s">
        <v>49</v>
      </c>
      <c r="V1762" t="s">
        <v>50</v>
      </c>
      <c r="W1762" t="s">
        <v>9536</v>
      </c>
      <c r="X1762" s="40">
        <v>19598</v>
      </c>
      <c r="Y1762" t="s">
        <v>9537</v>
      </c>
      <c r="Z1762"/>
      <c r="AA1762"/>
      <c r="AB1762" t="s">
        <v>39</v>
      </c>
      <c r="AC1762" t="s">
        <v>40</v>
      </c>
      <c r="AD1762" t="s">
        <v>41</v>
      </c>
      <c r="AE1762"/>
    </row>
    <row r="1763" spans="1:31" ht="15">
      <c r="A1763" s="1" t="str">
        <f t="shared" si="54"/>
        <v>1195713712E8</v>
      </c>
      <c r="B1763" t="s">
        <v>391</v>
      </c>
      <c r="C1763" t="s">
        <v>303</v>
      </c>
      <c r="D1763" t="s">
        <v>30</v>
      </c>
      <c r="E1763" t="s">
        <v>329</v>
      </c>
      <c r="F1763" t="s">
        <v>1343</v>
      </c>
      <c r="G1763" t="s">
        <v>9524</v>
      </c>
      <c r="H1763" t="s">
        <v>1774</v>
      </c>
      <c r="I1763" t="s">
        <v>9525</v>
      </c>
      <c r="J1763" t="s">
        <v>9538</v>
      </c>
      <c r="K1763" t="s">
        <v>32</v>
      </c>
      <c r="L1763" t="s">
        <v>32</v>
      </c>
      <c r="M1763" t="s">
        <v>43</v>
      </c>
      <c r="N1763" t="s">
        <v>44</v>
      </c>
      <c r="O1763" t="s">
        <v>54</v>
      </c>
      <c r="P1763" t="s">
        <v>207</v>
      </c>
      <c r="Q1763" t="s">
        <v>226</v>
      </c>
      <c r="R1763" t="s">
        <v>9539</v>
      </c>
      <c r="S1763" s="1" t="str">
        <f t="shared" si="55"/>
        <v>TICONA MAQUERA, NICOLAZA</v>
      </c>
      <c r="T1763" t="s">
        <v>48</v>
      </c>
      <c r="U1763" t="s">
        <v>49</v>
      </c>
      <c r="V1763" t="s">
        <v>50</v>
      </c>
      <c r="W1763" t="s">
        <v>9540</v>
      </c>
      <c r="X1763" s="40">
        <v>23456</v>
      </c>
      <c r="Y1763" t="s">
        <v>9541</v>
      </c>
      <c r="Z1763"/>
      <c r="AA1763"/>
      <c r="AB1763" t="s">
        <v>39</v>
      </c>
      <c r="AC1763" t="s">
        <v>40</v>
      </c>
      <c r="AD1763" t="s">
        <v>41</v>
      </c>
      <c r="AE1763"/>
    </row>
    <row r="1764" spans="1:31" ht="15">
      <c r="A1764" s="1" t="str">
        <f t="shared" si="54"/>
        <v>1195713712E4</v>
      </c>
      <c r="B1764" t="s">
        <v>391</v>
      </c>
      <c r="C1764" t="s">
        <v>303</v>
      </c>
      <c r="D1764" t="s">
        <v>30</v>
      </c>
      <c r="E1764" t="s">
        <v>329</v>
      </c>
      <c r="F1764" t="s">
        <v>1343</v>
      </c>
      <c r="G1764" t="s">
        <v>9524</v>
      </c>
      <c r="H1764" t="s">
        <v>1774</v>
      </c>
      <c r="I1764" t="s">
        <v>9525</v>
      </c>
      <c r="J1764" t="s">
        <v>9542</v>
      </c>
      <c r="K1764" t="s">
        <v>87</v>
      </c>
      <c r="L1764" t="s">
        <v>88</v>
      </c>
      <c r="M1764" t="s">
        <v>89</v>
      </c>
      <c r="N1764" t="s">
        <v>44</v>
      </c>
      <c r="O1764" t="s">
        <v>9543</v>
      </c>
      <c r="P1764" t="s">
        <v>955</v>
      </c>
      <c r="Q1764" t="s">
        <v>174</v>
      </c>
      <c r="R1764" t="s">
        <v>9544</v>
      </c>
      <c r="S1764" s="1" t="str">
        <f t="shared" si="55"/>
        <v>SARMIENTO APAZA, YESID GENARO</v>
      </c>
      <c r="T1764" t="s">
        <v>98</v>
      </c>
      <c r="U1764" t="s">
        <v>38</v>
      </c>
      <c r="V1764" t="s">
        <v>50</v>
      </c>
      <c r="W1764" t="s">
        <v>9545</v>
      </c>
      <c r="X1764" s="40">
        <v>28137</v>
      </c>
      <c r="Y1764" t="s">
        <v>9546</v>
      </c>
      <c r="Z1764" s="40">
        <v>41821</v>
      </c>
      <c r="AA1764"/>
      <c r="AB1764" t="s">
        <v>39</v>
      </c>
      <c r="AC1764" t="s">
        <v>92</v>
      </c>
      <c r="AD1764" t="s">
        <v>41</v>
      </c>
      <c r="AE1764"/>
    </row>
    <row r="1765" spans="1:31" ht="15">
      <c r="A1765" s="1" t="str">
        <f t="shared" si="54"/>
        <v>1116713712E2</v>
      </c>
      <c r="B1765" t="s">
        <v>391</v>
      </c>
      <c r="C1765" t="s">
        <v>2260</v>
      </c>
      <c r="D1765" t="s">
        <v>30</v>
      </c>
      <c r="E1765" t="s">
        <v>329</v>
      </c>
      <c r="F1765" t="s">
        <v>1333</v>
      </c>
      <c r="G1765" t="s">
        <v>9547</v>
      </c>
      <c r="H1765" t="s">
        <v>1774</v>
      </c>
      <c r="I1765" t="s">
        <v>9548</v>
      </c>
      <c r="J1765" t="s">
        <v>9549</v>
      </c>
      <c r="K1765" t="s">
        <v>32</v>
      </c>
      <c r="L1765" t="s">
        <v>32</v>
      </c>
      <c r="M1765" t="s">
        <v>259</v>
      </c>
      <c r="N1765" t="s">
        <v>44</v>
      </c>
      <c r="O1765" t="s">
        <v>54</v>
      </c>
      <c r="P1765" t="s">
        <v>488</v>
      </c>
      <c r="Q1765" t="s">
        <v>9550</v>
      </c>
      <c r="R1765" t="s">
        <v>9551</v>
      </c>
      <c r="S1765" s="1" t="str">
        <f t="shared" si="55"/>
        <v>FRANCO ARTEAGA, LUZ</v>
      </c>
      <c r="T1765" t="s">
        <v>48</v>
      </c>
      <c r="U1765" t="s">
        <v>49</v>
      </c>
      <c r="V1765" t="s">
        <v>50</v>
      </c>
      <c r="W1765" t="s">
        <v>9552</v>
      </c>
      <c r="X1765" s="40">
        <v>25026</v>
      </c>
      <c r="Y1765" t="s">
        <v>9553</v>
      </c>
      <c r="Z1765" s="40">
        <v>43101</v>
      </c>
      <c r="AA1765" s="40">
        <v>43465</v>
      </c>
      <c r="AB1765" t="s">
        <v>39</v>
      </c>
      <c r="AC1765" t="s">
        <v>40</v>
      </c>
      <c r="AD1765" t="s">
        <v>41</v>
      </c>
      <c r="AE1765"/>
    </row>
    <row r="1766" spans="1:31" ht="15">
      <c r="A1766" s="1" t="str">
        <f t="shared" si="54"/>
        <v>1130713712E2</v>
      </c>
      <c r="B1766" t="s">
        <v>391</v>
      </c>
      <c r="C1766" t="s">
        <v>2260</v>
      </c>
      <c r="D1766" t="s">
        <v>30</v>
      </c>
      <c r="E1766" t="s">
        <v>329</v>
      </c>
      <c r="F1766" t="s">
        <v>1310</v>
      </c>
      <c r="G1766" t="s">
        <v>9554</v>
      </c>
      <c r="H1766" t="s">
        <v>1774</v>
      </c>
      <c r="I1766" t="s">
        <v>9555</v>
      </c>
      <c r="J1766" t="s">
        <v>9556</v>
      </c>
      <c r="K1766" t="s">
        <v>32</v>
      </c>
      <c r="L1766" t="s">
        <v>32</v>
      </c>
      <c r="M1766" t="s">
        <v>259</v>
      </c>
      <c r="N1766" t="s">
        <v>44</v>
      </c>
      <c r="O1766" t="s">
        <v>9557</v>
      </c>
      <c r="P1766" t="s">
        <v>140</v>
      </c>
      <c r="Q1766" t="s">
        <v>209</v>
      </c>
      <c r="R1766" t="s">
        <v>9558</v>
      </c>
      <c r="S1766" s="1" t="str">
        <f t="shared" si="55"/>
        <v>LAURA CHIPANA, ELISA DORIS</v>
      </c>
      <c r="T1766" t="s">
        <v>48</v>
      </c>
      <c r="U1766" t="s">
        <v>49</v>
      </c>
      <c r="V1766" t="s">
        <v>50</v>
      </c>
      <c r="W1766" t="s">
        <v>9559</v>
      </c>
      <c r="X1766" s="40">
        <v>24840</v>
      </c>
      <c r="Y1766" t="s">
        <v>9560</v>
      </c>
      <c r="Z1766" s="40">
        <v>43101</v>
      </c>
      <c r="AA1766" s="40">
        <v>43465</v>
      </c>
      <c r="AB1766" t="s">
        <v>39</v>
      </c>
      <c r="AC1766" t="s">
        <v>40</v>
      </c>
      <c r="AD1766" t="s">
        <v>41</v>
      </c>
      <c r="AE1766"/>
    </row>
    <row r="1767" spans="1:31" ht="15">
      <c r="A1767" s="1" t="str">
        <f t="shared" si="54"/>
        <v>1150713712E2</v>
      </c>
      <c r="B1767" t="s">
        <v>391</v>
      </c>
      <c r="C1767" t="s">
        <v>303</v>
      </c>
      <c r="D1767" t="s">
        <v>30</v>
      </c>
      <c r="E1767" t="s">
        <v>329</v>
      </c>
      <c r="F1767" t="s">
        <v>1358</v>
      </c>
      <c r="G1767" t="s">
        <v>9561</v>
      </c>
      <c r="H1767" t="s">
        <v>1774</v>
      </c>
      <c r="I1767" t="s">
        <v>9562</v>
      </c>
      <c r="J1767" t="s">
        <v>9563</v>
      </c>
      <c r="K1767" t="s">
        <v>32</v>
      </c>
      <c r="L1767" t="s">
        <v>33</v>
      </c>
      <c r="M1767" t="s">
        <v>34</v>
      </c>
      <c r="N1767" t="s">
        <v>35</v>
      </c>
      <c r="O1767" t="s">
        <v>9564</v>
      </c>
      <c r="P1767" t="s">
        <v>102</v>
      </c>
      <c r="Q1767" t="s">
        <v>412</v>
      </c>
      <c r="R1767" t="s">
        <v>9565</v>
      </c>
      <c r="S1767" s="1" t="str">
        <f t="shared" si="55"/>
        <v>MAMANI DURAN, JOEL</v>
      </c>
      <c r="T1767" t="s">
        <v>60</v>
      </c>
      <c r="U1767" t="s">
        <v>38</v>
      </c>
      <c r="V1767" t="s">
        <v>100</v>
      </c>
      <c r="W1767" t="s">
        <v>9566</v>
      </c>
      <c r="X1767" s="40">
        <v>28062</v>
      </c>
      <c r="Y1767" t="s">
        <v>9567</v>
      </c>
      <c r="Z1767" s="40">
        <v>42064</v>
      </c>
      <c r="AA1767" s="40">
        <v>43159</v>
      </c>
      <c r="AB1767" t="s">
        <v>39</v>
      </c>
      <c r="AC1767" t="s">
        <v>40</v>
      </c>
      <c r="AD1767" t="s">
        <v>41</v>
      </c>
      <c r="AE1767"/>
    </row>
    <row r="1768" spans="1:31" ht="15">
      <c r="A1768" s="1" t="str">
        <f t="shared" si="54"/>
        <v>1150713712E3</v>
      </c>
      <c r="B1768" t="s">
        <v>391</v>
      </c>
      <c r="C1768" t="s">
        <v>303</v>
      </c>
      <c r="D1768" t="s">
        <v>30</v>
      </c>
      <c r="E1768" t="s">
        <v>329</v>
      </c>
      <c r="F1768" t="s">
        <v>1358</v>
      </c>
      <c r="G1768" t="s">
        <v>9561</v>
      </c>
      <c r="H1768" t="s">
        <v>1774</v>
      </c>
      <c r="I1768" t="s">
        <v>9562</v>
      </c>
      <c r="J1768" t="s">
        <v>9568</v>
      </c>
      <c r="K1768" t="s">
        <v>32</v>
      </c>
      <c r="L1768" t="s">
        <v>32</v>
      </c>
      <c r="M1768" t="s">
        <v>43</v>
      </c>
      <c r="N1768" t="s">
        <v>44</v>
      </c>
      <c r="O1768" t="s">
        <v>54</v>
      </c>
      <c r="P1768" t="s">
        <v>153</v>
      </c>
      <c r="Q1768" t="s">
        <v>102</v>
      </c>
      <c r="R1768" t="s">
        <v>792</v>
      </c>
      <c r="S1768" s="1" t="str">
        <f t="shared" si="55"/>
        <v>ORTEGA MAMANI, ALFREDO</v>
      </c>
      <c r="T1768" t="s">
        <v>48</v>
      </c>
      <c r="U1768" t="s">
        <v>49</v>
      </c>
      <c r="V1768" t="s">
        <v>50</v>
      </c>
      <c r="W1768" t="s">
        <v>9569</v>
      </c>
      <c r="X1768" s="40">
        <v>21552</v>
      </c>
      <c r="Y1768" t="s">
        <v>9570</v>
      </c>
      <c r="Z1768"/>
      <c r="AA1768"/>
      <c r="AB1768" t="s">
        <v>39</v>
      </c>
      <c r="AC1768" t="s">
        <v>40</v>
      </c>
      <c r="AD1768" t="s">
        <v>41</v>
      </c>
      <c r="AE1768"/>
    </row>
    <row r="1769" spans="1:31" ht="15">
      <c r="A1769" s="1" t="str">
        <f t="shared" si="54"/>
        <v>1150713712E4</v>
      </c>
      <c r="B1769" t="s">
        <v>391</v>
      </c>
      <c r="C1769" t="s">
        <v>303</v>
      </c>
      <c r="D1769" t="s">
        <v>30</v>
      </c>
      <c r="E1769" t="s">
        <v>329</v>
      </c>
      <c r="F1769" t="s">
        <v>1358</v>
      </c>
      <c r="G1769" t="s">
        <v>9561</v>
      </c>
      <c r="H1769" t="s">
        <v>1774</v>
      </c>
      <c r="I1769" t="s">
        <v>9562</v>
      </c>
      <c r="J1769" t="s">
        <v>9571</v>
      </c>
      <c r="K1769" t="s">
        <v>32</v>
      </c>
      <c r="L1769" t="s">
        <v>32</v>
      </c>
      <c r="M1769" t="s">
        <v>43</v>
      </c>
      <c r="N1769" t="s">
        <v>44</v>
      </c>
      <c r="O1769" t="s">
        <v>9572</v>
      </c>
      <c r="P1769" t="s">
        <v>257</v>
      </c>
      <c r="Q1769" t="s">
        <v>118</v>
      </c>
      <c r="R1769" t="s">
        <v>195</v>
      </c>
      <c r="S1769" s="1" t="str">
        <f t="shared" si="55"/>
        <v>NINA FLORES, LUZ MARINA</v>
      </c>
      <c r="T1769" t="s">
        <v>37</v>
      </c>
      <c r="U1769" t="s">
        <v>49</v>
      </c>
      <c r="V1769" t="s">
        <v>50</v>
      </c>
      <c r="W1769" t="s">
        <v>9573</v>
      </c>
      <c r="X1769" s="40">
        <v>21416</v>
      </c>
      <c r="Y1769" t="s">
        <v>9574</v>
      </c>
      <c r="Z1769"/>
      <c r="AA1769"/>
      <c r="AB1769" t="s">
        <v>39</v>
      </c>
      <c r="AC1769" t="s">
        <v>40</v>
      </c>
      <c r="AD1769" t="s">
        <v>41</v>
      </c>
      <c r="AE1769"/>
    </row>
    <row r="1770" spans="1:31" ht="15">
      <c r="A1770" s="1" t="str">
        <f t="shared" si="54"/>
        <v>1170713712E2</v>
      </c>
      <c r="B1770" t="s">
        <v>391</v>
      </c>
      <c r="C1770" t="s">
        <v>303</v>
      </c>
      <c r="D1770" t="s">
        <v>30</v>
      </c>
      <c r="E1770" t="s">
        <v>329</v>
      </c>
      <c r="F1770" t="s">
        <v>1325</v>
      </c>
      <c r="G1770" t="s">
        <v>9575</v>
      </c>
      <c r="H1770" t="s">
        <v>1774</v>
      </c>
      <c r="I1770" t="s">
        <v>9576</v>
      </c>
      <c r="J1770" t="s">
        <v>9577</v>
      </c>
      <c r="K1770" t="s">
        <v>32</v>
      </c>
      <c r="L1770" t="s">
        <v>32</v>
      </c>
      <c r="M1770" t="s">
        <v>259</v>
      </c>
      <c r="N1770" t="s">
        <v>44</v>
      </c>
      <c r="O1770" t="s">
        <v>54</v>
      </c>
      <c r="P1770" t="s">
        <v>73</v>
      </c>
      <c r="Q1770" t="s">
        <v>302</v>
      </c>
      <c r="R1770" t="s">
        <v>9578</v>
      </c>
      <c r="S1770" s="1" t="str">
        <f t="shared" si="55"/>
        <v>PONCE ATENCIO, NORA BACILIA</v>
      </c>
      <c r="T1770" t="s">
        <v>60</v>
      </c>
      <c r="U1770" t="s">
        <v>49</v>
      </c>
      <c r="V1770" t="s">
        <v>50</v>
      </c>
      <c r="W1770" t="s">
        <v>9579</v>
      </c>
      <c r="X1770" s="40">
        <v>27110</v>
      </c>
      <c r="Y1770" t="s">
        <v>9580</v>
      </c>
      <c r="Z1770" s="40">
        <v>43101</v>
      </c>
      <c r="AA1770" s="40">
        <v>43465</v>
      </c>
      <c r="AB1770" t="s">
        <v>39</v>
      </c>
      <c r="AC1770" t="s">
        <v>40</v>
      </c>
      <c r="AD1770" t="s">
        <v>41</v>
      </c>
      <c r="AE1770"/>
    </row>
    <row r="1771" spans="1:31" ht="15">
      <c r="A1771" s="1" t="str">
        <f t="shared" si="54"/>
        <v>1170713712E3</v>
      </c>
      <c r="B1771" t="s">
        <v>391</v>
      </c>
      <c r="C1771" t="s">
        <v>303</v>
      </c>
      <c r="D1771" t="s">
        <v>30</v>
      </c>
      <c r="E1771" t="s">
        <v>329</v>
      </c>
      <c r="F1771" t="s">
        <v>1325</v>
      </c>
      <c r="G1771" t="s">
        <v>9575</v>
      </c>
      <c r="H1771" t="s">
        <v>1774</v>
      </c>
      <c r="I1771" t="s">
        <v>9576</v>
      </c>
      <c r="J1771" t="s">
        <v>9581</v>
      </c>
      <c r="K1771" t="s">
        <v>32</v>
      </c>
      <c r="L1771" t="s">
        <v>32</v>
      </c>
      <c r="M1771" t="s">
        <v>43</v>
      </c>
      <c r="N1771" t="s">
        <v>44</v>
      </c>
      <c r="O1771" t="s">
        <v>9582</v>
      </c>
      <c r="P1771" t="s">
        <v>76</v>
      </c>
      <c r="Q1771" t="s">
        <v>387</v>
      </c>
      <c r="R1771" t="s">
        <v>595</v>
      </c>
      <c r="S1771" s="1" t="str">
        <f t="shared" si="55"/>
        <v>QUISPE TINTAYA, JUAN</v>
      </c>
      <c r="T1771" t="s">
        <v>53</v>
      </c>
      <c r="U1771" t="s">
        <v>49</v>
      </c>
      <c r="V1771" t="s">
        <v>50</v>
      </c>
      <c r="W1771" t="s">
        <v>9583</v>
      </c>
      <c r="X1771" s="40">
        <v>20995</v>
      </c>
      <c r="Y1771" t="s">
        <v>9584</v>
      </c>
      <c r="Z1771"/>
      <c r="AA1771"/>
      <c r="AB1771" t="s">
        <v>39</v>
      </c>
      <c r="AC1771" t="s">
        <v>40</v>
      </c>
      <c r="AD1771" t="s">
        <v>41</v>
      </c>
      <c r="AE1771"/>
    </row>
    <row r="1772" spans="1:31" ht="15">
      <c r="A1772" s="1" t="str">
        <f t="shared" si="54"/>
        <v>1111813712E2</v>
      </c>
      <c r="B1772" t="s">
        <v>391</v>
      </c>
      <c r="C1772" t="s">
        <v>29</v>
      </c>
      <c r="D1772" t="s">
        <v>210</v>
      </c>
      <c r="E1772" t="s">
        <v>211</v>
      </c>
      <c r="F1772" t="s">
        <v>1327</v>
      </c>
      <c r="G1772" t="s">
        <v>9585</v>
      </c>
      <c r="H1772" t="s">
        <v>1774</v>
      </c>
      <c r="I1772" t="s">
        <v>9586</v>
      </c>
      <c r="J1772" t="s">
        <v>9587</v>
      </c>
      <c r="K1772" t="s">
        <v>32</v>
      </c>
      <c r="L1772" t="s">
        <v>32</v>
      </c>
      <c r="M1772" t="s">
        <v>43</v>
      </c>
      <c r="N1772" t="s">
        <v>44</v>
      </c>
      <c r="O1772" t="s">
        <v>54</v>
      </c>
      <c r="P1772" t="s">
        <v>183</v>
      </c>
      <c r="Q1772" t="s">
        <v>428</v>
      </c>
      <c r="R1772" t="s">
        <v>9588</v>
      </c>
      <c r="S1772" s="1" t="str">
        <f t="shared" si="55"/>
        <v>TARQUI CENTENO, NELY CELIA</v>
      </c>
      <c r="T1772" t="s">
        <v>53</v>
      </c>
      <c r="U1772" t="s">
        <v>49</v>
      </c>
      <c r="V1772" t="s">
        <v>50</v>
      </c>
      <c r="W1772" t="s">
        <v>9589</v>
      </c>
      <c r="X1772" s="40">
        <v>21003</v>
      </c>
      <c r="Y1772" t="s">
        <v>9590</v>
      </c>
      <c r="Z1772"/>
      <c r="AA1772"/>
      <c r="AB1772" t="s">
        <v>39</v>
      </c>
      <c r="AC1772" t="s">
        <v>40</v>
      </c>
      <c r="AD1772" t="s">
        <v>41</v>
      </c>
      <c r="AE1772"/>
    </row>
    <row r="1773" spans="1:31" ht="15">
      <c r="A1773" s="1" t="str">
        <f t="shared" si="54"/>
        <v>1163813712E2</v>
      </c>
      <c r="B1773" t="s">
        <v>391</v>
      </c>
      <c r="C1773" t="s">
        <v>2260</v>
      </c>
      <c r="D1773" t="s">
        <v>30</v>
      </c>
      <c r="E1773" t="s">
        <v>329</v>
      </c>
      <c r="F1773" t="s">
        <v>1338</v>
      </c>
      <c r="G1773" t="s">
        <v>9591</v>
      </c>
      <c r="H1773" t="s">
        <v>1774</v>
      </c>
      <c r="I1773" t="s">
        <v>9592</v>
      </c>
      <c r="J1773" t="s">
        <v>9593</v>
      </c>
      <c r="K1773" t="s">
        <v>32</v>
      </c>
      <c r="L1773" t="s">
        <v>32</v>
      </c>
      <c r="M1773" t="s">
        <v>259</v>
      </c>
      <c r="N1773" t="s">
        <v>44</v>
      </c>
      <c r="O1773" t="s">
        <v>54</v>
      </c>
      <c r="P1773" t="s">
        <v>373</v>
      </c>
      <c r="Q1773" t="s">
        <v>266</v>
      </c>
      <c r="R1773" t="s">
        <v>930</v>
      </c>
      <c r="S1773" s="1" t="str">
        <f t="shared" si="55"/>
        <v>ASQUI AGUILAR, OSCAR</v>
      </c>
      <c r="T1773" t="s">
        <v>53</v>
      </c>
      <c r="U1773" t="s">
        <v>49</v>
      </c>
      <c r="V1773" t="s">
        <v>50</v>
      </c>
      <c r="W1773" t="s">
        <v>9594</v>
      </c>
      <c r="X1773" s="40">
        <v>23868</v>
      </c>
      <c r="Y1773" t="s">
        <v>9595</v>
      </c>
      <c r="Z1773" s="40">
        <v>43119</v>
      </c>
      <c r="AA1773" s="40">
        <v>43465</v>
      </c>
      <c r="AB1773" t="s">
        <v>39</v>
      </c>
      <c r="AC1773" t="s">
        <v>40</v>
      </c>
      <c r="AD1773" t="s">
        <v>41</v>
      </c>
      <c r="AE1773"/>
    </row>
    <row r="1774" spans="1:31" ht="15">
      <c r="A1774" s="1" t="str">
        <f t="shared" si="54"/>
        <v>1183813712E3</v>
      </c>
      <c r="B1774" t="s">
        <v>391</v>
      </c>
      <c r="C1774" t="s">
        <v>2260</v>
      </c>
      <c r="D1774" t="s">
        <v>30</v>
      </c>
      <c r="E1774" t="s">
        <v>329</v>
      </c>
      <c r="F1774" t="s">
        <v>1319</v>
      </c>
      <c r="G1774" t="s">
        <v>9596</v>
      </c>
      <c r="H1774" t="s">
        <v>1774</v>
      </c>
      <c r="I1774" t="s">
        <v>9597</v>
      </c>
      <c r="J1774" t="s">
        <v>9598</v>
      </c>
      <c r="K1774" t="s">
        <v>32</v>
      </c>
      <c r="L1774" t="s">
        <v>32</v>
      </c>
      <c r="M1774" t="s">
        <v>259</v>
      </c>
      <c r="N1774" t="s">
        <v>44</v>
      </c>
      <c r="O1774" t="s">
        <v>54</v>
      </c>
      <c r="P1774" t="s">
        <v>291</v>
      </c>
      <c r="Q1774" t="s">
        <v>374</v>
      </c>
      <c r="R1774" t="s">
        <v>543</v>
      </c>
      <c r="S1774" s="1" t="str">
        <f t="shared" si="55"/>
        <v>MENDOZA AROAPAZA, VENANCIO</v>
      </c>
      <c r="T1774" t="s">
        <v>53</v>
      </c>
      <c r="U1774" t="s">
        <v>49</v>
      </c>
      <c r="V1774" t="s">
        <v>50</v>
      </c>
      <c r="W1774" t="s">
        <v>9599</v>
      </c>
      <c r="X1774" s="40">
        <v>21086</v>
      </c>
      <c r="Y1774" t="s">
        <v>9600</v>
      </c>
      <c r="Z1774" s="40">
        <v>43101</v>
      </c>
      <c r="AA1774" s="40">
        <v>43465</v>
      </c>
      <c r="AB1774" t="s">
        <v>39</v>
      </c>
      <c r="AC1774" t="s">
        <v>40</v>
      </c>
      <c r="AD1774" t="s">
        <v>41</v>
      </c>
      <c r="AE1774"/>
    </row>
    <row r="1775" spans="1:31" ht="15">
      <c r="A1775" s="1" t="str">
        <f t="shared" si="54"/>
        <v>1116813811E2</v>
      </c>
      <c r="B1775" t="s">
        <v>338</v>
      </c>
      <c r="C1775" t="s">
        <v>303</v>
      </c>
      <c r="D1775" t="s">
        <v>30</v>
      </c>
      <c r="E1775" t="s">
        <v>351</v>
      </c>
      <c r="F1775" t="s">
        <v>1481</v>
      </c>
      <c r="G1775" t="s">
        <v>9601</v>
      </c>
      <c r="H1775" t="s">
        <v>1774</v>
      </c>
      <c r="I1775" t="s">
        <v>9602</v>
      </c>
      <c r="J1775" t="s">
        <v>9603</v>
      </c>
      <c r="K1775" t="s">
        <v>32</v>
      </c>
      <c r="L1775" t="s">
        <v>32</v>
      </c>
      <c r="M1775" t="s">
        <v>259</v>
      </c>
      <c r="N1775" t="s">
        <v>44</v>
      </c>
      <c r="O1775" t="s">
        <v>9604</v>
      </c>
      <c r="P1775" t="s">
        <v>550</v>
      </c>
      <c r="Q1775" t="s">
        <v>647</v>
      </c>
      <c r="R1775" t="s">
        <v>930</v>
      </c>
      <c r="S1775" s="1" t="str">
        <f t="shared" si="55"/>
        <v>CHECALLA TISNADO, OSCAR</v>
      </c>
      <c r="T1775" t="s">
        <v>60</v>
      </c>
      <c r="U1775" t="s">
        <v>49</v>
      </c>
      <c r="V1775" t="s">
        <v>50</v>
      </c>
      <c r="W1775" t="s">
        <v>9605</v>
      </c>
      <c r="X1775" s="40">
        <v>25887</v>
      </c>
      <c r="Y1775" t="s">
        <v>9606</v>
      </c>
      <c r="Z1775" s="40">
        <v>43101</v>
      </c>
      <c r="AA1775" s="40">
        <v>43465</v>
      </c>
      <c r="AB1775" t="s">
        <v>39</v>
      </c>
      <c r="AC1775" t="s">
        <v>40</v>
      </c>
      <c r="AD1775" t="s">
        <v>41</v>
      </c>
      <c r="AE1775"/>
    </row>
    <row r="1776" spans="1:31" ht="15">
      <c r="A1776" s="1" t="str">
        <f t="shared" si="54"/>
        <v>1116813811E3</v>
      </c>
      <c r="B1776" t="s">
        <v>338</v>
      </c>
      <c r="C1776" t="s">
        <v>303</v>
      </c>
      <c r="D1776" t="s">
        <v>30</v>
      </c>
      <c r="E1776" t="s">
        <v>351</v>
      </c>
      <c r="F1776" t="s">
        <v>1481</v>
      </c>
      <c r="G1776" t="s">
        <v>9601</v>
      </c>
      <c r="H1776" t="s">
        <v>1774</v>
      </c>
      <c r="I1776" t="s">
        <v>9602</v>
      </c>
      <c r="J1776" t="s">
        <v>9607</v>
      </c>
      <c r="K1776" t="s">
        <v>32</v>
      </c>
      <c r="L1776" t="s">
        <v>32</v>
      </c>
      <c r="M1776" t="s">
        <v>43</v>
      </c>
      <c r="N1776" t="s">
        <v>62</v>
      </c>
      <c r="O1776" t="s">
        <v>9608</v>
      </c>
      <c r="P1776" t="s">
        <v>520</v>
      </c>
      <c r="Q1776" t="s">
        <v>102</v>
      </c>
      <c r="R1776" t="s">
        <v>7808</v>
      </c>
      <c r="S1776" s="1" t="str">
        <f t="shared" si="55"/>
        <v>AROHUANCA MAMANI, SIMONA</v>
      </c>
      <c r="T1776" t="s">
        <v>65</v>
      </c>
      <c r="U1776" t="s">
        <v>49</v>
      </c>
      <c r="V1776" t="s">
        <v>100</v>
      </c>
      <c r="W1776" t="s">
        <v>9609</v>
      </c>
      <c r="X1776" s="40">
        <v>28112</v>
      </c>
      <c r="Y1776" t="s">
        <v>9610</v>
      </c>
      <c r="Z1776" s="40">
        <v>43160</v>
      </c>
      <c r="AA1776" s="40">
        <v>43465</v>
      </c>
      <c r="AB1776" t="s">
        <v>39</v>
      </c>
      <c r="AC1776" t="s">
        <v>67</v>
      </c>
      <c r="AD1776" t="s">
        <v>41</v>
      </c>
      <c r="AE1776"/>
    </row>
    <row r="1777" spans="2:31" ht="15">
      <c r="B1777"/>
      <c r="C1777"/>
      <c r="D1777"/>
      <c r="E1777"/>
      <c r="F1777"/>
      <c r="G1777"/>
      <c r="H1777"/>
      <c r="I1777"/>
      <c r="J1777"/>
      <c r="K1777"/>
      <c r="L1777"/>
      <c r="M1777"/>
      <c r="N1777"/>
      <c r="O1777"/>
      <c r="P1777"/>
      <c r="Q1777"/>
      <c r="R1777"/>
      <c r="T1777"/>
      <c r="U1777"/>
      <c r="V1777"/>
      <c r="W1777"/>
      <c r="X1777" s="40"/>
      <c r="Y1777"/>
      <c r="Z1777" s="40"/>
      <c r="AA1777" s="40"/>
      <c r="AB1777"/>
      <c r="AC1777"/>
      <c r="AD1777"/>
      <c r="AE1777"/>
    </row>
    <row r="1778" spans="2:31" ht="15">
      <c r="B1778"/>
      <c r="C1778"/>
      <c r="D1778"/>
      <c r="E1778"/>
      <c r="F1778"/>
      <c r="G1778"/>
      <c r="H1778"/>
      <c r="I1778"/>
      <c r="J1778"/>
      <c r="K1778"/>
      <c r="L1778"/>
      <c r="M1778"/>
      <c r="N1778"/>
      <c r="O1778"/>
      <c r="P1778"/>
      <c r="Q1778"/>
      <c r="R1778"/>
      <c r="T1778"/>
      <c r="U1778"/>
      <c r="V1778"/>
      <c r="W1778"/>
      <c r="X1778" s="40"/>
      <c r="Y1778"/>
      <c r="Z1778" s="40"/>
      <c r="AA1778" s="40"/>
      <c r="AB1778"/>
      <c r="AC1778"/>
      <c r="AD1778"/>
      <c r="AE1778"/>
    </row>
    <row r="1779" spans="2:31" ht="15">
      <c r="B1779"/>
      <c r="C1779"/>
      <c r="D1779"/>
      <c r="E1779"/>
      <c r="F1779"/>
      <c r="G1779"/>
      <c r="H1779"/>
      <c r="I1779"/>
      <c r="J1779"/>
      <c r="K1779"/>
      <c r="L1779"/>
      <c r="M1779"/>
      <c r="N1779"/>
      <c r="O1779"/>
      <c r="P1779"/>
      <c r="Q1779"/>
      <c r="R1779"/>
      <c r="T1779"/>
      <c r="U1779"/>
      <c r="V1779"/>
      <c r="W1779"/>
      <c r="X1779" s="40"/>
      <c r="Y1779"/>
      <c r="Z1779" s="40"/>
      <c r="AA1779" s="40"/>
      <c r="AB1779"/>
      <c r="AC1779"/>
      <c r="AD1779"/>
      <c r="AE1779"/>
    </row>
    <row r="1780" spans="2:31" ht="15">
      <c r="B1780"/>
      <c r="C1780"/>
      <c r="D1780"/>
      <c r="E1780"/>
      <c r="F1780"/>
      <c r="G1780"/>
      <c r="H1780"/>
      <c r="I1780"/>
      <c r="J1780"/>
      <c r="K1780"/>
      <c r="L1780"/>
      <c r="M1780"/>
      <c r="N1780"/>
      <c r="O1780"/>
      <c r="P1780"/>
      <c r="Q1780"/>
      <c r="R1780"/>
      <c r="T1780"/>
      <c r="U1780"/>
      <c r="V1780"/>
      <c r="W1780"/>
      <c r="X1780" s="40"/>
      <c r="Y1780"/>
      <c r="Z1780" s="40"/>
      <c r="AA1780" s="40"/>
      <c r="AB1780"/>
      <c r="AC1780"/>
      <c r="AD1780"/>
      <c r="AE1780"/>
    </row>
    <row r="1781" spans="2:31" ht="15">
      <c r="B1781"/>
      <c r="C1781"/>
      <c r="D1781"/>
      <c r="E1781"/>
      <c r="F1781"/>
      <c r="G1781"/>
      <c r="H1781"/>
      <c r="I1781"/>
      <c r="J1781"/>
      <c r="K1781"/>
      <c r="L1781"/>
      <c r="M1781"/>
      <c r="N1781"/>
      <c r="O1781"/>
      <c r="P1781"/>
      <c r="Q1781"/>
      <c r="R1781"/>
      <c r="T1781"/>
      <c r="U1781"/>
      <c r="V1781"/>
      <c r="W1781"/>
      <c r="X1781" s="40"/>
      <c r="Y1781"/>
      <c r="Z1781" s="40"/>
      <c r="AA1781" s="40"/>
      <c r="AB1781"/>
      <c r="AC1781"/>
      <c r="AD1781"/>
      <c r="AE1781"/>
    </row>
    <row r="1782" spans="2:31" ht="15">
      <c r="B1782"/>
      <c r="C1782"/>
      <c r="D1782"/>
      <c r="E1782"/>
      <c r="F1782"/>
      <c r="G1782"/>
      <c r="H1782"/>
      <c r="I1782"/>
      <c r="J1782"/>
      <c r="K1782"/>
      <c r="L1782"/>
      <c r="M1782"/>
      <c r="N1782"/>
      <c r="O1782"/>
      <c r="P1782"/>
      <c r="Q1782"/>
      <c r="R1782"/>
      <c r="T1782"/>
      <c r="U1782"/>
      <c r="V1782"/>
      <c r="W1782"/>
      <c r="X1782" s="40"/>
      <c r="Y1782"/>
      <c r="Z1782"/>
      <c r="AA1782"/>
      <c r="AB1782"/>
      <c r="AC1782"/>
      <c r="AD1782"/>
      <c r="AE1782"/>
    </row>
    <row r="1783" spans="2:31" ht="15">
      <c r="B1783"/>
      <c r="C1783"/>
      <c r="D1783"/>
      <c r="E1783"/>
      <c r="F1783"/>
      <c r="G1783"/>
      <c r="H1783"/>
      <c r="I1783"/>
      <c r="J1783"/>
      <c r="K1783"/>
      <c r="L1783"/>
      <c r="M1783"/>
      <c r="N1783"/>
      <c r="O1783"/>
      <c r="P1783"/>
      <c r="Q1783"/>
      <c r="R1783"/>
      <c r="T1783"/>
      <c r="U1783"/>
      <c r="V1783"/>
      <c r="W1783"/>
      <c r="X1783" s="40"/>
      <c r="Y1783"/>
      <c r="Z1783" s="40"/>
      <c r="AA1783" s="40"/>
      <c r="AB1783"/>
      <c r="AC1783"/>
      <c r="AD1783"/>
      <c r="AE1783"/>
    </row>
    <row r="1784" spans="2:31" ht="15">
      <c r="B1784"/>
      <c r="C1784"/>
      <c r="D1784"/>
      <c r="E1784"/>
      <c r="F1784"/>
      <c r="G1784"/>
      <c r="H1784"/>
      <c r="I1784"/>
      <c r="J1784"/>
      <c r="K1784"/>
      <c r="L1784"/>
      <c r="M1784"/>
      <c r="N1784"/>
      <c r="O1784"/>
      <c r="P1784"/>
      <c r="Q1784"/>
      <c r="R1784"/>
      <c r="T1784"/>
      <c r="U1784"/>
      <c r="V1784"/>
      <c r="W1784"/>
      <c r="X1784" s="40"/>
      <c r="Y1784"/>
      <c r="Z1784" s="40"/>
      <c r="AA1784" s="40"/>
      <c r="AB1784"/>
      <c r="AC1784"/>
      <c r="AD1784"/>
      <c r="AE1784"/>
    </row>
    <row r="1785" spans="2:31" ht="15">
      <c r="B1785"/>
      <c r="C1785"/>
      <c r="D1785"/>
      <c r="E1785"/>
      <c r="F1785"/>
      <c r="G1785"/>
      <c r="H1785"/>
      <c r="I1785"/>
      <c r="J1785"/>
      <c r="K1785"/>
      <c r="L1785"/>
      <c r="M1785"/>
      <c r="N1785"/>
      <c r="O1785"/>
      <c r="P1785"/>
      <c r="Q1785"/>
      <c r="R1785"/>
      <c r="T1785"/>
      <c r="U1785"/>
      <c r="V1785"/>
      <c r="W1785"/>
      <c r="X1785" s="40"/>
      <c r="Y1785"/>
      <c r="Z1785" s="40"/>
      <c r="AA1785" s="40"/>
      <c r="AB1785"/>
      <c r="AC1785"/>
      <c r="AD1785"/>
      <c r="AE1785"/>
    </row>
    <row r="1786" spans="2:31" ht="15">
      <c r="B1786"/>
      <c r="C1786"/>
      <c r="D1786"/>
      <c r="E1786"/>
      <c r="F1786"/>
      <c r="G1786"/>
      <c r="H1786"/>
      <c r="I1786"/>
      <c r="J1786"/>
      <c r="K1786"/>
      <c r="L1786"/>
      <c r="M1786"/>
      <c r="N1786"/>
      <c r="O1786"/>
      <c r="P1786"/>
      <c r="Q1786"/>
      <c r="R1786"/>
      <c r="T1786"/>
      <c r="U1786"/>
      <c r="V1786"/>
      <c r="W1786"/>
      <c r="X1786" s="40"/>
      <c r="Y1786"/>
      <c r="Z1786"/>
      <c r="AA1786"/>
      <c r="AB1786"/>
      <c r="AC1786"/>
      <c r="AD1786"/>
      <c r="AE1786"/>
    </row>
    <row r="1787" spans="2:31" ht="15">
      <c r="B1787"/>
      <c r="C1787"/>
      <c r="D1787"/>
      <c r="E1787"/>
      <c r="F1787"/>
      <c r="G1787"/>
      <c r="H1787"/>
      <c r="I1787"/>
      <c r="J1787"/>
      <c r="K1787"/>
      <c r="L1787"/>
      <c r="M1787"/>
      <c r="N1787"/>
      <c r="O1787"/>
      <c r="P1787"/>
      <c r="Q1787"/>
      <c r="R1787"/>
      <c r="T1787"/>
      <c r="U1787"/>
      <c r="V1787"/>
      <c r="W1787"/>
      <c r="X1787" s="40"/>
      <c r="Y1787"/>
      <c r="Z1787" s="40"/>
      <c r="AA1787" s="40"/>
      <c r="AB1787"/>
      <c r="AC1787"/>
      <c r="AD1787"/>
      <c r="AE1787"/>
    </row>
    <row r="1788" spans="2:31" ht="15">
      <c r="B1788"/>
      <c r="C1788"/>
      <c r="D1788"/>
      <c r="E1788"/>
      <c r="F1788"/>
      <c r="G1788"/>
      <c r="H1788"/>
      <c r="I1788"/>
      <c r="J1788"/>
      <c r="K1788"/>
      <c r="L1788"/>
      <c r="M1788"/>
      <c r="N1788"/>
      <c r="O1788"/>
      <c r="P1788"/>
      <c r="Q1788"/>
      <c r="R1788"/>
      <c r="T1788"/>
      <c r="U1788"/>
      <c r="V1788"/>
      <c r="W1788"/>
      <c r="X1788" s="40"/>
      <c r="Y1788"/>
      <c r="Z1788" s="40"/>
      <c r="AA1788" s="40"/>
      <c r="AB1788"/>
      <c r="AC1788"/>
      <c r="AD1788"/>
      <c r="AE1788"/>
    </row>
    <row r="1789" spans="2:31" ht="15">
      <c r="B1789"/>
      <c r="C1789"/>
      <c r="D1789"/>
      <c r="E1789"/>
      <c r="F1789"/>
      <c r="G1789"/>
      <c r="H1789"/>
      <c r="I1789"/>
      <c r="J1789"/>
      <c r="K1789"/>
      <c r="L1789"/>
      <c r="M1789"/>
      <c r="N1789"/>
      <c r="O1789"/>
      <c r="P1789"/>
      <c r="Q1789"/>
      <c r="R1789"/>
      <c r="T1789"/>
      <c r="U1789"/>
      <c r="V1789"/>
      <c r="W1789"/>
      <c r="X1789" s="40"/>
      <c r="Y1789"/>
      <c r="Z1789"/>
      <c r="AA1789"/>
      <c r="AB1789"/>
      <c r="AC1789"/>
      <c r="AD1789"/>
      <c r="AE1789"/>
    </row>
    <row r="1790" spans="2:31" ht="15">
      <c r="B1790"/>
      <c r="C1790"/>
      <c r="D1790"/>
      <c r="E1790"/>
      <c r="F1790"/>
      <c r="G1790"/>
      <c r="H1790"/>
      <c r="I1790"/>
      <c r="J1790"/>
      <c r="K1790"/>
      <c r="L1790"/>
      <c r="M1790"/>
      <c r="N1790"/>
      <c r="O1790"/>
      <c r="P1790"/>
      <c r="Q1790"/>
      <c r="R1790"/>
      <c r="T1790"/>
      <c r="U1790"/>
      <c r="V1790"/>
      <c r="W1790"/>
      <c r="X1790" s="40"/>
      <c r="Y1790"/>
      <c r="Z1790"/>
      <c r="AA1790"/>
      <c r="AB1790"/>
      <c r="AC1790"/>
      <c r="AD1790"/>
      <c r="AE1790"/>
    </row>
    <row r="1791" spans="2:31" ht="15">
      <c r="B1791"/>
      <c r="C1791"/>
      <c r="D1791"/>
      <c r="E1791"/>
      <c r="F1791"/>
      <c r="G1791"/>
      <c r="H1791"/>
      <c r="I1791"/>
      <c r="J1791"/>
      <c r="K1791"/>
      <c r="L1791"/>
      <c r="M1791"/>
      <c r="N1791"/>
      <c r="O1791"/>
      <c r="P1791"/>
      <c r="Q1791"/>
      <c r="R1791"/>
      <c r="T1791"/>
      <c r="U1791"/>
      <c r="V1791"/>
      <c r="W1791"/>
      <c r="X1791" s="40"/>
      <c r="Y1791"/>
      <c r="Z1791" s="40"/>
      <c r="AA1791" s="40"/>
      <c r="AB1791"/>
      <c r="AC1791"/>
      <c r="AD1791"/>
      <c r="AE1791"/>
    </row>
    <row r="1792" spans="2:31" ht="15">
      <c r="B1792"/>
      <c r="C1792"/>
      <c r="D1792"/>
      <c r="E1792"/>
      <c r="F1792"/>
      <c r="G1792"/>
      <c r="H1792"/>
      <c r="I1792"/>
      <c r="J1792"/>
      <c r="K1792"/>
      <c r="L1792"/>
      <c r="M1792"/>
      <c r="N1792"/>
      <c r="O1792"/>
      <c r="P1792"/>
      <c r="Q1792"/>
      <c r="R1792"/>
      <c r="T1792"/>
      <c r="U1792"/>
      <c r="V1792"/>
      <c r="W1792"/>
      <c r="X1792" s="40"/>
      <c r="Y1792"/>
      <c r="Z1792" s="40"/>
      <c r="AA1792" s="40"/>
      <c r="AB1792"/>
      <c r="AC1792"/>
      <c r="AD1792"/>
      <c r="AE1792"/>
    </row>
    <row r="1793" spans="2:31" ht="15">
      <c r="B1793"/>
      <c r="C1793"/>
      <c r="D1793"/>
      <c r="E1793"/>
      <c r="F1793"/>
      <c r="G1793"/>
      <c r="H1793"/>
      <c r="I1793"/>
      <c r="J1793"/>
      <c r="K1793"/>
      <c r="L1793"/>
      <c r="M1793"/>
      <c r="N1793"/>
      <c r="O1793"/>
      <c r="P1793"/>
      <c r="Q1793"/>
      <c r="R1793"/>
      <c r="T1793"/>
      <c r="U1793"/>
      <c r="V1793"/>
      <c r="W1793"/>
      <c r="X1793" s="40"/>
      <c r="Y1793"/>
      <c r="Z1793" s="40"/>
      <c r="AA1793" s="40"/>
      <c r="AB1793"/>
      <c r="AC1793"/>
      <c r="AD1793"/>
      <c r="AE1793"/>
    </row>
    <row r="1794" spans="2:31" ht="15">
      <c r="B1794"/>
      <c r="C1794"/>
      <c r="D1794"/>
      <c r="E1794"/>
      <c r="F1794"/>
      <c r="G1794"/>
      <c r="H1794"/>
      <c r="I1794"/>
      <c r="J1794"/>
      <c r="K1794"/>
      <c r="L1794"/>
      <c r="M1794"/>
      <c r="N1794"/>
      <c r="O1794"/>
      <c r="P1794"/>
      <c r="Q1794"/>
      <c r="R1794"/>
      <c r="T1794"/>
      <c r="U1794"/>
      <c r="V1794"/>
      <c r="W1794"/>
      <c r="X1794" s="40"/>
      <c r="Y1794"/>
      <c r="Z1794" s="40"/>
      <c r="AA1794"/>
      <c r="AB1794"/>
      <c r="AC1794"/>
      <c r="AD1794"/>
      <c r="AE1794"/>
    </row>
    <row r="1795" spans="2:31" ht="15">
      <c r="B1795"/>
      <c r="C1795"/>
      <c r="D1795"/>
      <c r="E1795"/>
      <c r="F1795"/>
      <c r="G1795"/>
      <c r="H1795"/>
      <c r="I1795"/>
      <c r="J1795"/>
      <c r="K1795"/>
      <c r="L1795"/>
      <c r="M1795"/>
      <c r="N1795"/>
      <c r="O1795"/>
      <c r="P1795"/>
      <c r="Q1795"/>
      <c r="R1795"/>
      <c r="T1795"/>
      <c r="U1795"/>
      <c r="V1795"/>
      <c r="W1795"/>
      <c r="X1795" s="40"/>
      <c r="Y1795"/>
      <c r="Z1795" s="40"/>
      <c r="AA1795" s="40"/>
      <c r="AB1795"/>
      <c r="AC1795"/>
      <c r="AD1795"/>
      <c r="AE1795"/>
    </row>
    <row r="1796" spans="2:31" ht="15">
      <c r="B1796"/>
      <c r="C1796"/>
      <c r="D1796"/>
      <c r="E1796"/>
      <c r="F1796"/>
      <c r="G1796"/>
      <c r="H1796"/>
      <c r="I1796"/>
      <c r="J1796"/>
      <c r="K1796"/>
      <c r="L1796"/>
      <c r="M1796"/>
      <c r="N1796"/>
      <c r="O1796"/>
      <c r="P1796"/>
      <c r="Q1796"/>
      <c r="R1796"/>
      <c r="T1796"/>
      <c r="U1796"/>
      <c r="V1796"/>
      <c r="W1796"/>
      <c r="X1796" s="40"/>
      <c r="Y1796"/>
      <c r="Z1796" s="40"/>
      <c r="AA1796" s="40"/>
      <c r="AB1796"/>
      <c r="AC1796"/>
      <c r="AD1796"/>
      <c r="AE1796"/>
    </row>
    <row r="1797" spans="2:31" ht="15">
      <c r="B1797"/>
      <c r="C1797"/>
      <c r="D1797"/>
      <c r="E1797"/>
      <c r="F1797"/>
      <c r="G1797"/>
      <c r="H1797"/>
      <c r="I1797"/>
      <c r="J1797"/>
      <c r="K1797"/>
      <c r="L1797"/>
      <c r="M1797"/>
      <c r="N1797"/>
      <c r="O1797"/>
      <c r="P1797"/>
      <c r="Q1797"/>
      <c r="R1797"/>
      <c r="T1797"/>
      <c r="U1797"/>
      <c r="V1797"/>
      <c r="W1797"/>
      <c r="X1797" s="40"/>
      <c r="Y1797"/>
      <c r="Z1797" s="40"/>
      <c r="AA1797" s="40"/>
      <c r="AB1797"/>
      <c r="AC1797"/>
      <c r="AD1797"/>
      <c r="AE1797"/>
    </row>
    <row r="1798" spans="2:31" ht="15">
      <c r="B1798"/>
      <c r="C1798"/>
      <c r="D1798"/>
      <c r="E1798"/>
      <c r="F1798"/>
      <c r="G1798"/>
      <c r="H1798"/>
      <c r="I1798"/>
      <c r="J1798"/>
      <c r="K1798"/>
      <c r="L1798"/>
      <c r="M1798"/>
      <c r="N1798"/>
      <c r="O1798"/>
      <c r="P1798"/>
      <c r="Q1798"/>
      <c r="R1798"/>
      <c r="T1798"/>
      <c r="U1798"/>
      <c r="V1798"/>
      <c r="W1798"/>
      <c r="X1798" s="40"/>
      <c r="Y1798"/>
      <c r="Z1798" s="40"/>
      <c r="AA1798" s="40"/>
      <c r="AB1798"/>
      <c r="AC1798"/>
      <c r="AD1798"/>
      <c r="AE1798"/>
    </row>
    <row r="1799" spans="2:31" ht="15">
      <c r="B1799"/>
      <c r="C1799"/>
      <c r="D1799"/>
      <c r="E1799"/>
      <c r="F1799"/>
      <c r="G1799"/>
      <c r="H1799"/>
      <c r="I1799"/>
      <c r="J1799"/>
      <c r="K1799"/>
      <c r="L1799"/>
      <c r="M1799"/>
      <c r="N1799"/>
      <c r="O1799"/>
      <c r="P1799"/>
      <c r="Q1799"/>
      <c r="R1799"/>
      <c r="T1799"/>
      <c r="U1799"/>
      <c r="V1799"/>
      <c r="W1799"/>
      <c r="X1799" s="40"/>
      <c r="Y1799"/>
      <c r="Z1799" s="40"/>
      <c r="AA1799" s="40"/>
      <c r="AB1799"/>
      <c r="AC1799"/>
      <c r="AD1799"/>
      <c r="AE1799"/>
    </row>
    <row r="1800" spans="2:31" ht="15">
      <c r="B1800"/>
      <c r="C1800"/>
      <c r="D1800"/>
      <c r="E1800"/>
      <c r="F1800"/>
      <c r="G1800"/>
      <c r="H1800"/>
      <c r="I1800"/>
      <c r="J1800"/>
      <c r="K1800"/>
      <c r="L1800"/>
      <c r="M1800"/>
      <c r="N1800"/>
      <c r="O1800"/>
      <c r="P1800"/>
      <c r="Q1800"/>
      <c r="R1800"/>
      <c r="T1800"/>
      <c r="U1800"/>
      <c r="V1800"/>
      <c r="W1800"/>
      <c r="X1800" s="40"/>
      <c r="Y1800"/>
      <c r="Z1800" s="40"/>
      <c r="AA1800" s="40"/>
      <c r="AB1800"/>
      <c r="AC1800"/>
      <c r="AD1800"/>
      <c r="AE1800"/>
    </row>
    <row r="1801" spans="2:31" ht="15">
      <c r="B1801"/>
      <c r="C1801"/>
      <c r="D1801"/>
      <c r="E1801"/>
      <c r="F1801"/>
      <c r="G1801"/>
      <c r="H1801"/>
      <c r="I1801"/>
      <c r="J1801"/>
      <c r="K1801"/>
      <c r="L1801"/>
      <c r="M1801"/>
      <c r="N1801"/>
      <c r="O1801"/>
      <c r="P1801"/>
      <c r="Q1801"/>
      <c r="R1801"/>
      <c r="T1801"/>
      <c r="U1801"/>
      <c r="V1801"/>
      <c r="W1801"/>
      <c r="X1801" s="40"/>
      <c r="Y1801"/>
      <c r="Z1801" s="40"/>
      <c r="AA1801" s="40"/>
      <c r="AB1801"/>
      <c r="AC1801"/>
      <c r="AD1801"/>
      <c r="AE1801"/>
    </row>
    <row r="1802" spans="2:31" ht="15">
      <c r="B1802"/>
      <c r="C1802"/>
      <c r="D1802"/>
      <c r="E1802"/>
      <c r="F1802"/>
      <c r="G1802"/>
      <c r="H1802"/>
      <c r="I1802"/>
      <c r="J1802"/>
      <c r="K1802"/>
      <c r="L1802"/>
      <c r="M1802"/>
      <c r="N1802"/>
      <c r="O1802"/>
      <c r="P1802"/>
      <c r="Q1802"/>
      <c r="R1802"/>
      <c r="T1802"/>
      <c r="U1802"/>
      <c r="V1802"/>
      <c r="W1802"/>
      <c r="X1802" s="40"/>
      <c r="Y1802"/>
      <c r="Z1802"/>
      <c r="AA1802"/>
      <c r="AB1802"/>
      <c r="AC1802"/>
      <c r="AD1802"/>
      <c r="AE1802"/>
    </row>
    <row r="1803" spans="2:31" ht="15">
      <c r="B1803"/>
      <c r="C1803"/>
      <c r="D1803"/>
      <c r="E1803"/>
      <c r="F1803"/>
      <c r="G1803"/>
      <c r="H1803"/>
      <c r="I1803"/>
      <c r="J1803"/>
      <c r="K1803"/>
      <c r="L1803"/>
      <c r="M1803"/>
      <c r="N1803"/>
      <c r="O1803"/>
      <c r="P1803"/>
      <c r="Q1803"/>
      <c r="R1803"/>
      <c r="T1803"/>
      <c r="U1803"/>
      <c r="V1803"/>
      <c r="W1803"/>
      <c r="X1803" s="40"/>
      <c r="Y1803"/>
      <c r="Z1803" s="40"/>
      <c r="AA1803" s="40"/>
      <c r="AB1803"/>
      <c r="AC1803"/>
      <c r="AD1803"/>
      <c r="AE1803"/>
    </row>
    <row r="1804" spans="2:31" ht="15">
      <c r="B1804"/>
      <c r="C1804"/>
      <c r="D1804"/>
      <c r="E1804"/>
      <c r="F1804"/>
      <c r="G1804"/>
      <c r="H1804"/>
      <c r="I1804"/>
      <c r="J1804"/>
      <c r="K1804"/>
      <c r="L1804"/>
      <c r="M1804"/>
      <c r="N1804"/>
      <c r="O1804"/>
      <c r="P1804"/>
      <c r="Q1804"/>
      <c r="R1804"/>
      <c r="T1804"/>
      <c r="U1804"/>
      <c r="V1804"/>
      <c r="W1804"/>
      <c r="X1804" s="40"/>
      <c r="Y1804"/>
      <c r="Z1804" s="40"/>
      <c r="AA1804" s="40"/>
      <c r="AB1804"/>
      <c r="AC1804"/>
      <c r="AD1804"/>
      <c r="AE1804"/>
    </row>
    <row r="1805" spans="2:31" ht="15">
      <c r="B1805"/>
      <c r="C1805"/>
      <c r="D1805"/>
      <c r="E1805"/>
      <c r="F1805"/>
      <c r="G1805"/>
      <c r="H1805"/>
      <c r="I1805"/>
      <c r="J1805"/>
      <c r="K1805"/>
      <c r="L1805"/>
      <c r="M1805"/>
      <c r="N1805"/>
      <c r="O1805"/>
      <c r="P1805"/>
      <c r="Q1805"/>
      <c r="R1805"/>
      <c r="T1805"/>
      <c r="U1805"/>
      <c r="V1805"/>
      <c r="W1805"/>
      <c r="X1805" s="40"/>
      <c r="Y1805"/>
      <c r="Z1805" s="40"/>
      <c r="AA1805" s="40"/>
      <c r="AB1805"/>
      <c r="AC1805"/>
      <c r="AD1805"/>
      <c r="AE1805"/>
    </row>
    <row r="1806" spans="2:31" ht="15">
      <c r="B1806"/>
      <c r="C1806"/>
      <c r="D1806"/>
      <c r="E1806"/>
      <c r="F1806"/>
      <c r="G1806"/>
      <c r="H1806"/>
      <c r="I1806"/>
      <c r="J1806"/>
      <c r="K1806"/>
      <c r="L1806"/>
      <c r="M1806"/>
      <c r="N1806"/>
      <c r="O1806"/>
      <c r="P1806"/>
      <c r="Q1806"/>
      <c r="R1806"/>
      <c r="T1806"/>
      <c r="U1806"/>
      <c r="V1806"/>
      <c r="W1806"/>
      <c r="X1806" s="40"/>
      <c r="Y1806"/>
      <c r="Z1806" s="40"/>
      <c r="AA1806" s="40"/>
      <c r="AB1806"/>
      <c r="AC1806"/>
      <c r="AD1806"/>
      <c r="AE1806"/>
    </row>
    <row r="1807" spans="2:31" ht="15">
      <c r="B1807"/>
      <c r="C1807"/>
      <c r="D1807"/>
      <c r="E1807"/>
      <c r="F1807"/>
      <c r="G1807"/>
      <c r="H1807"/>
      <c r="I1807"/>
      <c r="J1807"/>
      <c r="K1807"/>
      <c r="L1807"/>
      <c r="M1807"/>
      <c r="N1807"/>
      <c r="O1807"/>
      <c r="P1807"/>
      <c r="Q1807"/>
      <c r="R1807"/>
      <c r="T1807"/>
      <c r="U1807"/>
      <c r="V1807"/>
      <c r="W1807"/>
      <c r="X1807" s="40"/>
      <c r="Y1807"/>
      <c r="Z1807" s="40"/>
      <c r="AA1807" s="40"/>
      <c r="AB1807"/>
      <c r="AC1807"/>
      <c r="AD1807"/>
      <c r="AE1807"/>
    </row>
    <row r="1808" spans="2:31" ht="15">
      <c r="B1808"/>
      <c r="C1808"/>
      <c r="D1808"/>
      <c r="E1808"/>
      <c r="F1808"/>
      <c r="G1808"/>
      <c r="H1808"/>
      <c r="I1808"/>
      <c r="J1808"/>
      <c r="K1808"/>
      <c r="L1808"/>
      <c r="M1808"/>
      <c r="N1808"/>
      <c r="O1808"/>
      <c r="P1808"/>
      <c r="Q1808"/>
      <c r="R1808"/>
      <c r="T1808"/>
      <c r="U1808"/>
      <c r="V1808"/>
      <c r="W1808"/>
      <c r="X1808" s="40"/>
      <c r="Y1808"/>
      <c r="Z1808" s="40"/>
      <c r="AA1808" s="40"/>
      <c r="AB1808"/>
      <c r="AC1808"/>
      <c r="AD1808"/>
      <c r="AE1808"/>
    </row>
    <row r="1809" spans="2:31" ht="15">
      <c r="B1809"/>
      <c r="C1809"/>
      <c r="D1809"/>
      <c r="E1809"/>
      <c r="F1809"/>
      <c r="G1809"/>
      <c r="H1809"/>
      <c r="I1809"/>
      <c r="J1809"/>
      <c r="K1809"/>
      <c r="L1809"/>
      <c r="M1809"/>
      <c r="N1809"/>
      <c r="O1809"/>
      <c r="P1809"/>
      <c r="Q1809"/>
      <c r="R1809"/>
      <c r="T1809"/>
      <c r="U1809"/>
      <c r="V1809"/>
      <c r="W1809"/>
      <c r="X1809" s="40"/>
      <c r="Y1809"/>
      <c r="Z1809" s="40"/>
      <c r="AA1809" s="40"/>
      <c r="AB1809"/>
      <c r="AC1809"/>
      <c r="AD1809"/>
      <c r="AE1809"/>
    </row>
    <row r="1810" spans="2:31" ht="15">
      <c r="B1810"/>
      <c r="C1810"/>
      <c r="D1810"/>
      <c r="E1810"/>
      <c r="F1810"/>
      <c r="G1810"/>
      <c r="H1810"/>
      <c r="I1810"/>
      <c r="J1810"/>
      <c r="K1810"/>
      <c r="L1810"/>
      <c r="M1810"/>
      <c r="N1810"/>
      <c r="O1810"/>
      <c r="P1810"/>
      <c r="Q1810"/>
      <c r="R1810"/>
      <c r="T1810"/>
      <c r="U1810"/>
      <c r="V1810"/>
      <c r="W1810"/>
      <c r="X1810" s="40"/>
      <c r="Y1810"/>
      <c r="Z1810" s="40"/>
      <c r="AA1810" s="40"/>
      <c r="AB1810"/>
      <c r="AC1810"/>
      <c r="AD1810"/>
      <c r="AE1810"/>
    </row>
    <row r="1811" spans="2:31" ht="15">
      <c r="B1811"/>
      <c r="C1811"/>
      <c r="D1811"/>
      <c r="E1811"/>
      <c r="F1811"/>
      <c r="G1811"/>
      <c r="H1811"/>
      <c r="I1811"/>
      <c r="J1811"/>
      <c r="K1811"/>
      <c r="L1811"/>
      <c r="M1811"/>
      <c r="N1811"/>
      <c r="O1811"/>
      <c r="P1811"/>
      <c r="Q1811"/>
      <c r="R1811"/>
      <c r="T1811"/>
      <c r="U1811"/>
      <c r="V1811"/>
      <c r="W1811"/>
      <c r="X1811" s="40"/>
      <c r="Y1811"/>
      <c r="Z1811" s="40"/>
      <c r="AA1811" s="40"/>
      <c r="AB1811"/>
      <c r="AC1811"/>
      <c r="AD1811"/>
      <c r="AE1811"/>
    </row>
    <row r="1812" spans="2:31" ht="15">
      <c r="B1812"/>
      <c r="C1812"/>
      <c r="D1812"/>
      <c r="E1812"/>
      <c r="F1812"/>
      <c r="G1812"/>
      <c r="H1812"/>
      <c r="I1812"/>
      <c r="J1812"/>
      <c r="K1812"/>
      <c r="L1812"/>
      <c r="M1812"/>
      <c r="N1812"/>
      <c r="O1812"/>
      <c r="P1812"/>
      <c r="Q1812"/>
      <c r="R1812"/>
      <c r="T1812"/>
      <c r="U1812"/>
      <c r="V1812"/>
      <c r="W1812"/>
      <c r="X1812" s="40"/>
      <c r="Y1812"/>
      <c r="Z1812"/>
      <c r="AA1812"/>
      <c r="AB1812"/>
      <c r="AC1812"/>
      <c r="AD1812"/>
      <c r="AE1812"/>
    </row>
    <row r="1813" spans="2:31" ht="15">
      <c r="B1813"/>
      <c r="C1813"/>
      <c r="D1813"/>
      <c r="E1813"/>
      <c r="F1813"/>
      <c r="G1813"/>
      <c r="H1813"/>
      <c r="I1813"/>
      <c r="J1813"/>
      <c r="K1813"/>
      <c r="L1813"/>
      <c r="M1813"/>
      <c r="N1813"/>
      <c r="O1813"/>
      <c r="P1813"/>
      <c r="Q1813"/>
      <c r="R1813"/>
      <c r="T1813"/>
      <c r="U1813"/>
      <c r="V1813"/>
      <c r="W1813"/>
      <c r="X1813" s="40"/>
      <c r="Y1813"/>
      <c r="Z1813"/>
      <c r="AA1813"/>
      <c r="AB1813"/>
      <c r="AC1813"/>
      <c r="AD1813"/>
      <c r="AE1813"/>
    </row>
    <row r="1814" spans="2:31" ht="15">
      <c r="B1814"/>
      <c r="C1814"/>
      <c r="D1814"/>
      <c r="E1814"/>
      <c r="F1814"/>
      <c r="G1814"/>
      <c r="H1814"/>
      <c r="I1814"/>
      <c r="J1814"/>
      <c r="K1814"/>
      <c r="L1814"/>
      <c r="M1814"/>
      <c r="N1814"/>
      <c r="O1814"/>
      <c r="P1814"/>
      <c r="Q1814"/>
      <c r="R1814"/>
      <c r="T1814"/>
      <c r="U1814"/>
      <c r="V1814"/>
      <c r="W1814"/>
      <c r="X1814" s="40"/>
      <c r="Y1814"/>
      <c r="Z1814" s="40"/>
      <c r="AA1814" s="40"/>
      <c r="AB1814"/>
      <c r="AC1814"/>
      <c r="AD1814"/>
      <c r="AE1814"/>
    </row>
    <row r="1815" spans="2:31" ht="15">
      <c r="B1815"/>
      <c r="C1815"/>
      <c r="D1815"/>
      <c r="E1815"/>
      <c r="F1815"/>
      <c r="G1815"/>
      <c r="H1815"/>
      <c r="I1815"/>
      <c r="J1815"/>
      <c r="K1815"/>
      <c r="L1815"/>
      <c r="M1815"/>
      <c r="N1815"/>
      <c r="O1815"/>
      <c r="P1815"/>
      <c r="Q1815"/>
      <c r="R1815"/>
      <c r="T1815"/>
      <c r="U1815"/>
      <c r="V1815"/>
      <c r="W1815"/>
      <c r="X1815" s="40"/>
      <c r="Y1815"/>
      <c r="Z1815" s="40"/>
      <c r="AA1815" s="40"/>
      <c r="AB1815"/>
      <c r="AC1815"/>
      <c r="AD1815"/>
      <c r="AE1815"/>
    </row>
    <row r="1816" spans="2:31" ht="15">
      <c r="B1816"/>
      <c r="C1816"/>
      <c r="D1816"/>
      <c r="E1816"/>
      <c r="F1816"/>
      <c r="G1816"/>
      <c r="H1816"/>
      <c r="I1816"/>
      <c r="J1816"/>
      <c r="K1816"/>
      <c r="L1816"/>
      <c r="M1816"/>
      <c r="N1816"/>
      <c r="O1816"/>
      <c r="P1816"/>
      <c r="Q1816"/>
      <c r="R1816"/>
      <c r="T1816"/>
      <c r="U1816"/>
      <c r="V1816"/>
      <c r="W1816"/>
      <c r="X1816" s="40"/>
      <c r="Y1816"/>
      <c r="Z1816" s="40"/>
      <c r="AA1816" s="40"/>
      <c r="AB1816"/>
      <c r="AC1816"/>
      <c r="AD1816"/>
      <c r="AE1816"/>
    </row>
    <row r="1817" spans="2:31" ht="15">
      <c r="B1817"/>
      <c r="C1817"/>
      <c r="D1817"/>
      <c r="E1817"/>
      <c r="F1817"/>
      <c r="G1817"/>
      <c r="H1817"/>
      <c r="I1817"/>
      <c r="J1817"/>
      <c r="K1817"/>
      <c r="L1817"/>
      <c r="M1817"/>
      <c r="N1817"/>
      <c r="O1817"/>
      <c r="P1817"/>
      <c r="Q1817"/>
      <c r="R1817"/>
      <c r="T1817"/>
      <c r="U1817"/>
      <c r="V1817"/>
      <c r="W1817"/>
      <c r="X1817" s="40"/>
      <c r="Y1817"/>
      <c r="Z1817" s="40"/>
      <c r="AA1817" s="40"/>
      <c r="AB1817"/>
      <c r="AC1817"/>
      <c r="AD1817"/>
      <c r="AE1817"/>
    </row>
    <row r="1818" spans="2:31" ht="15">
      <c r="B1818"/>
      <c r="C1818"/>
      <c r="D1818"/>
      <c r="E1818"/>
      <c r="F1818"/>
      <c r="G1818"/>
      <c r="H1818"/>
      <c r="I1818"/>
      <c r="J1818"/>
      <c r="K1818"/>
      <c r="L1818"/>
      <c r="M1818"/>
      <c r="N1818"/>
      <c r="O1818"/>
      <c r="P1818"/>
      <c r="Q1818"/>
      <c r="R1818"/>
      <c r="T1818"/>
      <c r="U1818"/>
      <c r="V1818"/>
      <c r="W1818"/>
      <c r="X1818" s="40"/>
      <c r="Y1818"/>
      <c r="Z1818" s="40"/>
      <c r="AA1818" s="40"/>
      <c r="AB1818"/>
      <c r="AC1818"/>
      <c r="AD1818"/>
      <c r="AE1818"/>
    </row>
    <row r="1819" spans="2:31" ht="15">
      <c r="B1819"/>
      <c r="C1819"/>
      <c r="D1819"/>
      <c r="E1819"/>
      <c r="F1819"/>
      <c r="G1819"/>
      <c r="H1819"/>
      <c r="I1819"/>
      <c r="J1819"/>
      <c r="K1819"/>
      <c r="L1819"/>
      <c r="M1819"/>
      <c r="N1819"/>
      <c r="O1819"/>
      <c r="P1819"/>
      <c r="Q1819"/>
      <c r="R1819"/>
      <c r="T1819"/>
      <c r="U1819"/>
      <c r="V1819"/>
      <c r="W1819"/>
      <c r="X1819" s="40"/>
      <c r="Y1819"/>
      <c r="Z1819" s="40"/>
      <c r="AA1819" s="40"/>
      <c r="AB1819"/>
      <c r="AC1819"/>
      <c r="AD1819"/>
      <c r="AE1819"/>
    </row>
    <row r="1820" spans="2:31" ht="15">
      <c r="B1820"/>
      <c r="C1820"/>
      <c r="D1820"/>
      <c r="E1820"/>
      <c r="F1820"/>
      <c r="G1820"/>
      <c r="H1820"/>
      <c r="I1820"/>
      <c r="J1820"/>
      <c r="K1820"/>
      <c r="L1820"/>
      <c r="M1820"/>
      <c r="N1820"/>
      <c r="O1820"/>
      <c r="P1820"/>
      <c r="Q1820"/>
      <c r="R1820"/>
      <c r="T1820"/>
      <c r="U1820"/>
      <c r="V1820"/>
      <c r="W1820"/>
      <c r="X1820" s="40"/>
      <c r="Y1820"/>
      <c r="Z1820"/>
      <c r="AA1820"/>
      <c r="AB1820"/>
      <c r="AC1820"/>
      <c r="AD1820"/>
      <c r="AE1820"/>
    </row>
    <row r="1821" spans="2:31" ht="15">
      <c r="B1821"/>
      <c r="C1821"/>
      <c r="D1821"/>
      <c r="E1821"/>
      <c r="F1821"/>
      <c r="G1821"/>
      <c r="H1821"/>
      <c r="I1821"/>
      <c r="J1821"/>
      <c r="K1821"/>
      <c r="L1821"/>
      <c r="M1821"/>
      <c r="N1821"/>
      <c r="O1821"/>
      <c r="P1821"/>
      <c r="Q1821"/>
      <c r="R1821"/>
      <c r="T1821"/>
      <c r="U1821"/>
      <c r="V1821"/>
      <c r="W1821"/>
      <c r="X1821" s="40"/>
      <c r="Y1821"/>
      <c r="Z1821" s="40"/>
      <c r="AA1821" s="40"/>
      <c r="AB1821"/>
      <c r="AC1821"/>
      <c r="AD1821"/>
      <c r="AE1821"/>
    </row>
    <row r="1822" spans="2:31" ht="15">
      <c r="B1822"/>
      <c r="C1822"/>
      <c r="D1822"/>
      <c r="E1822"/>
      <c r="F1822"/>
      <c r="G1822"/>
      <c r="H1822"/>
      <c r="I1822"/>
      <c r="J1822"/>
      <c r="K1822"/>
      <c r="L1822"/>
      <c r="M1822"/>
      <c r="N1822"/>
      <c r="O1822"/>
      <c r="P1822"/>
      <c r="Q1822"/>
      <c r="R1822"/>
      <c r="T1822"/>
      <c r="U1822"/>
      <c r="V1822"/>
      <c r="W1822"/>
      <c r="X1822" s="40"/>
      <c r="Y1822"/>
      <c r="Z1822" s="40"/>
      <c r="AA1822" s="40"/>
      <c r="AB1822"/>
      <c r="AC1822"/>
      <c r="AD1822"/>
      <c r="AE1822"/>
    </row>
    <row r="1823" spans="2:31" ht="15">
      <c r="B1823"/>
      <c r="C1823"/>
      <c r="D1823"/>
      <c r="E1823"/>
      <c r="F1823"/>
      <c r="G1823"/>
      <c r="H1823"/>
      <c r="I1823"/>
      <c r="J1823"/>
      <c r="K1823"/>
      <c r="L1823"/>
      <c r="M1823"/>
      <c r="N1823"/>
      <c r="O1823"/>
      <c r="P1823"/>
      <c r="Q1823"/>
      <c r="R1823"/>
      <c r="T1823"/>
      <c r="U1823"/>
      <c r="V1823"/>
      <c r="W1823"/>
      <c r="X1823" s="40"/>
      <c r="Y1823"/>
      <c r="Z1823"/>
      <c r="AA1823"/>
      <c r="AB1823"/>
      <c r="AC1823"/>
      <c r="AD1823"/>
      <c r="AE1823"/>
    </row>
    <row r="1824" spans="2:31" ht="15">
      <c r="B1824"/>
      <c r="C1824"/>
      <c r="D1824"/>
      <c r="E1824"/>
      <c r="F1824"/>
      <c r="G1824"/>
      <c r="H1824"/>
      <c r="I1824"/>
      <c r="J1824"/>
      <c r="K1824"/>
      <c r="L1824"/>
      <c r="M1824"/>
      <c r="N1824"/>
      <c r="O1824"/>
      <c r="P1824"/>
      <c r="Q1824"/>
      <c r="R1824"/>
      <c r="T1824"/>
      <c r="U1824"/>
      <c r="V1824"/>
      <c r="W1824"/>
      <c r="X1824" s="40"/>
      <c r="Y1824"/>
      <c r="Z1824"/>
      <c r="AA1824"/>
      <c r="AB1824"/>
      <c r="AC1824"/>
      <c r="AD1824"/>
      <c r="AE1824"/>
    </row>
    <row r="1825" spans="2:31" ht="15">
      <c r="B1825"/>
      <c r="C1825"/>
      <c r="D1825"/>
      <c r="E1825"/>
      <c r="F1825"/>
      <c r="G1825"/>
      <c r="H1825"/>
      <c r="I1825"/>
      <c r="J1825"/>
      <c r="K1825"/>
      <c r="L1825"/>
      <c r="M1825"/>
      <c r="N1825"/>
      <c r="O1825"/>
      <c r="P1825"/>
      <c r="Q1825"/>
      <c r="R1825"/>
      <c r="T1825"/>
      <c r="U1825"/>
      <c r="V1825"/>
      <c r="W1825"/>
      <c r="X1825" s="40"/>
      <c r="Y1825"/>
      <c r="Z1825" s="40"/>
      <c r="AA1825" s="40"/>
      <c r="AB1825"/>
      <c r="AC1825"/>
      <c r="AD1825"/>
      <c r="AE1825"/>
    </row>
    <row r="1826" spans="2:31" ht="15">
      <c r="B1826"/>
      <c r="C1826"/>
      <c r="D1826"/>
      <c r="E1826"/>
      <c r="F1826"/>
      <c r="G1826"/>
      <c r="H1826"/>
      <c r="I1826"/>
      <c r="J1826"/>
      <c r="K1826"/>
      <c r="L1826"/>
      <c r="M1826"/>
      <c r="N1826"/>
      <c r="O1826"/>
      <c r="P1826"/>
      <c r="Q1826"/>
      <c r="R1826"/>
      <c r="T1826"/>
      <c r="U1826"/>
      <c r="V1826"/>
      <c r="W1826"/>
      <c r="X1826" s="40"/>
      <c r="Y1826"/>
      <c r="Z1826"/>
      <c r="AA1826"/>
      <c r="AB1826"/>
      <c r="AC1826"/>
      <c r="AD1826"/>
      <c r="AE1826"/>
    </row>
    <row r="1827" spans="2:31" ht="15">
      <c r="B1827"/>
      <c r="C1827"/>
      <c r="D1827"/>
      <c r="E1827"/>
      <c r="F1827"/>
      <c r="G1827"/>
      <c r="H1827"/>
      <c r="I1827"/>
      <c r="J1827"/>
      <c r="K1827"/>
      <c r="L1827"/>
      <c r="M1827"/>
      <c r="N1827"/>
      <c r="O1827"/>
      <c r="P1827"/>
      <c r="Q1827"/>
      <c r="R1827"/>
      <c r="T1827"/>
      <c r="U1827"/>
      <c r="V1827"/>
      <c r="W1827"/>
      <c r="X1827" s="40"/>
      <c r="Y1827"/>
      <c r="Z1827"/>
      <c r="AA1827"/>
      <c r="AB1827"/>
      <c r="AC1827"/>
      <c r="AD1827"/>
      <c r="AE1827"/>
    </row>
    <row r="1828" spans="2:31" ht="15">
      <c r="B1828"/>
      <c r="C1828"/>
      <c r="D1828"/>
      <c r="E1828"/>
      <c r="F1828"/>
      <c r="G1828"/>
      <c r="H1828"/>
      <c r="I1828"/>
      <c r="J1828"/>
      <c r="K1828"/>
      <c r="L1828"/>
      <c r="M1828"/>
      <c r="N1828"/>
      <c r="O1828"/>
      <c r="P1828"/>
      <c r="Q1828"/>
      <c r="R1828"/>
      <c r="T1828"/>
      <c r="U1828"/>
      <c r="V1828"/>
      <c r="W1828"/>
      <c r="X1828" s="40"/>
      <c r="Y1828"/>
      <c r="Z1828" s="40"/>
      <c r="AA1828"/>
      <c r="AB1828"/>
      <c r="AC1828"/>
      <c r="AD1828"/>
      <c r="AE1828"/>
    </row>
    <row r="1829" spans="2:31" ht="15">
      <c r="B1829"/>
      <c r="C1829"/>
      <c r="D1829"/>
      <c r="E1829"/>
      <c r="F1829"/>
      <c r="G1829"/>
      <c r="H1829"/>
      <c r="I1829"/>
      <c r="J1829"/>
      <c r="K1829"/>
      <c r="L1829"/>
      <c r="M1829"/>
      <c r="N1829"/>
      <c r="O1829"/>
      <c r="P1829"/>
      <c r="Q1829"/>
      <c r="R1829"/>
      <c r="T1829"/>
      <c r="U1829"/>
      <c r="V1829"/>
      <c r="W1829"/>
      <c r="X1829" s="40"/>
      <c r="Y1829"/>
      <c r="Z1829"/>
      <c r="AA1829"/>
      <c r="AB1829"/>
      <c r="AC1829"/>
      <c r="AD1829"/>
      <c r="AE1829"/>
    </row>
    <row r="1830" spans="2:31" ht="15">
      <c r="B1830"/>
      <c r="C1830"/>
      <c r="D1830"/>
      <c r="E1830"/>
      <c r="F1830"/>
      <c r="G1830"/>
      <c r="H1830"/>
      <c r="I1830"/>
      <c r="J1830"/>
      <c r="K1830"/>
      <c r="L1830"/>
      <c r="M1830"/>
      <c r="N1830"/>
      <c r="O1830"/>
      <c r="P1830"/>
      <c r="Q1830"/>
      <c r="R1830"/>
      <c r="T1830"/>
      <c r="U1830"/>
      <c r="V1830"/>
      <c r="W1830"/>
      <c r="X1830" s="40"/>
      <c r="Y1830"/>
      <c r="Z1830" s="40"/>
      <c r="AA1830" s="40"/>
      <c r="AB1830"/>
      <c r="AC1830"/>
      <c r="AD1830"/>
      <c r="AE1830"/>
    </row>
    <row r="1831" spans="2:31" ht="15">
      <c r="B1831"/>
      <c r="C1831"/>
      <c r="D1831"/>
      <c r="E1831"/>
      <c r="F1831"/>
      <c r="G1831"/>
      <c r="H1831"/>
      <c r="I1831"/>
      <c r="J1831"/>
      <c r="K1831"/>
      <c r="L1831"/>
      <c r="M1831"/>
      <c r="N1831"/>
      <c r="O1831"/>
      <c r="P1831"/>
      <c r="Q1831"/>
      <c r="R1831"/>
      <c r="T1831"/>
      <c r="U1831"/>
      <c r="V1831"/>
      <c r="W1831"/>
      <c r="X1831" s="40"/>
      <c r="Y1831"/>
      <c r="Z1831" s="40"/>
      <c r="AA1831" s="40"/>
      <c r="AB1831"/>
      <c r="AC1831"/>
      <c r="AD1831"/>
      <c r="AE1831"/>
    </row>
    <row r="1832" spans="2:31" ht="15">
      <c r="B1832"/>
      <c r="C1832"/>
      <c r="D1832"/>
      <c r="E1832"/>
      <c r="F1832"/>
      <c r="G1832"/>
      <c r="H1832"/>
      <c r="I1832"/>
      <c r="J1832"/>
      <c r="K1832"/>
      <c r="L1832"/>
      <c r="M1832"/>
      <c r="N1832"/>
      <c r="O1832"/>
      <c r="P1832"/>
      <c r="Q1832"/>
      <c r="R1832"/>
      <c r="T1832"/>
      <c r="U1832"/>
      <c r="V1832"/>
      <c r="W1832"/>
      <c r="X1832" s="40"/>
      <c r="Y1832"/>
      <c r="Z1832"/>
      <c r="AA1832"/>
      <c r="AB1832"/>
      <c r="AC1832"/>
      <c r="AD1832"/>
      <c r="AE1832"/>
    </row>
    <row r="1833" spans="2:31" ht="15">
      <c r="B1833"/>
      <c r="C1833"/>
      <c r="D1833"/>
      <c r="E1833"/>
      <c r="F1833"/>
      <c r="G1833"/>
      <c r="H1833"/>
      <c r="I1833"/>
      <c r="J1833"/>
      <c r="K1833"/>
      <c r="L1833"/>
      <c r="M1833"/>
      <c r="N1833"/>
      <c r="O1833"/>
      <c r="P1833"/>
      <c r="Q1833"/>
      <c r="R1833"/>
      <c r="T1833"/>
      <c r="U1833"/>
      <c r="V1833"/>
      <c r="W1833"/>
      <c r="X1833" s="40"/>
      <c r="Y1833"/>
      <c r="Z1833" s="40"/>
      <c r="AA1833" s="40"/>
      <c r="AB1833"/>
      <c r="AC1833"/>
      <c r="AD1833"/>
      <c r="AE1833"/>
    </row>
    <row r="1834" spans="2:31" ht="15">
      <c r="B1834"/>
      <c r="C1834"/>
      <c r="D1834"/>
      <c r="E1834"/>
      <c r="F1834"/>
      <c r="G1834"/>
      <c r="H1834"/>
      <c r="I1834"/>
      <c r="J1834"/>
      <c r="K1834"/>
      <c r="L1834"/>
      <c r="M1834"/>
      <c r="N1834"/>
      <c r="O1834"/>
      <c r="P1834"/>
      <c r="Q1834"/>
      <c r="R1834"/>
      <c r="T1834"/>
      <c r="U1834"/>
      <c r="V1834"/>
      <c r="W1834"/>
      <c r="X1834" s="40"/>
      <c r="Y1834"/>
      <c r="Z1834" s="40"/>
      <c r="AA1834" s="40"/>
      <c r="AB1834"/>
      <c r="AC1834"/>
      <c r="AD1834"/>
      <c r="AE1834"/>
    </row>
    <row r="1835" spans="2:31" ht="15">
      <c r="B1835"/>
      <c r="C1835"/>
      <c r="D1835"/>
      <c r="E1835"/>
      <c r="F1835"/>
      <c r="G1835"/>
      <c r="H1835"/>
      <c r="I1835"/>
      <c r="J1835"/>
      <c r="K1835"/>
      <c r="L1835"/>
      <c r="M1835"/>
      <c r="N1835"/>
      <c r="O1835"/>
      <c r="P1835"/>
      <c r="Q1835"/>
      <c r="R1835"/>
      <c r="T1835"/>
      <c r="U1835"/>
      <c r="V1835"/>
      <c r="W1835"/>
      <c r="X1835" s="40"/>
      <c r="Y1835"/>
      <c r="Z1835" s="40"/>
      <c r="AA1835" s="40"/>
      <c r="AB1835"/>
      <c r="AC1835"/>
      <c r="AD1835"/>
      <c r="AE1835"/>
    </row>
    <row r="1836" spans="2:31" ht="15">
      <c r="B1836"/>
      <c r="C1836"/>
      <c r="D1836"/>
      <c r="E1836"/>
      <c r="F1836"/>
      <c r="G1836"/>
      <c r="H1836"/>
      <c r="I1836"/>
      <c r="J1836"/>
      <c r="K1836"/>
      <c r="L1836"/>
      <c r="M1836"/>
      <c r="N1836"/>
      <c r="O1836"/>
      <c r="P1836"/>
      <c r="Q1836"/>
      <c r="R1836"/>
      <c r="T1836"/>
      <c r="U1836"/>
      <c r="V1836"/>
      <c r="W1836"/>
      <c r="X1836" s="40"/>
      <c r="Y1836"/>
      <c r="Z1836" s="40"/>
      <c r="AA1836" s="40"/>
      <c r="AB1836"/>
      <c r="AC1836"/>
      <c r="AD1836"/>
      <c r="AE1836"/>
    </row>
    <row r="1837" spans="2:31" ht="15">
      <c r="B1837"/>
      <c r="C1837"/>
      <c r="D1837"/>
      <c r="E1837"/>
      <c r="F1837"/>
      <c r="G1837"/>
      <c r="H1837"/>
      <c r="I1837"/>
      <c r="J1837"/>
      <c r="K1837"/>
      <c r="L1837"/>
      <c r="M1837"/>
      <c r="N1837"/>
      <c r="O1837"/>
      <c r="P1837"/>
      <c r="Q1837"/>
      <c r="R1837"/>
      <c r="T1837"/>
      <c r="U1837"/>
      <c r="V1837"/>
      <c r="W1837"/>
      <c r="X1837" s="40"/>
      <c r="Y1837"/>
      <c r="Z1837" s="40"/>
      <c r="AA1837" s="40"/>
      <c r="AB1837"/>
      <c r="AC1837"/>
      <c r="AD1837"/>
      <c r="AE1837"/>
    </row>
    <row r="1838" spans="2:31" ht="15">
      <c r="B1838"/>
      <c r="C1838"/>
      <c r="D1838"/>
      <c r="E1838"/>
      <c r="F1838"/>
      <c r="G1838"/>
      <c r="H1838"/>
      <c r="I1838"/>
      <c r="J1838"/>
      <c r="K1838"/>
      <c r="L1838"/>
      <c r="M1838"/>
      <c r="N1838"/>
      <c r="O1838"/>
      <c r="P1838"/>
      <c r="Q1838"/>
      <c r="R1838"/>
      <c r="T1838"/>
      <c r="U1838"/>
      <c r="V1838"/>
      <c r="W1838"/>
      <c r="X1838" s="40"/>
      <c r="Y1838"/>
      <c r="Z1838" s="40"/>
      <c r="AA1838" s="40"/>
      <c r="AB1838"/>
      <c r="AC1838"/>
      <c r="AD1838"/>
      <c r="AE1838"/>
    </row>
    <row r="1839" spans="2:31" ht="15">
      <c r="B1839"/>
      <c r="C1839"/>
      <c r="D1839"/>
      <c r="E1839"/>
      <c r="F1839"/>
      <c r="G1839"/>
      <c r="H1839"/>
      <c r="I1839"/>
      <c r="J1839"/>
      <c r="K1839"/>
      <c r="L1839"/>
      <c r="M1839"/>
      <c r="N1839"/>
      <c r="O1839"/>
      <c r="P1839"/>
      <c r="Q1839"/>
      <c r="R1839"/>
      <c r="T1839"/>
      <c r="U1839"/>
      <c r="V1839"/>
      <c r="W1839"/>
      <c r="X1839" s="40"/>
      <c r="Y1839"/>
      <c r="Z1839" s="40"/>
      <c r="AA1839" s="40"/>
      <c r="AB1839"/>
      <c r="AC1839"/>
      <c r="AD1839"/>
      <c r="AE1839"/>
    </row>
    <row r="1840" spans="2:31" ht="15">
      <c r="B1840"/>
      <c r="C1840"/>
      <c r="D1840"/>
      <c r="E1840"/>
      <c r="F1840"/>
      <c r="G1840"/>
      <c r="H1840"/>
      <c r="I1840"/>
      <c r="J1840"/>
      <c r="K1840"/>
      <c r="L1840"/>
      <c r="M1840"/>
      <c r="N1840"/>
      <c r="O1840"/>
      <c r="P1840"/>
      <c r="Q1840"/>
      <c r="R1840"/>
      <c r="T1840"/>
      <c r="U1840"/>
      <c r="V1840"/>
      <c r="W1840"/>
      <c r="X1840" s="40"/>
      <c r="Y1840"/>
      <c r="Z1840" s="40"/>
      <c r="AA1840" s="40"/>
      <c r="AB1840"/>
      <c r="AC1840"/>
      <c r="AD1840"/>
      <c r="AE1840"/>
    </row>
    <row r="1841" spans="2:31" ht="15">
      <c r="B1841"/>
      <c r="C1841"/>
      <c r="D1841"/>
      <c r="E1841"/>
      <c r="F1841"/>
      <c r="G1841"/>
      <c r="H1841"/>
      <c r="I1841"/>
      <c r="J1841"/>
      <c r="K1841"/>
      <c r="L1841"/>
      <c r="M1841"/>
      <c r="N1841"/>
      <c r="O1841"/>
      <c r="P1841"/>
      <c r="Q1841"/>
      <c r="R1841"/>
      <c r="T1841"/>
      <c r="U1841"/>
      <c r="V1841"/>
      <c r="W1841"/>
      <c r="X1841" s="40"/>
      <c r="Y1841"/>
      <c r="Z1841" s="40"/>
      <c r="AA1841"/>
      <c r="AB1841"/>
      <c r="AC1841"/>
      <c r="AD1841"/>
      <c r="AE1841"/>
    </row>
    <row r="1842" spans="2:31" ht="15">
      <c r="B1842"/>
      <c r="C1842"/>
      <c r="D1842"/>
      <c r="E1842"/>
      <c r="F1842"/>
      <c r="G1842"/>
      <c r="H1842"/>
      <c r="I1842"/>
      <c r="J1842"/>
      <c r="K1842"/>
      <c r="L1842"/>
      <c r="M1842"/>
      <c r="N1842"/>
      <c r="O1842"/>
      <c r="P1842"/>
      <c r="Q1842"/>
      <c r="R1842"/>
      <c r="T1842"/>
      <c r="U1842"/>
      <c r="V1842"/>
      <c r="W1842"/>
      <c r="X1842" s="40"/>
      <c r="Y1842"/>
      <c r="Z1842" s="40"/>
      <c r="AA1842"/>
      <c r="AB1842"/>
      <c r="AC1842"/>
      <c r="AD1842"/>
      <c r="AE1842"/>
    </row>
    <row r="1843" spans="2:31" ht="15">
      <c r="B1843"/>
      <c r="C1843"/>
      <c r="D1843"/>
      <c r="E1843"/>
      <c r="F1843"/>
      <c r="G1843"/>
      <c r="H1843"/>
      <c r="I1843"/>
      <c r="J1843"/>
      <c r="K1843"/>
      <c r="L1843"/>
      <c r="M1843"/>
      <c r="N1843"/>
      <c r="O1843"/>
      <c r="P1843"/>
      <c r="Q1843"/>
      <c r="R1843"/>
      <c r="T1843"/>
      <c r="U1843"/>
      <c r="V1843"/>
      <c r="W1843"/>
      <c r="X1843" s="40"/>
      <c r="Y1843"/>
      <c r="Z1843"/>
      <c r="AA1843"/>
      <c r="AB1843"/>
      <c r="AC1843"/>
      <c r="AD1843"/>
      <c r="AE1843"/>
    </row>
    <row r="1844" spans="2:31" ht="15">
      <c r="B1844"/>
      <c r="C1844"/>
      <c r="D1844"/>
      <c r="E1844"/>
      <c r="F1844"/>
      <c r="G1844"/>
      <c r="H1844"/>
      <c r="I1844"/>
      <c r="J1844"/>
      <c r="K1844"/>
      <c r="L1844"/>
      <c r="M1844"/>
      <c r="N1844"/>
      <c r="O1844"/>
      <c r="P1844"/>
      <c r="Q1844"/>
      <c r="R1844"/>
      <c r="T1844"/>
      <c r="U1844"/>
      <c r="V1844"/>
      <c r="W1844"/>
      <c r="X1844" s="40"/>
      <c r="Y1844"/>
      <c r="Z1844" s="40"/>
      <c r="AA1844" s="40"/>
      <c r="AB1844"/>
      <c r="AC1844"/>
      <c r="AD1844"/>
      <c r="AE1844"/>
    </row>
    <row r="1845" spans="2:31" ht="15">
      <c r="B1845"/>
      <c r="C1845"/>
      <c r="D1845"/>
      <c r="E1845"/>
      <c r="F1845"/>
      <c r="G1845"/>
      <c r="H1845"/>
      <c r="I1845"/>
      <c r="J1845"/>
      <c r="K1845"/>
      <c r="L1845"/>
      <c r="M1845"/>
      <c r="N1845"/>
      <c r="O1845"/>
      <c r="P1845"/>
      <c r="Q1845"/>
      <c r="R1845"/>
      <c r="T1845"/>
      <c r="U1845"/>
      <c r="V1845"/>
      <c r="W1845"/>
      <c r="X1845" s="40"/>
      <c r="Y1845"/>
      <c r="Z1845" s="40"/>
      <c r="AA1845" s="40"/>
      <c r="AB1845"/>
      <c r="AC1845"/>
      <c r="AD1845"/>
      <c r="AE1845"/>
    </row>
    <row r="1846" spans="2:31" ht="15">
      <c r="B1846"/>
      <c r="C1846"/>
      <c r="D1846"/>
      <c r="E1846"/>
      <c r="F1846"/>
      <c r="G1846"/>
      <c r="H1846"/>
      <c r="I1846"/>
      <c r="J1846"/>
      <c r="K1846"/>
      <c r="L1846"/>
      <c r="M1846"/>
      <c r="N1846"/>
      <c r="O1846"/>
      <c r="P1846"/>
      <c r="Q1846"/>
      <c r="R1846"/>
      <c r="T1846"/>
      <c r="U1846"/>
      <c r="V1846"/>
      <c r="W1846"/>
      <c r="X1846" s="40"/>
      <c r="Y1846"/>
      <c r="Z1846" s="40"/>
      <c r="AA1846" s="40"/>
      <c r="AB1846"/>
      <c r="AC1846"/>
      <c r="AD1846"/>
      <c r="AE1846"/>
    </row>
    <row r="1847" spans="2:31" ht="15">
      <c r="B1847"/>
      <c r="C1847"/>
      <c r="D1847"/>
      <c r="E1847"/>
      <c r="F1847"/>
      <c r="G1847"/>
      <c r="H1847"/>
      <c r="I1847"/>
      <c r="J1847"/>
      <c r="K1847"/>
      <c r="L1847"/>
      <c r="M1847"/>
      <c r="N1847"/>
      <c r="O1847"/>
      <c r="P1847"/>
      <c r="Q1847"/>
      <c r="R1847"/>
      <c r="T1847"/>
      <c r="U1847"/>
      <c r="V1847"/>
      <c r="W1847"/>
      <c r="X1847" s="40"/>
      <c r="Y1847"/>
      <c r="Z1847" s="40"/>
      <c r="AA1847" s="40"/>
      <c r="AB1847"/>
      <c r="AC1847"/>
      <c r="AD1847"/>
      <c r="AE1847"/>
    </row>
    <row r="1848" spans="2:31" ht="15">
      <c r="B1848"/>
      <c r="C1848"/>
      <c r="D1848"/>
      <c r="E1848"/>
      <c r="F1848"/>
      <c r="G1848"/>
      <c r="H1848"/>
      <c r="I1848"/>
      <c r="J1848"/>
      <c r="K1848"/>
      <c r="L1848"/>
      <c r="M1848"/>
      <c r="N1848"/>
      <c r="O1848"/>
      <c r="P1848"/>
      <c r="Q1848"/>
      <c r="R1848"/>
      <c r="T1848"/>
      <c r="U1848"/>
      <c r="V1848"/>
      <c r="W1848"/>
      <c r="X1848" s="40"/>
      <c r="Y1848"/>
      <c r="Z1848" s="40"/>
      <c r="AA1848" s="40"/>
      <c r="AB1848"/>
      <c r="AC1848"/>
      <c r="AD1848"/>
      <c r="AE1848"/>
    </row>
    <row r="1849" spans="2:31" ht="15">
      <c r="B1849"/>
      <c r="C1849"/>
      <c r="D1849"/>
      <c r="E1849"/>
      <c r="F1849"/>
      <c r="G1849"/>
      <c r="H1849"/>
      <c r="I1849"/>
      <c r="J1849"/>
      <c r="K1849"/>
      <c r="L1849"/>
      <c r="M1849"/>
      <c r="N1849"/>
      <c r="O1849"/>
      <c r="P1849"/>
      <c r="Q1849"/>
      <c r="R1849"/>
      <c r="T1849"/>
      <c r="U1849"/>
      <c r="V1849"/>
      <c r="W1849"/>
      <c r="X1849" s="40"/>
      <c r="Y1849"/>
      <c r="Z1849" s="40"/>
      <c r="AA1849" s="40"/>
      <c r="AB1849"/>
      <c r="AC1849"/>
      <c r="AD1849"/>
      <c r="AE1849"/>
    </row>
    <row r="1850" spans="2:31" ht="15">
      <c r="B1850"/>
      <c r="C1850"/>
      <c r="D1850"/>
      <c r="E1850"/>
      <c r="F1850"/>
      <c r="G1850"/>
      <c r="H1850"/>
      <c r="I1850"/>
      <c r="J1850"/>
      <c r="K1850"/>
      <c r="L1850"/>
      <c r="M1850"/>
      <c r="N1850"/>
      <c r="O1850"/>
      <c r="P1850"/>
      <c r="Q1850"/>
      <c r="R1850"/>
      <c r="T1850"/>
      <c r="U1850"/>
      <c r="V1850"/>
      <c r="W1850"/>
      <c r="X1850" s="40"/>
      <c r="Y1850"/>
      <c r="Z1850" s="40"/>
      <c r="AA1850" s="40"/>
      <c r="AB1850"/>
      <c r="AC1850"/>
      <c r="AD1850"/>
      <c r="AE1850"/>
    </row>
    <row r="1851" spans="2:31" ht="15">
      <c r="B1851"/>
      <c r="C1851"/>
      <c r="D1851"/>
      <c r="E1851"/>
      <c r="F1851"/>
      <c r="G1851"/>
      <c r="H1851"/>
      <c r="I1851"/>
      <c r="J1851"/>
      <c r="K1851"/>
      <c r="L1851"/>
      <c r="M1851"/>
      <c r="N1851"/>
      <c r="O1851"/>
      <c r="P1851"/>
      <c r="Q1851"/>
      <c r="R1851"/>
      <c r="T1851"/>
      <c r="U1851"/>
      <c r="V1851"/>
      <c r="W1851"/>
      <c r="X1851" s="40"/>
      <c r="Y1851"/>
      <c r="Z1851" s="40"/>
      <c r="AA1851" s="40"/>
      <c r="AB1851"/>
      <c r="AC1851"/>
      <c r="AD1851"/>
      <c r="AE1851"/>
    </row>
    <row r="1852" spans="2:31" ht="15">
      <c r="B1852"/>
      <c r="C1852"/>
      <c r="D1852"/>
      <c r="E1852"/>
      <c r="F1852"/>
      <c r="G1852"/>
      <c r="H1852"/>
      <c r="I1852"/>
      <c r="J1852"/>
      <c r="K1852"/>
      <c r="L1852"/>
      <c r="M1852"/>
      <c r="N1852"/>
      <c r="O1852"/>
      <c r="P1852"/>
      <c r="Q1852"/>
      <c r="R1852"/>
      <c r="T1852"/>
      <c r="U1852"/>
      <c r="V1852"/>
      <c r="W1852"/>
      <c r="X1852" s="40"/>
      <c r="Y1852"/>
      <c r="Z1852"/>
      <c r="AA1852"/>
      <c r="AB1852"/>
      <c r="AC1852"/>
      <c r="AD1852"/>
      <c r="AE1852"/>
    </row>
    <row r="1853" spans="2:31" ht="15">
      <c r="B1853"/>
      <c r="C1853"/>
      <c r="D1853"/>
      <c r="E1853"/>
      <c r="F1853"/>
      <c r="G1853"/>
      <c r="H1853"/>
      <c r="I1853"/>
      <c r="J1853"/>
      <c r="K1853"/>
      <c r="L1853"/>
      <c r="M1853"/>
      <c r="N1853"/>
      <c r="O1853"/>
      <c r="P1853"/>
      <c r="Q1853"/>
      <c r="R1853"/>
      <c r="T1853"/>
      <c r="U1853"/>
      <c r="V1853"/>
      <c r="W1853"/>
      <c r="X1853" s="40"/>
      <c r="Y1853"/>
      <c r="Z1853"/>
      <c r="AA1853"/>
      <c r="AB1853"/>
      <c r="AC1853"/>
      <c r="AD1853"/>
      <c r="AE1853"/>
    </row>
    <row r="1854" spans="2:31" ht="15">
      <c r="B1854"/>
      <c r="C1854"/>
      <c r="D1854"/>
      <c r="E1854"/>
      <c r="F1854"/>
      <c r="G1854"/>
      <c r="H1854"/>
      <c r="I1854"/>
      <c r="J1854"/>
      <c r="K1854"/>
      <c r="L1854"/>
      <c r="M1854"/>
      <c r="N1854"/>
      <c r="O1854"/>
      <c r="P1854"/>
      <c r="Q1854"/>
      <c r="R1854"/>
      <c r="T1854"/>
      <c r="U1854"/>
      <c r="V1854"/>
      <c r="W1854"/>
      <c r="X1854" s="40"/>
      <c r="Y1854"/>
      <c r="Z1854" s="40"/>
      <c r="AA1854" s="40"/>
      <c r="AB1854"/>
      <c r="AC1854"/>
      <c r="AD1854"/>
      <c r="AE1854"/>
    </row>
    <row r="1855" spans="2:31" ht="15">
      <c r="B1855"/>
      <c r="C1855"/>
      <c r="D1855"/>
      <c r="E1855"/>
      <c r="F1855"/>
      <c r="G1855"/>
      <c r="H1855"/>
      <c r="I1855"/>
      <c r="J1855"/>
      <c r="K1855"/>
      <c r="L1855"/>
      <c r="M1855"/>
      <c r="N1855"/>
      <c r="O1855"/>
      <c r="P1855"/>
      <c r="Q1855"/>
      <c r="R1855"/>
      <c r="T1855"/>
      <c r="U1855"/>
      <c r="V1855"/>
      <c r="W1855"/>
      <c r="X1855" s="40"/>
      <c r="Y1855"/>
      <c r="Z1855"/>
      <c r="AA1855"/>
      <c r="AB1855"/>
      <c r="AC1855"/>
      <c r="AD1855"/>
      <c r="AE1855"/>
    </row>
    <row r="1856" spans="2:31" ht="15">
      <c r="B1856"/>
      <c r="C1856"/>
      <c r="D1856"/>
      <c r="E1856"/>
      <c r="F1856"/>
      <c r="G1856"/>
      <c r="H1856"/>
      <c r="I1856"/>
      <c r="J1856"/>
      <c r="K1856"/>
      <c r="L1856"/>
      <c r="M1856"/>
      <c r="N1856"/>
      <c r="O1856"/>
      <c r="P1856"/>
      <c r="Q1856"/>
      <c r="R1856"/>
      <c r="T1856"/>
      <c r="U1856"/>
      <c r="V1856"/>
      <c r="W1856"/>
      <c r="X1856" s="40"/>
      <c r="Y1856"/>
      <c r="Z1856" s="40"/>
      <c r="AA1856" s="40"/>
      <c r="AB1856"/>
      <c r="AC1856"/>
      <c r="AD1856"/>
      <c r="AE1856"/>
    </row>
    <row r="1857" spans="2:31" ht="15">
      <c r="B1857"/>
      <c r="C1857"/>
      <c r="D1857"/>
      <c r="E1857"/>
      <c r="F1857"/>
      <c r="G1857"/>
      <c r="H1857"/>
      <c r="I1857"/>
      <c r="J1857"/>
      <c r="K1857"/>
      <c r="L1857"/>
      <c r="M1857"/>
      <c r="N1857"/>
      <c r="O1857"/>
      <c r="P1857"/>
      <c r="Q1857"/>
      <c r="R1857"/>
      <c r="T1857"/>
      <c r="U1857"/>
      <c r="V1857"/>
      <c r="W1857"/>
      <c r="X1857" s="40"/>
      <c r="Y1857"/>
      <c r="Z1857" s="40"/>
      <c r="AA1857" s="40"/>
      <c r="AB1857"/>
      <c r="AC1857"/>
      <c r="AD1857"/>
      <c r="AE1857"/>
    </row>
    <row r="1858" spans="2:31" ht="15">
      <c r="B1858"/>
      <c r="C1858"/>
      <c r="D1858"/>
      <c r="E1858"/>
      <c r="F1858"/>
      <c r="G1858"/>
      <c r="H1858"/>
      <c r="I1858"/>
      <c r="J1858"/>
      <c r="K1858"/>
      <c r="L1858"/>
      <c r="M1858"/>
      <c r="N1858"/>
      <c r="O1858"/>
      <c r="P1858"/>
      <c r="Q1858"/>
      <c r="R1858"/>
      <c r="T1858"/>
      <c r="U1858"/>
      <c r="V1858"/>
      <c r="W1858"/>
      <c r="X1858" s="40"/>
      <c r="Y1858"/>
      <c r="Z1858"/>
      <c r="AA1858"/>
      <c r="AB1858"/>
      <c r="AC1858"/>
      <c r="AD1858"/>
      <c r="AE1858"/>
    </row>
    <row r="1859" spans="2:31" ht="15">
      <c r="B1859"/>
      <c r="C1859"/>
      <c r="D1859"/>
      <c r="E1859"/>
      <c r="F1859"/>
      <c r="G1859"/>
      <c r="H1859"/>
      <c r="I1859"/>
      <c r="J1859"/>
      <c r="K1859"/>
      <c r="L1859"/>
      <c r="M1859"/>
      <c r="N1859"/>
      <c r="O1859"/>
      <c r="P1859"/>
      <c r="Q1859"/>
      <c r="R1859"/>
      <c r="T1859"/>
      <c r="U1859"/>
      <c r="V1859"/>
      <c r="W1859"/>
      <c r="X1859" s="40"/>
      <c r="Y1859"/>
      <c r="Z1859" s="40"/>
      <c r="AA1859" s="40"/>
      <c r="AB1859"/>
      <c r="AC1859"/>
      <c r="AD1859"/>
      <c r="AE1859"/>
    </row>
    <row r="1860" spans="2:31" ht="15">
      <c r="B1860"/>
      <c r="C1860"/>
      <c r="D1860"/>
      <c r="E1860"/>
      <c r="F1860"/>
      <c r="G1860"/>
      <c r="H1860"/>
      <c r="I1860"/>
      <c r="J1860"/>
      <c r="K1860"/>
      <c r="L1860"/>
      <c r="M1860"/>
      <c r="N1860"/>
      <c r="O1860"/>
      <c r="P1860"/>
      <c r="Q1860"/>
      <c r="R1860"/>
      <c r="T1860"/>
      <c r="U1860"/>
      <c r="V1860"/>
      <c r="W1860"/>
      <c r="X1860" s="40"/>
      <c r="Y1860"/>
      <c r="Z1860"/>
      <c r="AA1860"/>
      <c r="AB1860"/>
      <c r="AC1860"/>
      <c r="AD1860"/>
      <c r="AE1860"/>
    </row>
    <row r="1861" spans="2:31" ht="15">
      <c r="B1861"/>
      <c r="C1861"/>
      <c r="D1861"/>
      <c r="E1861"/>
      <c r="F1861"/>
      <c r="G1861"/>
      <c r="H1861"/>
      <c r="I1861"/>
      <c r="J1861"/>
      <c r="K1861"/>
      <c r="L1861"/>
      <c r="M1861"/>
      <c r="N1861"/>
      <c r="O1861"/>
      <c r="P1861"/>
      <c r="Q1861"/>
      <c r="R1861"/>
      <c r="T1861"/>
      <c r="U1861"/>
      <c r="V1861"/>
      <c r="W1861"/>
      <c r="X1861" s="40"/>
      <c r="Y1861"/>
      <c r="Z1861" s="40"/>
      <c r="AA1861" s="40"/>
      <c r="AB1861"/>
      <c r="AC1861"/>
      <c r="AD1861"/>
      <c r="AE1861"/>
    </row>
    <row r="1862" spans="2:31" ht="15">
      <c r="B1862"/>
      <c r="C1862"/>
      <c r="D1862"/>
      <c r="E1862"/>
      <c r="F1862"/>
      <c r="G1862"/>
      <c r="H1862"/>
      <c r="I1862"/>
      <c r="J1862"/>
      <c r="K1862"/>
      <c r="L1862"/>
      <c r="M1862"/>
      <c r="N1862"/>
      <c r="O1862"/>
      <c r="P1862"/>
      <c r="Q1862"/>
      <c r="R1862"/>
      <c r="T1862"/>
      <c r="U1862"/>
      <c r="V1862"/>
      <c r="W1862"/>
      <c r="X1862" s="40"/>
      <c r="Y1862"/>
      <c r="Z1862" s="40"/>
      <c r="AA1862" s="40"/>
      <c r="AB1862"/>
      <c r="AC1862"/>
      <c r="AD1862"/>
      <c r="AE1862"/>
    </row>
    <row r="1863" spans="2:31" ht="15">
      <c r="B1863"/>
      <c r="C1863"/>
      <c r="D1863"/>
      <c r="E1863"/>
      <c r="F1863"/>
      <c r="G1863"/>
      <c r="H1863"/>
      <c r="I1863"/>
      <c r="J1863"/>
      <c r="K1863"/>
      <c r="L1863"/>
      <c r="M1863"/>
      <c r="N1863"/>
      <c r="O1863"/>
      <c r="P1863"/>
      <c r="Q1863"/>
      <c r="R1863"/>
      <c r="T1863"/>
      <c r="U1863"/>
      <c r="V1863"/>
      <c r="W1863"/>
      <c r="X1863" s="40"/>
      <c r="Y1863"/>
      <c r="Z1863" s="40"/>
      <c r="AA1863" s="40"/>
      <c r="AB1863"/>
      <c r="AC1863"/>
      <c r="AD1863"/>
      <c r="AE1863"/>
    </row>
    <row r="1864" spans="2:31" ht="15">
      <c r="B1864"/>
      <c r="C1864"/>
      <c r="D1864"/>
      <c r="E1864"/>
      <c r="F1864"/>
      <c r="G1864"/>
      <c r="H1864"/>
      <c r="I1864"/>
      <c r="J1864"/>
      <c r="K1864"/>
      <c r="L1864"/>
      <c r="M1864"/>
      <c r="N1864"/>
      <c r="O1864"/>
      <c r="P1864"/>
      <c r="Q1864"/>
      <c r="R1864"/>
      <c r="T1864"/>
      <c r="U1864"/>
      <c r="V1864"/>
      <c r="W1864"/>
      <c r="X1864" s="40"/>
      <c r="Y1864"/>
      <c r="Z1864" s="40"/>
      <c r="AA1864" s="40"/>
      <c r="AB1864"/>
      <c r="AC1864"/>
      <c r="AD1864"/>
      <c r="AE1864"/>
    </row>
    <row r="1865" spans="2:31" ht="15">
      <c r="B1865"/>
      <c r="C1865"/>
      <c r="D1865"/>
      <c r="E1865"/>
      <c r="F1865"/>
      <c r="G1865"/>
      <c r="H1865"/>
      <c r="I1865"/>
      <c r="J1865"/>
      <c r="K1865"/>
      <c r="L1865"/>
      <c r="M1865"/>
      <c r="N1865"/>
      <c r="O1865"/>
      <c r="P1865"/>
      <c r="Q1865"/>
      <c r="R1865"/>
      <c r="T1865"/>
      <c r="U1865"/>
      <c r="V1865"/>
      <c r="W1865"/>
      <c r="X1865" s="40"/>
      <c r="Y1865"/>
      <c r="Z1865"/>
      <c r="AA1865"/>
      <c r="AB1865"/>
      <c r="AC1865"/>
      <c r="AD1865"/>
      <c r="AE1865"/>
    </row>
    <row r="1866" spans="2:31" ht="15">
      <c r="B1866"/>
      <c r="C1866"/>
      <c r="D1866"/>
      <c r="E1866"/>
      <c r="F1866"/>
      <c r="G1866"/>
      <c r="H1866"/>
      <c r="I1866"/>
      <c r="J1866"/>
      <c r="K1866"/>
      <c r="L1866"/>
      <c r="M1866"/>
      <c r="N1866"/>
      <c r="O1866"/>
      <c r="P1866"/>
      <c r="Q1866"/>
      <c r="R1866"/>
      <c r="T1866"/>
      <c r="U1866"/>
      <c r="V1866"/>
      <c r="W1866"/>
      <c r="X1866" s="40"/>
      <c r="Y1866"/>
      <c r="Z1866"/>
      <c r="AA1866"/>
      <c r="AB1866"/>
      <c r="AC1866"/>
      <c r="AD1866"/>
      <c r="AE1866"/>
    </row>
    <row r="1867" spans="2:31" ht="15">
      <c r="B1867"/>
      <c r="C1867"/>
      <c r="D1867"/>
      <c r="E1867"/>
      <c r="F1867"/>
      <c r="G1867"/>
      <c r="H1867"/>
      <c r="I1867"/>
      <c r="J1867"/>
      <c r="K1867"/>
      <c r="L1867"/>
      <c r="M1867"/>
      <c r="N1867"/>
      <c r="O1867"/>
      <c r="P1867"/>
      <c r="Q1867"/>
      <c r="R1867"/>
      <c r="T1867"/>
      <c r="U1867"/>
      <c r="V1867"/>
      <c r="W1867"/>
      <c r="X1867" s="40"/>
      <c r="Y1867"/>
      <c r="Z1867"/>
      <c r="AA1867"/>
      <c r="AB1867"/>
      <c r="AC1867"/>
      <c r="AD1867"/>
      <c r="AE1867"/>
    </row>
    <row r="1868" spans="2:31" ht="15">
      <c r="B1868"/>
      <c r="C1868"/>
      <c r="D1868"/>
      <c r="E1868"/>
      <c r="F1868"/>
      <c r="G1868"/>
      <c r="H1868"/>
      <c r="I1868"/>
      <c r="J1868"/>
      <c r="K1868"/>
      <c r="L1868"/>
      <c r="M1868"/>
      <c r="N1868"/>
      <c r="O1868"/>
      <c r="P1868"/>
      <c r="Q1868"/>
      <c r="R1868"/>
      <c r="T1868"/>
      <c r="U1868"/>
      <c r="V1868"/>
      <c r="W1868"/>
      <c r="X1868" s="40"/>
      <c r="Y1868"/>
      <c r="Z1868"/>
      <c r="AA1868"/>
      <c r="AB1868"/>
      <c r="AC1868"/>
      <c r="AD1868"/>
      <c r="AE1868"/>
    </row>
    <row r="1869" spans="2:31" ht="15">
      <c r="B1869"/>
      <c r="C1869"/>
      <c r="D1869"/>
      <c r="E1869"/>
      <c r="F1869"/>
      <c r="G1869"/>
      <c r="H1869"/>
      <c r="I1869"/>
      <c r="J1869"/>
      <c r="K1869"/>
      <c r="L1869"/>
      <c r="M1869"/>
      <c r="N1869"/>
      <c r="O1869"/>
      <c r="P1869"/>
      <c r="Q1869"/>
      <c r="R1869"/>
      <c r="T1869"/>
      <c r="U1869"/>
      <c r="V1869"/>
      <c r="W1869"/>
      <c r="X1869" s="40"/>
      <c r="Y1869"/>
      <c r="Z1869" s="40"/>
      <c r="AA1869" s="40"/>
      <c r="AB1869"/>
      <c r="AC1869"/>
      <c r="AD1869"/>
      <c r="AE1869"/>
    </row>
    <row r="1870" spans="2:31" ht="15">
      <c r="B1870"/>
      <c r="C1870"/>
      <c r="D1870"/>
      <c r="E1870"/>
      <c r="F1870"/>
      <c r="G1870"/>
      <c r="H1870"/>
      <c r="I1870"/>
      <c r="J1870"/>
      <c r="K1870"/>
      <c r="L1870"/>
      <c r="M1870"/>
      <c r="N1870"/>
      <c r="O1870"/>
      <c r="P1870"/>
      <c r="Q1870"/>
      <c r="R1870"/>
      <c r="T1870"/>
      <c r="U1870"/>
      <c r="V1870"/>
      <c r="W1870"/>
      <c r="X1870" s="40"/>
      <c r="Y1870"/>
      <c r="Z1870" s="40"/>
      <c r="AA1870" s="40"/>
      <c r="AB1870"/>
      <c r="AC1870"/>
      <c r="AD1870"/>
      <c r="AE1870"/>
    </row>
    <row r="1871" spans="2:31" ht="15">
      <c r="B1871"/>
      <c r="C1871"/>
      <c r="D1871"/>
      <c r="E1871"/>
      <c r="F1871"/>
      <c r="G1871"/>
      <c r="H1871"/>
      <c r="I1871"/>
      <c r="J1871"/>
      <c r="K1871"/>
      <c r="L1871"/>
      <c r="M1871"/>
      <c r="N1871"/>
      <c r="O1871"/>
      <c r="P1871"/>
      <c r="Q1871"/>
      <c r="R1871"/>
      <c r="T1871"/>
      <c r="U1871"/>
      <c r="V1871"/>
      <c r="W1871"/>
      <c r="X1871" s="40"/>
      <c r="Y1871"/>
      <c r="Z1871" s="40"/>
      <c r="AA1871" s="40"/>
      <c r="AB1871"/>
      <c r="AC1871"/>
      <c r="AD1871"/>
      <c r="AE1871"/>
    </row>
    <row r="1872" spans="2:31" ht="15">
      <c r="B1872"/>
      <c r="C1872"/>
      <c r="D1872"/>
      <c r="E1872"/>
      <c r="F1872"/>
      <c r="G1872"/>
      <c r="H1872"/>
      <c r="I1872"/>
      <c r="J1872"/>
      <c r="K1872"/>
      <c r="L1872"/>
      <c r="M1872"/>
      <c r="N1872"/>
      <c r="O1872"/>
      <c r="P1872"/>
      <c r="Q1872"/>
      <c r="R1872"/>
      <c r="T1872"/>
      <c r="U1872"/>
      <c r="V1872"/>
      <c r="W1872"/>
      <c r="X1872" s="40"/>
      <c r="Y1872"/>
      <c r="Z1872" s="40"/>
      <c r="AA1872" s="40"/>
      <c r="AB1872"/>
      <c r="AC1872"/>
      <c r="AD1872"/>
      <c r="AE1872"/>
    </row>
    <row r="1873" spans="2:31" ht="15">
      <c r="B1873"/>
      <c r="C1873"/>
      <c r="D1873"/>
      <c r="E1873"/>
      <c r="F1873"/>
      <c r="G1873"/>
      <c r="H1873"/>
      <c r="I1873"/>
      <c r="J1873"/>
      <c r="K1873"/>
      <c r="L1873"/>
      <c r="M1873"/>
      <c r="N1873"/>
      <c r="O1873"/>
      <c r="P1873"/>
      <c r="Q1873"/>
      <c r="R1873"/>
      <c r="T1873"/>
      <c r="U1873"/>
      <c r="V1873"/>
      <c r="W1873"/>
      <c r="X1873" s="40"/>
      <c r="Y1873"/>
      <c r="Z1873" s="40"/>
      <c r="AA1873" s="40"/>
      <c r="AB1873"/>
      <c r="AC1873"/>
      <c r="AD1873"/>
      <c r="AE1873"/>
    </row>
    <row r="1874" spans="2:31" ht="15">
      <c r="B1874"/>
      <c r="C1874"/>
      <c r="D1874"/>
      <c r="E1874"/>
      <c r="F1874"/>
      <c r="G1874"/>
      <c r="H1874"/>
      <c r="I1874"/>
      <c r="J1874"/>
      <c r="K1874"/>
      <c r="L1874"/>
      <c r="M1874"/>
      <c r="N1874"/>
      <c r="O1874"/>
      <c r="P1874"/>
      <c r="Q1874"/>
      <c r="R1874"/>
      <c r="T1874"/>
      <c r="U1874"/>
      <c r="V1874"/>
      <c r="W1874"/>
      <c r="X1874" s="40"/>
      <c r="Y1874"/>
      <c r="Z1874"/>
      <c r="AA1874"/>
      <c r="AB1874"/>
      <c r="AC1874"/>
      <c r="AD1874"/>
      <c r="AE1874"/>
    </row>
    <row r="1875" spans="2:31" ht="15">
      <c r="B1875"/>
      <c r="C1875"/>
      <c r="D1875"/>
      <c r="E1875"/>
      <c r="F1875"/>
      <c r="G1875"/>
      <c r="H1875"/>
      <c r="I1875"/>
      <c r="J1875"/>
      <c r="K1875"/>
      <c r="L1875"/>
      <c r="M1875"/>
      <c r="N1875"/>
      <c r="O1875"/>
      <c r="P1875"/>
      <c r="Q1875"/>
      <c r="R1875"/>
      <c r="T1875"/>
      <c r="U1875"/>
      <c r="V1875"/>
      <c r="W1875"/>
      <c r="X1875" s="40"/>
      <c r="Y1875"/>
      <c r="Z1875"/>
      <c r="AA1875"/>
      <c r="AB1875"/>
      <c r="AC1875"/>
      <c r="AD1875"/>
      <c r="AE1875"/>
    </row>
    <row r="1876" spans="2:31" ht="15">
      <c r="B1876"/>
      <c r="C1876"/>
      <c r="D1876"/>
      <c r="E1876"/>
      <c r="F1876"/>
      <c r="G1876"/>
      <c r="H1876"/>
      <c r="I1876"/>
      <c r="J1876"/>
      <c r="K1876"/>
      <c r="L1876"/>
      <c r="M1876"/>
      <c r="N1876"/>
      <c r="O1876"/>
      <c r="P1876"/>
      <c r="Q1876"/>
      <c r="R1876"/>
      <c r="T1876"/>
      <c r="U1876"/>
      <c r="V1876"/>
      <c r="W1876"/>
      <c r="X1876" s="40"/>
      <c r="Y1876"/>
      <c r="Z1876" s="40"/>
      <c r="AA1876" s="40"/>
      <c r="AB1876"/>
      <c r="AC1876"/>
      <c r="AD1876"/>
      <c r="AE1876"/>
    </row>
    <row r="1877" spans="2:31" ht="15">
      <c r="B1877"/>
      <c r="C1877"/>
      <c r="D1877"/>
      <c r="E1877"/>
      <c r="F1877"/>
      <c r="G1877"/>
      <c r="H1877"/>
      <c r="I1877"/>
      <c r="J1877"/>
      <c r="K1877"/>
      <c r="L1877"/>
      <c r="M1877"/>
      <c r="N1877"/>
      <c r="O1877"/>
      <c r="P1877"/>
      <c r="Q1877"/>
      <c r="R1877"/>
      <c r="T1877"/>
      <c r="U1877"/>
      <c r="V1877"/>
      <c r="W1877"/>
      <c r="X1877" s="40"/>
      <c r="Y1877"/>
      <c r="Z1877"/>
      <c r="AA1877"/>
      <c r="AB1877"/>
      <c r="AC1877"/>
      <c r="AD1877"/>
      <c r="AE1877"/>
    </row>
    <row r="1878" spans="2:31" ht="15">
      <c r="B1878"/>
      <c r="C1878"/>
      <c r="D1878"/>
      <c r="E1878"/>
      <c r="F1878"/>
      <c r="G1878"/>
      <c r="H1878"/>
      <c r="I1878"/>
      <c r="J1878"/>
      <c r="K1878"/>
      <c r="L1878"/>
      <c r="M1878"/>
      <c r="N1878"/>
      <c r="O1878"/>
      <c r="P1878"/>
      <c r="Q1878"/>
      <c r="R1878"/>
      <c r="T1878"/>
      <c r="U1878"/>
      <c r="V1878"/>
      <c r="W1878"/>
      <c r="X1878" s="40"/>
      <c r="Y1878"/>
      <c r="Z1878" s="40"/>
      <c r="AA1878"/>
      <c r="AB1878"/>
      <c r="AC1878"/>
      <c r="AD1878"/>
      <c r="AE1878"/>
    </row>
    <row r="1879" spans="2:31" ht="15">
      <c r="B1879"/>
      <c r="C1879"/>
      <c r="D1879"/>
      <c r="E1879"/>
      <c r="F1879"/>
      <c r="G1879"/>
      <c r="H1879"/>
      <c r="I1879"/>
      <c r="J1879"/>
      <c r="K1879"/>
      <c r="L1879"/>
      <c r="M1879"/>
      <c r="N1879"/>
      <c r="O1879"/>
      <c r="P1879"/>
      <c r="Q1879"/>
      <c r="R1879"/>
      <c r="T1879"/>
      <c r="U1879"/>
      <c r="V1879"/>
      <c r="W1879"/>
      <c r="X1879" s="40"/>
      <c r="Y1879"/>
      <c r="Z1879"/>
      <c r="AA1879"/>
      <c r="AB1879"/>
      <c r="AC1879"/>
      <c r="AD1879"/>
      <c r="AE1879"/>
    </row>
    <row r="1880" spans="2:31" ht="15">
      <c r="B1880"/>
      <c r="C1880"/>
      <c r="D1880"/>
      <c r="E1880"/>
      <c r="F1880"/>
      <c r="G1880"/>
      <c r="H1880"/>
      <c r="I1880"/>
      <c r="J1880"/>
      <c r="K1880"/>
      <c r="L1880"/>
      <c r="M1880"/>
      <c r="N1880"/>
      <c r="O1880"/>
      <c r="P1880"/>
      <c r="Q1880"/>
      <c r="R1880"/>
      <c r="T1880"/>
      <c r="U1880"/>
      <c r="V1880"/>
      <c r="W1880"/>
      <c r="X1880" s="40"/>
      <c r="Y1880"/>
      <c r="Z1880" s="40"/>
      <c r="AA1880" s="40"/>
      <c r="AB1880"/>
      <c r="AC1880"/>
      <c r="AD1880"/>
      <c r="AE1880"/>
    </row>
    <row r="1881" spans="2:31" ht="15">
      <c r="B1881"/>
      <c r="C1881"/>
      <c r="D1881"/>
      <c r="E1881"/>
      <c r="F1881"/>
      <c r="G1881"/>
      <c r="H1881"/>
      <c r="I1881"/>
      <c r="J1881"/>
      <c r="K1881"/>
      <c r="L1881"/>
      <c r="M1881"/>
      <c r="N1881"/>
      <c r="O1881"/>
      <c r="P1881"/>
      <c r="Q1881"/>
      <c r="R1881"/>
      <c r="T1881"/>
      <c r="U1881"/>
      <c r="V1881"/>
      <c r="W1881"/>
      <c r="X1881" s="40"/>
      <c r="Y1881"/>
      <c r="Z1881" s="40"/>
      <c r="AA1881" s="40"/>
      <c r="AB1881"/>
      <c r="AC1881"/>
      <c r="AD1881"/>
      <c r="AE1881"/>
    </row>
    <row r="1882" spans="2:31" ht="15">
      <c r="B1882"/>
      <c r="C1882"/>
      <c r="D1882"/>
      <c r="E1882"/>
      <c r="F1882"/>
      <c r="G1882"/>
      <c r="H1882"/>
      <c r="I1882"/>
      <c r="J1882"/>
      <c r="K1882"/>
      <c r="L1882"/>
      <c r="M1882"/>
      <c r="N1882"/>
      <c r="O1882"/>
      <c r="P1882"/>
      <c r="Q1882"/>
      <c r="R1882"/>
      <c r="T1882"/>
      <c r="U1882"/>
      <c r="V1882"/>
      <c r="W1882"/>
      <c r="X1882" s="40"/>
      <c r="Y1882"/>
      <c r="Z1882" s="40"/>
      <c r="AA1882" s="40"/>
      <c r="AB1882"/>
      <c r="AC1882"/>
      <c r="AD1882"/>
      <c r="AE1882"/>
    </row>
    <row r="1883" spans="2:31" ht="15">
      <c r="B1883"/>
      <c r="C1883"/>
      <c r="D1883"/>
      <c r="E1883"/>
      <c r="F1883"/>
      <c r="G1883"/>
      <c r="H1883"/>
      <c r="I1883"/>
      <c r="J1883"/>
      <c r="K1883"/>
      <c r="L1883"/>
      <c r="M1883"/>
      <c r="N1883"/>
      <c r="O1883"/>
      <c r="P1883"/>
      <c r="Q1883"/>
      <c r="R1883"/>
      <c r="T1883"/>
      <c r="U1883"/>
      <c r="V1883"/>
      <c r="W1883"/>
      <c r="X1883" s="40"/>
      <c r="Y1883"/>
      <c r="Z1883"/>
      <c r="AA1883"/>
      <c r="AB1883"/>
      <c r="AC1883"/>
      <c r="AD1883"/>
      <c r="AE1883"/>
    </row>
    <row r="1884" spans="2:31" ht="15">
      <c r="B1884"/>
      <c r="C1884"/>
      <c r="D1884"/>
      <c r="E1884"/>
      <c r="F1884"/>
      <c r="G1884"/>
      <c r="H1884"/>
      <c r="I1884"/>
      <c r="J1884"/>
      <c r="K1884"/>
      <c r="L1884"/>
      <c r="M1884"/>
      <c r="N1884"/>
      <c r="O1884"/>
      <c r="P1884"/>
      <c r="Q1884"/>
      <c r="R1884"/>
      <c r="T1884"/>
      <c r="U1884"/>
      <c r="V1884"/>
      <c r="W1884"/>
      <c r="X1884" s="40"/>
      <c r="Y1884"/>
      <c r="Z1884"/>
      <c r="AA1884"/>
      <c r="AB1884"/>
      <c r="AC1884"/>
      <c r="AD1884"/>
      <c r="AE1884"/>
    </row>
    <row r="1885" spans="2:31" ht="15">
      <c r="B1885"/>
      <c r="C1885"/>
      <c r="D1885"/>
      <c r="E1885"/>
      <c r="F1885"/>
      <c r="G1885"/>
      <c r="H1885"/>
      <c r="I1885"/>
      <c r="J1885"/>
      <c r="K1885"/>
      <c r="L1885"/>
      <c r="M1885"/>
      <c r="N1885"/>
      <c r="O1885"/>
      <c r="P1885"/>
      <c r="Q1885"/>
      <c r="R1885"/>
      <c r="T1885"/>
      <c r="U1885"/>
      <c r="V1885"/>
      <c r="W1885"/>
      <c r="X1885" s="40"/>
      <c r="Y1885"/>
      <c r="Z1885" s="40"/>
      <c r="AA1885" s="40"/>
      <c r="AB1885"/>
      <c r="AC1885"/>
      <c r="AD1885"/>
      <c r="AE1885"/>
    </row>
    <row r="1886" spans="2:31" ht="15">
      <c r="B1886"/>
      <c r="C1886"/>
      <c r="D1886"/>
      <c r="E1886"/>
      <c r="F1886"/>
      <c r="G1886"/>
      <c r="H1886"/>
      <c r="I1886"/>
      <c r="J1886"/>
      <c r="K1886"/>
      <c r="L1886"/>
      <c r="M1886"/>
      <c r="N1886"/>
      <c r="O1886"/>
      <c r="P1886"/>
      <c r="Q1886"/>
      <c r="R1886"/>
      <c r="T1886"/>
      <c r="U1886"/>
      <c r="V1886"/>
      <c r="W1886"/>
      <c r="X1886" s="40"/>
      <c r="Y1886"/>
      <c r="Z1886" s="40"/>
      <c r="AA1886" s="40"/>
      <c r="AB1886"/>
      <c r="AC1886"/>
      <c r="AD1886"/>
      <c r="AE1886"/>
    </row>
    <row r="1887" spans="2:31" ht="15">
      <c r="B1887"/>
      <c r="C1887"/>
      <c r="D1887"/>
      <c r="E1887"/>
      <c r="F1887"/>
      <c r="G1887"/>
      <c r="H1887"/>
      <c r="I1887"/>
      <c r="J1887"/>
      <c r="K1887"/>
      <c r="L1887"/>
      <c r="M1887"/>
      <c r="N1887"/>
      <c r="O1887"/>
      <c r="P1887"/>
      <c r="Q1887"/>
      <c r="R1887"/>
      <c r="T1887"/>
      <c r="U1887"/>
      <c r="V1887"/>
      <c r="W1887"/>
      <c r="X1887" s="40"/>
      <c r="Y1887"/>
      <c r="Z1887"/>
      <c r="AA1887"/>
      <c r="AB1887"/>
      <c r="AC1887"/>
      <c r="AD1887"/>
      <c r="AE1887"/>
    </row>
    <row r="1888" spans="2:31" ht="15">
      <c r="B1888"/>
      <c r="C1888"/>
      <c r="D1888"/>
      <c r="E1888"/>
      <c r="F1888"/>
      <c r="G1888"/>
      <c r="H1888"/>
      <c r="I1888"/>
      <c r="J1888"/>
      <c r="K1888"/>
      <c r="L1888"/>
      <c r="M1888"/>
      <c r="N1888"/>
      <c r="O1888"/>
      <c r="P1888"/>
      <c r="Q1888"/>
      <c r="R1888"/>
      <c r="T1888"/>
      <c r="U1888"/>
      <c r="V1888"/>
      <c r="W1888"/>
      <c r="X1888" s="40"/>
      <c r="Y1888"/>
      <c r="Z1888"/>
      <c r="AA1888"/>
      <c r="AB1888"/>
      <c r="AC1888"/>
      <c r="AD1888"/>
      <c r="AE1888"/>
    </row>
    <row r="1889" spans="2:31" ht="15">
      <c r="B1889"/>
      <c r="C1889"/>
      <c r="D1889"/>
      <c r="E1889"/>
      <c r="F1889"/>
      <c r="G1889"/>
      <c r="H1889"/>
      <c r="I1889"/>
      <c r="J1889"/>
      <c r="K1889"/>
      <c r="L1889"/>
      <c r="M1889"/>
      <c r="N1889"/>
      <c r="O1889"/>
      <c r="P1889"/>
      <c r="Q1889"/>
      <c r="R1889"/>
      <c r="T1889"/>
      <c r="U1889"/>
      <c r="V1889"/>
      <c r="W1889"/>
      <c r="X1889" s="40"/>
      <c r="Y1889"/>
      <c r="Z1889" s="40"/>
      <c r="AA1889" s="40"/>
      <c r="AB1889"/>
      <c r="AC1889"/>
      <c r="AD1889"/>
      <c r="AE1889"/>
    </row>
    <row r="1890" spans="2:31" ht="15">
      <c r="B1890"/>
      <c r="C1890"/>
      <c r="D1890"/>
      <c r="E1890"/>
      <c r="F1890"/>
      <c r="G1890"/>
      <c r="H1890"/>
      <c r="I1890"/>
      <c r="J1890"/>
      <c r="K1890"/>
      <c r="L1890"/>
      <c r="M1890"/>
      <c r="N1890"/>
      <c r="O1890"/>
      <c r="P1890"/>
      <c r="Q1890"/>
      <c r="R1890"/>
      <c r="T1890"/>
      <c r="U1890"/>
      <c r="V1890"/>
      <c r="W1890"/>
      <c r="X1890" s="40"/>
      <c r="Y1890"/>
      <c r="Z1890" s="40"/>
      <c r="AA1890" s="40"/>
      <c r="AB1890"/>
      <c r="AC1890"/>
      <c r="AD1890"/>
      <c r="AE1890"/>
    </row>
    <row r="1891" spans="2:31" ht="15">
      <c r="B1891"/>
      <c r="C1891"/>
      <c r="D1891"/>
      <c r="E1891"/>
      <c r="F1891"/>
      <c r="G1891"/>
      <c r="H1891"/>
      <c r="I1891"/>
      <c r="J1891"/>
      <c r="K1891"/>
      <c r="L1891"/>
      <c r="M1891"/>
      <c r="N1891"/>
      <c r="O1891"/>
      <c r="P1891"/>
      <c r="Q1891"/>
      <c r="R1891"/>
      <c r="T1891"/>
      <c r="U1891"/>
      <c r="V1891"/>
      <c r="W1891"/>
      <c r="X1891" s="40"/>
      <c r="Y1891"/>
      <c r="Z1891" s="40"/>
      <c r="AA1891" s="40"/>
      <c r="AB1891"/>
      <c r="AC1891"/>
      <c r="AD1891"/>
      <c r="AE1891"/>
    </row>
    <row r="1892" spans="2:31" ht="15">
      <c r="B1892"/>
      <c r="C1892"/>
      <c r="D1892"/>
      <c r="E1892"/>
      <c r="F1892"/>
      <c r="G1892"/>
      <c r="H1892"/>
      <c r="I1892"/>
      <c r="J1892"/>
      <c r="K1892"/>
      <c r="L1892"/>
      <c r="M1892"/>
      <c r="N1892"/>
      <c r="O1892"/>
      <c r="P1892"/>
      <c r="Q1892"/>
      <c r="R1892"/>
      <c r="T1892"/>
      <c r="U1892"/>
      <c r="V1892"/>
      <c r="W1892"/>
      <c r="X1892" s="40"/>
      <c r="Y1892"/>
      <c r="Z1892" s="40"/>
      <c r="AA1892" s="40"/>
      <c r="AB1892"/>
      <c r="AC1892"/>
      <c r="AD1892"/>
      <c r="AE1892"/>
    </row>
    <row r="1893" spans="2:31" ht="15">
      <c r="B1893"/>
      <c r="C1893"/>
      <c r="D1893"/>
      <c r="E1893"/>
      <c r="F1893"/>
      <c r="G1893"/>
      <c r="H1893"/>
      <c r="I1893"/>
      <c r="J1893"/>
      <c r="K1893"/>
      <c r="L1893"/>
      <c r="M1893"/>
      <c r="N1893"/>
      <c r="O1893"/>
      <c r="P1893"/>
      <c r="Q1893"/>
      <c r="R1893"/>
      <c r="T1893"/>
      <c r="U1893"/>
      <c r="V1893"/>
      <c r="W1893"/>
      <c r="X1893" s="40"/>
      <c r="Y1893"/>
      <c r="Z1893" s="40"/>
      <c r="AA1893" s="40"/>
      <c r="AB1893"/>
      <c r="AC1893"/>
      <c r="AD1893"/>
      <c r="AE1893"/>
    </row>
    <row r="1894" spans="2:31" ht="15">
      <c r="B1894"/>
      <c r="C1894"/>
      <c r="D1894"/>
      <c r="E1894"/>
      <c r="F1894"/>
      <c r="G1894"/>
      <c r="H1894"/>
      <c r="I1894"/>
      <c r="J1894"/>
      <c r="K1894"/>
      <c r="L1894"/>
      <c r="M1894"/>
      <c r="N1894"/>
      <c r="O1894"/>
      <c r="P1894"/>
      <c r="Q1894"/>
      <c r="R1894"/>
      <c r="T1894"/>
      <c r="U1894"/>
      <c r="V1894"/>
      <c r="W1894"/>
      <c r="X1894" s="40"/>
      <c r="Y1894"/>
      <c r="Z1894" s="40"/>
      <c r="AA1894" s="40"/>
      <c r="AB1894"/>
      <c r="AC1894"/>
      <c r="AD1894"/>
      <c r="AE1894"/>
    </row>
    <row r="1895" spans="2:31" ht="15">
      <c r="B1895"/>
      <c r="C1895"/>
      <c r="D1895"/>
      <c r="E1895"/>
      <c r="F1895"/>
      <c r="G1895"/>
      <c r="H1895"/>
      <c r="I1895"/>
      <c r="J1895"/>
      <c r="K1895"/>
      <c r="L1895"/>
      <c r="M1895"/>
      <c r="N1895"/>
      <c r="O1895"/>
      <c r="P1895"/>
      <c r="Q1895"/>
      <c r="R1895"/>
      <c r="T1895"/>
      <c r="U1895"/>
      <c r="V1895"/>
      <c r="W1895"/>
      <c r="X1895" s="40"/>
      <c r="Y1895"/>
      <c r="Z1895"/>
      <c r="AA1895"/>
      <c r="AB1895"/>
      <c r="AC1895"/>
      <c r="AD1895"/>
      <c r="AE1895"/>
    </row>
    <row r="1896" spans="2:31" ht="15">
      <c r="B1896"/>
      <c r="C1896"/>
      <c r="D1896"/>
      <c r="E1896"/>
      <c r="F1896"/>
      <c r="G1896"/>
      <c r="H1896"/>
      <c r="I1896"/>
      <c r="J1896"/>
      <c r="K1896"/>
      <c r="L1896"/>
      <c r="M1896"/>
      <c r="N1896"/>
      <c r="O1896"/>
      <c r="P1896"/>
      <c r="Q1896"/>
      <c r="R1896"/>
      <c r="T1896"/>
      <c r="U1896"/>
      <c r="V1896"/>
      <c r="W1896"/>
      <c r="X1896" s="40"/>
      <c r="Y1896"/>
      <c r="Z1896" s="40"/>
      <c r="AA1896" s="40"/>
      <c r="AB1896"/>
      <c r="AC1896"/>
      <c r="AD1896"/>
      <c r="AE1896"/>
    </row>
    <row r="1897" spans="2:31" ht="15">
      <c r="B1897"/>
      <c r="C1897"/>
      <c r="D1897"/>
      <c r="E1897"/>
      <c r="F1897"/>
      <c r="G1897"/>
      <c r="H1897"/>
      <c r="I1897"/>
      <c r="J1897"/>
      <c r="K1897"/>
      <c r="L1897"/>
      <c r="M1897"/>
      <c r="N1897"/>
      <c r="O1897"/>
      <c r="P1897"/>
      <c r="Q1897"/>
      <c r="R1897"/>
      <c r="T1897"/>
      <c r="U1897"/>
      <c r="V1897"/>
      <c r="W1897"/>
      <c r="X1897" s="40"/>
      <c r="Y1897"/>
      <c r="Z1897" s="40"/>
      <c r="AA1897" s="40"/>
      <c r="AB1897"/>
      <c r="AC1897"/>
      <c r="AD1897"/>
      <c r="AE1897"/>
    </row>
    <row r="1898" spans="2:31" ht="15">
      <c r="B1898"/>
      <c r="C1898"/>
      <c r="D1898"/>
      <c r="E1898"/>
      <c r="F1898"/>
      <c r="G1898"/>
      <c r="H1898"/>
      <c r="I1898"/>
      <c r="J1898"/>
      <c r="K1898"/>
      <c r="L1898"/>
      <c r="M1898"/>
      <c r="N1898"/>
      <c r="O1898"/>
      <c r="P1898"/>
      <c r="Q1898"/>
      <c r="R1898"/>
      <c r="T1898"/>
      <c r="U1898"/>
      <c r="V1898"/>
      <c r="W1898"/>
      <c r="X1898" s="40"/>
      <c r="Y1898"/>
      <c r="Z1898" s="40"/>
      <c r="AA1898" s="40"/>
      <c r="AB1898"/>
      <c r="AC1898"/>
      <c r="AD1898"/>
      <c r="AE1898"/>
    </row>
    <row r="1899" spans="2:31" ht="15">
      <c r="B1899"/>
      <c r="C1899"/>
      <c r="D1899"/>
      <c r="E1899"/>
      <c r="F1899"/>
      <c r="G1899"/>
      <c r="H1899"/>
      <c r="I1899"/>
      <c r="J1899"/>
      <c r="K1899"/>
      <c r="L1899"/>
      <c r="M1899"/>
      <c r="N1899"/>
      <c r="O1899"/>
      <c r="P1899"/>
      <c r="Q1899"/>
      <c r="R1899"/>
      <c r="T1899"/>
      <c r="U1899"/>
      <c r="V1899"/>
      <c r="W1899"/>
      <c r="X1899" s="40"/>
      <c r="Y1899"/>
      <c r="Z1899" s="40"/>
      <c r="AA1899"/>
      <c r="AB1899"/>
      <c r="AC1899"/>
      <c r="AD1899"/>
      <c r="AE1899"/>
    </row>
    <row r="1900" spans="2:31" ht="15">
      <c r="B1900"/>
      <c r="C1900"/>
      <c r="D1900"/>
      <c r="E1900"/>
      <c r="F1900"/>
      <c r="G1900"/>
      <c r="H1900"/>
      <c r="I1900"/>
      <c r="J1900"/>
      <c r="K1900"/>
      <c r="L1900"/>
      <c r="M1900"/>
      <c r="N1900"/>
      <c r="O1900"/>
      <c r="P1900"/>
      <c r="Q1900"/>
      <c r="R1900"/>
      <c r="T1900"/>
      <c r="U1900"/>
      <c r="V1900"/>
      <c r="W1900"/>
      <c r="X1900" s="40"/>
      <c r="Y1900"/>
      <c r="Z1900"/>
      <c r="AA1900"/>
      <c r="AB1900"/>
      <c r="AC1900"/>
      <c r="AD1900"/>
      <c r="AE1900"/>
    </row>
    <row r="1901" spans="2:31" ht="15">
      <c r="B1901"/>
      <c r="C1901"/>
      <c r="D1901"/>
      <c r="E1901"/>
      <c r="F1901"/>
      <c r="G1901"/>
      <c r="H1901"/>
      <c r="I1901"/>
      <c r="J1901"/>
      <c r="K1901"/>
      <c r="L1901"/>
      <c r="M1901"/>
      <c r="N1901"/>
      <c r="O1901"/>
      <c r="P1901"/>
      <c r="Q1901"/>
      <c r="R1901"/>
      <c r="T1901"/>
      <c r="U1901"/>
      <c r="V1901"/>
      <c r="W1901"/>
      <c r="X1901" s="40"/>
      <c r="Y1901"/>
      <c r="Z1901" s="40"/>
      <c r="AA1901"/>
      <c r="AB1901"/>
      <c r="AC1901"/>
      <c r="AD1901"/>
      <c r="AE1901"/>
    </row>
    <row r="1902" spans="2:31" ht="15">
      <c r="B1902"/>
      <c r="C1902"/>
      <c r="D1902"/>
      <c r="E1902"/>
      <c r="F1902"/>
      <c r="G1902"/>
      <c r="H1902"/>
      <c r="I1902"/>
      <c r="J1902"/>
      <c r="K1902"/>
      <c r="L1902"/>
      <c r="M1902"/>
      <c r="N1902"/>
      <c r="O1902"/>
      <c r="P1902"/>
      <c r="Q1902"/>
      <c r="R1902"/>
      <c r="T1902"/>
      <c r="U1902"/>
      <c r="V1902"/>
      <c r="W1902"/>
      <c r="X1902" s="40"/>
      <c r="Y1902"/>
      <c r="Z1902" s="40"/>
      <c r="AA1902" s="40"/>
      <c r="AB1902"/>
      <c r="AC1902"/>
      <c r="AD1902"/>
      <c r="AE1902"/>
    </row>
    <row r="1903" spans="2:31" ht="15">
      <c r="B1903"/>
      <c r="C1903"/>
      <c r="D1903"/>
      <c r="E1903"/>
      <c r="F1903"/>
      <c r="G1903"/>
      <c r="H1903"/>
      <c r="I1903"/>
      <c r="J1903"/>
      <c r="K1903"/>
      <c r="L1903"/>
      <c r="M1903"/>
      <c r="N1903"/>
      <c r="O1903"/>
      <c r="P1903"/>
      <c r="Q1903"/>
      <c r="R1903"/>
      <c r="T1903"/>
      <c r="U1903"/>
      <c r="V1903"/>
      <c r="W1903"/>
      <c r="X1903" s="40"/>
      <c r="Y1903"/>
      <c r="Z1903" s="40"/>
      <c r="AA1903" s="40"/>
      <c r="AB1903"/>
      <c r="AC1903"/>
      <c r="AD1903"/>
      <c r="AE1903"/>
    </row>
    <row r="1904" spans="2:31" ht="15">
      <c r="B1904"/>
      <c r="C1904"/>
      <c r="D1904"/>
      <c r="E1904"/>
      <c r="F1904"/>
      <c r="G1904"/>
      <c r="H1904"/>
      <c r="I1904"/>
      <c r="J1904"/>
      <c r="K1904"/>
      <c r="L1904"/>
      <c r="M1904"/>
      <c r="N1904"/>
      <c r="O1904"/>
      <c r="P1904"/>
      <c r="Q1904"/>
      <c r="R1904"/>
      <c r="T1904"/>
      <c r="U1904"/>
      <c r="V1904"/>
      <c r="W1904"/>
      <c r="X1904" s="40"/>
      <c r="Y1904"/>
      <c r="Z1904"/>
      <c r="AA1904"/>
      <c r="AB1904"/>
      <c r="AC1904"/>
      <c r="AD1904"/>
      <c r="AE1904"/>
    </row>
    <row r="1905" spans="2:31" ht="15">
      <c r="B1905"/>
      <c r="C1905"/>
      <c r="D1905"/>
      <c r="E1905"/>
      <c r="F1905"/>
      <c r="G1905"/>
      <c r="H1905"/>
      <c r="I1905"/>
      <c r="J1905"/>
      <c r="K1905"/>
      <c r="L1905"/>
      <c r="M1905"/>
      <c r="N1905"/>
      <c r="O1905"/>
      <c r="P1905"/>
      <c r="Q1905"/>
      <c r="R1905"/>
      <c r="T1905"/>
      <c r="U1905"/>
      <c r="V1905"/>
      <c r="W1905"/>
      <c r="X1905" s="40"/>
      <c r="Y1905"/>
      <c r="Z1905"/>
      <c r="AA1905"/>
      <c r="AB1905"/>
      <c r="AC1905"/>
      <c r="AD1905"/>
      <c r="AE1905"/>
    </row>
    <row r="1906" spans="2:31" ht="15">
      <c r="B1906"/>
      <c r="C1906"/>
      <c r="D1906"/>
      <c r="E1906"/>
      <c r="F1906"/>
      <c r="G1906"/>
      <c r="H1906"/>
      <c r="I1906"/>
      <c r="J1906"/>
      <c r="K1906"/>
      <c r="L1906"/>
      <c r="M1906"/>
      <c r="N1906"/>
      <c r="O1906"/>
      <c r="P1906"/>
      <c r="Q1906"/>
      <c r="R1906"/>
      <c r="T1906"/>
      <c r="U1906"/>
      <c r="V1906"/>
      <c r="W1906"/>
      <c r="X1906" s="40"/>
      <c r="Y1906"/>
      <c r="Z1906"/>
      <c r="AA1906"/>
      <c r="AB1906"/>
      <c r="AC1906"/>
      <c r="AD1906"/>
      <c r="AE1906"/>
    </row>
    <row r="1907" spans="2:31" ht="15">
      <c r="B1907"/>
      <c r="C1907"/>
      <c r="D1907"/>
      <c r="E1907"/>
      <c r="F1907"/>
      <c r="G1907"/>
      <c r="H1907"/>
      <c r="I1907"/>
      <c r="J1907"/>
      <c r="K1907"/>
      <c r="L1907"/>
      <c r="M1907"/>
      <c r="N1907"/>
      <c r="O1907"/>
      <c r="P1907"/>
      <c r="Q1907"/>
      <c r="R1907"/>
      <c r="T1907"/>
      <c r="U1907"/>
      <c r="V1907"/>
      <c r="W1907"/>
      <c r="X1907" s="40"/>
      <c r="Y1907"/>
      <c r="Z1907"/>
      <c r="AA1907"/>
      <c r="AB1907"/>
      <c r="AC1907"/>
      <c r="AD1907"/>
      <c r="AE1907"/>
    </row>
    <row r="1908" spans="2:31" ht="15">
      <c r="B1908"/>
      <c r="C1908"/>
      <c r="D1908"/>
      <c r="E1908"/>
      <c r="F1908"/>
      <c r="G1908"/>
      <c r="H1908"/>
      <c r="I1908"/>
      <c r="J1908"/>
      <c r="K1908"/>
      <c r="L1908"/>
      <c r="M1908"/>
      <c r="N1908"/>
      <c r="O1908"/>
      <c r="P1908"/>
      <c r="Q1908"/>
      <c r="R1908"/>
      <c r="T1908"/>
      <c r="U1908"/>
      <c r="V1908"/>
      <c r="W1908"/>
      <c r="X1908" s="40"/>
      <c r="Y1908"/>
      <c r="Z1908" s="40"/>
      <c r="AA1908" s="40"/>
      <c r="AB1908"/>
      <c r="AC1908"/>
      <c r="AD1908"/>
      <c r="AE1908"/>
    </row>
    <row r="1909" spans="2:31" ht="15">
      <c r="B1909"/>
      <c r="C1909"/>
      <c r="D1909"/>
      <c r="E1909"/>
      <c r="F1909"/>
      <c r="G1909"/>
      <c r="H1909"/>
      <c r="I1909"/>
      <c r="J1909"/>
      <c r="K1909"/>
      <c r="L1909"/>
      <c r="M1909"/>
      <c r="N1909"/>
      <c r="O1909"/>
      <c r="P1909"/>
      <c r="Q1909"/>
      <c r="R1909"/>
      <c r="T1909"/>
      <c r="U1909"/>
      <c r="V1909"/>
      <c r="W1909"/>
      <c r="X1909" s="40"/>
      <c r="Y1909"/>
      <c r="Z1909"/>
      <c r="AA1909"/>
      <c r="AB1909"/>
      <c r="AC1909"/>
      <c r="AD1909"/>
      <c r="AE1909"/>
    </row>
    <row r="1910" spans="2:31" ht="15">
      <c r="B1910"/>
      <c r="C1910"/>
      <c r="D1910"/>
      <c r="E1910"/>
      <c r="F1910"/>
      <c r="G1910"/>
      <c r="H1910"/>
      <c r="I1910"/>
      <c r="J1910"/>
      <c r="K1910"/>
      <c r="L1910"/>
      <c r="M1910"/>
      <c r="N1910"/>
      <c r="O1910"/>
      <c r="P1910"/>
      <c r="Q1910"/>
      <c r="R1910"/>
      <c r="T1910"/>
      <c r="U1910"/>
      <c r="V1910"/>
      <c r="W1910"/>
      <c r="X1910" s="40"/>
      <c r="Y1910"/>
      <c r="Z1910"/>
      <c r="AA1910"/>
      <c r="AB1910"/>
      <c r="AC1910"/>
      <c r="AD1910"/>
      <c r="AE1910"/>
    </row>
    <row r="1911" spans="2:31" ht="15">
      <c r="B1911"/>
      <c r="C1911"/>
      <c r="D1911"/>
      <c r="E1911"/>
      <c r="F1911"/>
      <c r="G1911"/>
      <c r="H1911"/>
      <c r="I1911"/>
      <c r="J1911"/>
      <c r="K1911"/>
      <c r="L1911"/>
      <c r="M1911"/>
      <c r="N1911"/>
      <c r="O1911"/>
      <c r="P1911"/>
      <c r="Q1911"/>
      <c r="R1911"/>
      <c r="T1911"/>
      <c r="U1911"/>
      <c r="V1911"/>
      <c r="W1911"/>
      <c r="X1911" s="40"/>
      <c r="Y1911"/>
      <c r="Z1911" s="40"/>
      <c r="AA1911" s="40"/>
      <c r="AB1911"/>
      <c r="AC1911"/>
      <c r="AD1911"/>
      <c r="AE1911"/>
    </row>
    <row r="1912" spans="2:31" ht="15">
      <c r="B1912"/>
      <c r="C1912"/>
      <c r="D1912"/>
      <c r="E1912"/>
      <c r="F1912"/>
      <c r="G1912"/>
      <c r="H1912"/>
      <c r="I1912"/>
      <c r="J1912"/>
      <c r="K1912"/>
      <c r="L1912"/>
      <c r="M1912"/>
      <c r="N1912"/>
      <c r="O1912"/>
      <c r="P1912"/>
      <c r="Q1912"/>
      <c r="R1912"/>
      <c r="T1912"/>
      <c r="U1912"/>
      <c r="V1912"/>
      <c r="W1912"/>
      <c r="X1912" s="40"/>
      <c r="Y1912"/>
      <c r="Z1912" s="40"/>
      <c r="AA1912" s="40"/>
      <c r="AB1912"/>
      <c r="AC1912"/>
      <c r="AD1912"/>
      <c r="AE1912"/>
    </row>
    <row r="1913" spans="2:31" ht="15">
      <c r="B1913"/>
      <c r="C1913"/>
      <c r="D1913"/>
      <c r="E1913"/>
      <c r="F1913"/>
      <c r="G1913"/>
      <c r="H1913"/>
      <c r="I1913"/>
      <c r="J1913"/>
      <c r="K1913"/>
      <c r="L1913"/>
      <c r="M1913"/>
      <c r="N1913"/>
      <c r="O1913"/>
      <c r="P1913"/>
      <c r="Q1913"/>
      <c r="R1913"/>
      <c r="T1913"/>
      <c r="U1913"/>
      <c r="V1913"/>
      <c r="W1913"/>
      <c r="X1913" s="40"/>
      <c r="Y1913"/>
      <c r="Z1913"/>
      <c r="AA1913"/>
      <c r="AB1913"/>
      <c r="AC1913"/>
      <c r="AD1913"/>
      <c r="AE1913"/>
    </row>
    <row r="1914" spans="2:31" ht="15">
      <c r="B1914"/>
      <c r="C1914"/>
      <c r="D1914"/>
      <c r="E1914"/>
      <c r="F1914"/>
      <c r="G1914"/>
      <c r="H1914"/>
      <c r="I1914"/>
      <c r="J1914"/>
      <c r="K1914"/>
      <c r="L1914"/>
      <c r="M1914"/>
      <c r="N1914"/>
      <c r="O1914"/>
      <c r="P1914"/>
      <c r="Q1914"/>
      <c r="R1914"/>
      <c r="T1914"/>
      <c r="U1914"/>
      <c r="V1914"/>
      <c r="W1914"/>
      <c r="X1914" s="40"/>
      <c r="Y1914"/>
      <c r="Z1914"/>
      <c r="AA1914"/>
      <c r="AB1914"/>
      <c r="AC1914"/>
      <c r="AD1914"/>
      <c r="AE1914"/>
    </row>
    <row r="1915" spans="2:31" ht="15">
      <c r="B1915"/>
      <c r="C1915"/>
      <c r="D1915"/>
      <c r="E1915"/>
      <c r="F1915"/>
      <c r="G1915"/>
      <c r="H1915"/>
      <c r="I1915"/>
      <c r="J1915"/>
      <c r="K1915"/>
      <c r="L1915"/>
      <c r="M1915"/>
      <c r="N1915"/>
      <c r="O1915"/>
      <c r="P1915"/>
      <c r="Q1915"/>
      <c r="R1915"/>
      <c r="T1915"/>
      <c r="U1915"/>
      <c r="V1915"/>
      <c r="W1915"/>
      <c r="X1915" s="40"/>
      <c r="Y1915"/>
      <c r="Z1915" s="40"/>
      <c r="AA1915" s="40"/>
      <c r="AB1915"/>
      <c r="AC1915"/>
      <c r="AD1915"/>
      <c r="AE1915"/>
    </row>
    <row r="1916" spans="2:31" ht="15">
      <c r="B1916"/>
      <c r="C1916"/>
      <c r="D1916"/>
      <c r="E1916"/>
      <c r="F1916"/>
      <c r="G1916"/>
      <c r="H1916"/>
      <c r="I1916"/>
      <c r="J1916"/>
      <c r="K1916"/>
      <c r="L1916"/>
      <c r="M1916"/>
      <c r="N1916"/>
      <c r="O1916"/>
      <c r="P1916"/>
      <c r="Q1916"/>
      <c r="R1916"/>
      <c r="T1916"/>
      <c r="U1916"/>
      <c r="V1916"/>
      <c r="W1916"/>
      <c r="X1916" s="40"/>
      <c r="Y1916"/>
      <c r="Z1916" s="40"/>
      <c r="AA1916" s="40"/>
      <c r="AB1916"/>
      <c r="AC1916"/>
      <c r="AD1916"/>
      <c r="AE1916"/>
    </row>
    <row r="1917" spans="2:31" ht="15">
      <c r="B1917"/>
      <c r="C1917"/>
      <c r="D1917"/>
      <c r="E1917"/>
      <c r="F1917"/>
      <c r="G1917"/>
      <c r="H1917"/>
      <c r="I1917"/>
      <c r="J1917"/>
      <c r="K1917"/>
      <c r="L1917"/>
      <c r="M1917"/>
      <c r="N1917"/>
      <c r="O1917"/>
      <c r="P1917"/>
      <c r="Q1917"/>
      <c r="R1917"/>
      <c r="T1917"/>
      <c r="U1917"/>
      <c r="V1917"/>
      <c r="W1917"/>
      <c r="X1917" s="40"/>
      <c r="Y1917"/>
      <c r="Z1917" s="40"/>
      <c r="AA1917" s="40"/>
      <c r="AB1917"/>
      <c r="AC1917"/>
      <c r="AD1917"/>
      <c r="AE1917"/>
    </row>
    <row r="1918" spans="2:31" ht="15">
      <c r="B1918"/>
      <c r="C1918"/>
      <c r="D1918"/>
      <c r="E1918"/>
      <c r="F1918"/>
      <c r="G1918"/>
      <c r="H1918"/>
      <c r="I1918"/>
      <c r="J1918"/>
      <c r="K1918"/>
      <c r="L1918"/>
      <c r="M1918"/>
      <c r="N1918"/>
      <c r="O1918"/>
      <c r="P1918"/>
      <c r="Q1918"/>
      <c r="R1918"/>
      <c r="T1918"/>
      <c r="U1918"/>
      <c r="V1918"/>
      <c r="W1918"/>
      <c r="X1918" s="40"/>
      <c r="Y1918"/>
      <c r="Z1918"/>
      <c r="AA1918"/>
      <c r="AB1918"/>
      <c r="AC1918"/>
      <c r="AD1918"/>
      <c r="AE1918"/>
    </row>
    <row r="1919" spans="2:31" ht="15">
      <c r="B1919"/>
      <c r="C1919"/>
      <c r="D1919"/>
      <c r="E1919"/>
      <c r="F1919"/>
      <c r="G1919"/>
      <c r="H1919"/>
      <c r="I1919"/>
      <c r="J1919"/>
      <c r="K1919"/>
      <c r="L1919"/>
      <c r="M1919"/>
      <c r="N1919"/>
      <c r="O1919"/>
      <c r="P1919"/>
      <c r="Q1919"/>
      <c r="R1919"/>
      <c r="T1919"/>
      <c r="U1919"/>
      <c r="V1919"/>
      <c r="W1919"/>
      <c r="X1919" s="40"/>
      <c r="Y1919"/>
      <c r="Z1919" s="40"/>
      <c r="AA1919"/>
      <c r="AB1919"/>
      <c r="AC1919"/>
      <c r="AD1919"/>
      <c r="AE1919"/>
    </row>
    <row r="1920" spans="2:31" ht="15">
      <c r="B1920"/>
      <c r="C1920"/>
      <c r="D1920"/>
      <c r="E1920"/>
      <c r="F1920"/>
      <c r="G1920"/>
      <c r="H1920"/>
      <c r="I1920"/>
      <c r="J1920"/>
      <c r="K1920"/>
      <c r="L1920"/>
      <c r="M1920"/>
      <c r="N1920"/>
      <c r="O1920"/>
      <c r="P1920"/>
      <c r="Q1920"/>
      <c r="R1920"/>
      <c r="T1920"/>
      <c r="U1920"/>
      <c r="V1920"/>
      <c r="W1920"/>
      <c r="X1920" s="40"/>
      <c r="Y1920"/>
      <c r="Z1920"/>
      <c r="AA1920"/>
      <c r="AB1920"/>
      <c r="AC1920"/>
      <c r="AD1920"/>
      <c r="AE1920"/>
    </row>
    <row r="1921" spans="2:31" ht="15">
      <c r="B1921"/>
      <c r="C1921"/>
      <c r="D1921"/>
      <c r="E1921"/>
      <c r="F1921"/>
      <c r="G1921"/>
      <c r="H1921"/>
      <c r="I1921"/>
      <c r="J1921"/>
      <c r="K1921"/>
      <c r="L1921"/>
      <c r="M1921"/>
      <c r="N1921"/>
      <c r="O1921"/>
      <c r="P1921"/>
      <c r="Q1921"/>
      <c r="R1921"/>
      <c r="T1921"/>
      <c r="U1921"/>
      <c r="V1921"/>
      <c r="W1921"/>
      <c r="X1921" s="40"/>
      <c r="Y1921"/>
      <c r="Z1921" s="40"/>
      <c r="AA1921"/>
      <c r="AB1921"/>
      <c r="AC1921"/>
      <c r="AD1921"/>
      <c r="AE1921"/>
    </row>
    <row r="1922" spans="2:31" ht="15">
      <c r="B1922"/>
      <c r="C1922"/>
      <c r="D1922"/>
      <c r="E1922"/>
      <c r="F1922"/>
      <c r="G1922"/>
      <c r="H1922"/>
      <c r="I1922"/>
      <c r="J1922"/>
      <c r="K1922"/>
      <c r="L1922"/>
      <c r="M1922"/>
      <c r="N1922"/>
      <c r="O1922"/>
      <c r="P1922"/>
      <c r="Q1922"/>
      <c r="R1922"/>
      <c r="T1922"/>
      <c r="U1922"/>
      <c r="V1922"/>
      <c r="W1922"/>
      <c r="X1922" s="40"/>
      <c r="Y1922"/>
      <c r="Z1922"/>
      <c r="AA1922"/>
      <c r="AB1922"/>
      <c r="AC1922"/>
      <c r="AD1922"/>
      <c r="AE1922"/>
    </row>
    <row r="1923" spans="2:31" ht="15">
      <c r="B1923"/>
      <c r="C1923"/>
      <c r="D1923"/>
      <c r="E1923"/>
      <c r="F1923"/>
      <c r="G1923"/>
      <c r="H1923"/>
      <c r="I1923"/>
      <c r="J1923"/>
      <c r="K1923"/>
      <c r="L1923"/>
      <c r="M1923"/>
      <c r="N1923"/>
      <c r="O1923"/>
      <c r="P1923"/>
      <c r="Q1923"/>
      <c r="R1923"/>
      <c r="T1923"/>
      <c r="U1923"/>
      <c r="V1923"/>
      <c r="W1923"/>
      <c r="X1923" s="40"/>
      <c r="Y1923"/>
      <c r="Z1923"/>
      <c r="AA1923"/>
      <c r="AB1923"/>
      <c r="AC1923"/>
      <c r="AD1923"/>
      <c r="AE1923"/>
    </row>
    <row r="1924" spans="2:31" ht="15">
      <c r="B1924"/>
      <c r="C1924"/>
      <c r="D1924"/>
      <c r="E1924"/>
      <c r="F1924"/>
      <c r="G1924"/>
      <c r="H1924"/>
      <c r="I1924"/>
      <c r="J1924"/>
      <c r="K1924"/>
      <c r="L1924"/>
      <c r="M1924"/>
      <c r="N1924"/>
      <c r="O1924"/>
      <c r="P1924"/>
      <c r="Q1924"/>
      <c r="R1924"/>
      <c r="T1924"/>
      <c r="U1924"/>
      <c r="V1924"/>
      <c r="W1924"/>
      <c r="X1924" s="40"/>
      <c r="Y1924"/>
      <c r="Z1924"/>
      <c r="AA1924"/>
      <c r="AB1924"/>
      <c r="AC1924"/>
      <c r="AD1924"/>
      <c r="AE1924"/>
    </row>
    <row r="1925" spans="2:31" ht="15">
      <c r="B1925"/>
      <c r="C1925"/>
      <c r="D1925"/>
      <c r="E1925"/>
      <c r="F1925"/>
      <c r="G1925"/>
      <c r="H1925"/>
      <c r="I1925"/>
      <c r="J1925"/>
      <c r="K1925"/>
      <c r="L1925"/>
      <c r="M1925"/>
      <c r="N1925"/>
      <c r="O1925"/>
      <c r="P1925"/>
      <c r="Q1925"/>
      <c r="R1925"/>
      <c r="T1925"/>
      <c r="U1925"/>
      <c r="V1925"/>
      <c r="W1925"/>
      <c r="X1925" s="40"/>
      <c r="Y1925"/>
      <c r="Z1925" s="40"/>
      <c r="AA1925" s="40"/>
      <c r="AB1925"/>
      <c r="AC1925"/>
      <c r="AD1925"/>
      <c r="AE1925"/>
    </row>
    <row r="1926" spans="2:31" ht="15">
      <c r="B1926"/>
      <c r="C1926"/>
      <c r="D1926"/>
      <c r="E1926"/>
      <c r="F1926"/>
      <c r="G1926"/>
      <c r="H1926"/>
      <c r="I1926"/>
      <c r="J1926"/>
      <c r="K1926"/>
      <c r="L1926"/>
      <c r="M1926"/>
      <c r="N1926"/>
      <c r="O1926"/>
      <c r="P1926"/>
      <c r="Q1926"/>
      <c r="R1926"/>
      <c r="T1926"/>
      <c r="U1926"/>
      <c r="V1926"/>
      <c r="W1926"/>
      <c r="X1926" s="40"/>
      <c r="Y1926"/>
      <c r="Z1926" s="40"/>
      <c r="AA1926" s="40"/>
      <c r="AB1926"/>
      <c r="AC1926"/>
      <c r="AD1926"/>
      <c r="AE1926"/>
    </row>
    <row r="1927" spans="2:31" ht="15">
      <c r="B1927"/>
      <c r="C1927"/>
      <c r="D1927"/>
      <c r="E1927"/>
      <c r="F1927"/>
      <c r="G1927"/>
      <c r="H1927"/>
      <c r="I1927"/>
      <c r="J1927"/>
      <c r="K1927"/>
      <c r="L1927"/>
      <c r="M1927"/>
      <c r="N1927"/>
      <c r="O1927"/>
      <c r="P1927"/>
      <c r="Q1927"/>
      <c r="R1927"/>
      <c r="T1927"/>
      <c r="U1927"/>
      <c r="V1927"/>
      <c r="W1927"/>
      <c r="X1927" s="40"/>
      <c r="Y1927"/>
      <c r="Z1927" s="40"/>
      <c r="AA1927" s="40"/>
      <c r="AB1927"/>
      <c r="AC1927"/>
      <c r="AD1927"/>
      <c r="AE1927"/>
    </row>
    <row r="1928" spans="2:31" ht="15">
      <c r="B1928"/>
      <c r="C1928"/>
      <c r="D1928"/>
      <c r="E1928"/>
      <c r="F1928"/>
      <c r="G1928"/>
      <c r="H1928"/>
      <c r="I1928"/>
      <c r="J1928"/>
      <c r="K1928"/>
      <c r="L1928"/>
      <c r="M1928"/>
      <c r="N1928"/>
      <c r="O1928"/>
      <c r="P1928"/>
      <c r="Q1928"/>
      <c r="R1928"/>
      <c r="T1928"/>
      <c r="U1928"/>
      <c r="V1928"/>
      <c r="W1928"/>
      <c r="X1928" s="40"/>
      <c r="Y1928"/>
      <c r="Z1928" s="40"/>
      <c r="AA1928" s="40"/>
      <c r="AB1928"/>
      <c r="AC1928"/>
      <c r="AD1928"/>
      <c r="AE1928"/>
    </row>
    <row r="1929" spans="2:31" ht="15">
      <c r="B1929"/>
      <c r="C1929"/>
      <c r="D1929"/>
      <c r="E1929"/>
      <c r="F1929"/>
      <c r="G1929"/>
      <c r="H1929"/>
      <c r="I1929"/>
      <c r="J1929"/>
      <c r="K1929"/>
      <c r="L1929"/>
      <c r="M1929"/>
      <c r="N1929"/>
      <c r="O1929"/>
      <c r="P1929"/>
      <c r="Q1929"/>
      <c r="R1929"/>
      <c r="T1929"/>
      <c r="U1929"/>
      <c r="V1929"/>
      <c r="W1929"/>
      <c r="X1929" s="40"/>
      <c r="Y1929"/>
      <c r="Z1929" s="40"/>
      <c r="AA1929" s="40"/>
      <c r="AB1929"/>
      <c r="AC1929"/>
      <c r="AD1929"/>
      <c r="AE1929"/>
    </row>
    <row r="1930" spans="2:31" ht="15">
      <c r="B1930"/>
      <c r="C1930"/>
      <c r="D1930"/>
      <c r="E1930"/>
      <c r="F1930"/>
      <c r="G1930"/>
      <c r="H1930"/>
      <c r="I1930"/>
      <c r="J1930"/>
      <c r="K1930"/>
      <c r="L1930"/>
      <c r="M1930"/>
      <c r="N1930"/>
      <c r="O1930"/>
      <c r="P1930"/>
      <c r="Q1930"/>
      <c r="R1930"/>
      <c r="T1930"/>
      <c r="U1930"/>
      <c r="V1930"/>
      <c r="W1930"/>
      <c r="X1930" s="40"/>
      <c r="Y1930"/>
      <c r="Z1930" s="40"/>
      <c r="AA1930" s="40"/>
      <c r="AB1930"/>
      <c r="AC1930"/>
      <c r="AD1930"/>
      <c r="AE1930"/>
    </row>
    <row r="1931" spans="2:31" ht="15">
      <c r="B1931"/>
      <c r="C1931"/>
      <c r="D1931"/>
      <c r="E1931"/>
      <c r="F1931"/>
      <c r="G1931"/>
      <c r="H1931"/>
      <c r="I1931"/>
      <c r="J1931"/>
      <c r="K1931"/>
      <c r="L1931"/>
      <c r="M1931"/>
      <c r="N1931"/>
      <c r="O1931"/>
      <c r="P1931"/>
      <c r="Q1931"/>
      <c r="R1931"/>
      <c r="T1931"/>
      <c r="U1931"/>
      <c r="V1931"/>
      <c r="W1931"/>
      <c r="X1931" s="40"/>
      <c r="Y1931"/>
      <c r="Z1931" s="40"/>
      <c r="AA1931" s="40"/>
      <c r="AB1931"/>
      <c r="AC1931"/>
      <c r="AD1931"/>
      <c r="AE1931"/>
    </row>
    <row r="1932" spans="2:31" ht="15">
      <c r="B1932"/>
      <c r="C1932"/>
      <c r="D1932"/>
      <c r="E1932"/>
      <c r="F1932"/>
      <c r="G1932"/>
      <c r="H1932"/>
      <c r="I1932"/>
      <c r="J1932"/>
      <c r="K1932"/>
      <c r="L1932"/>
      <c r="M1932"/>
      <c r="N1932"/>
      <c r="O1932"/>
      <c r="P1932"/>
      <c r="Q1932"/>
      <c r="R1932"/>
      <c r="T1932"/>
      <c r="U1932"/>
      <c r="V1932"/>
      <c r="W1932"/>
      <c r="X1932" s="40"/>
      <c r="Y1932"/>
      <c r="Z1932" s="40"/>
      <c r="AA1932" s="40"/>
      <c r="AB1932"/>
      <c r="AC1932"/>
      <c r="AD1932"/>
      <c r="AE1932"/>
    </row>
    <row r="1933" spans="2:31" ht="15">
      <c r="B1933"/>
      <c r="C1933"/>
      <c r="D1933"/>
      <c r="E1933"/>
      <c r="F1933"/>
      <c r="G1933"/>
      <c r="H1933"/>
      <c r="I1933"/>
      <c r="J1933"/>
      <c r="K1933"/>
      <c r="L1933"/>
      <c r="M1933"/>
      <c r="N1933"/>
      <c r="O1933"/>
      <c r="P1933"/>
      <c r="Q1933"/>
      <c r="R1933"/>
      <c r="T1933"/>
      <c r="U1933"/>
      <c r="V1933"/>
      <c r="W1933"/>
      <c r="X1933" s="40"/>
      <c r="Y1933"/>
      <c r="Z1933"/>
      <c r="AA1933"/>
      <c r="AB1933"/>
      <c r="AC1933"/>
      <c r="AD1933"/>
      <c r="AE1933"/>
    </row>
    <row r="1934" spans="2:31" ht="15">
      <c r="B1934"/>
      <c r="C1934"/>
      <c r="D1934"/>
      <c r="E1934"/>
      <c r="F1934"/>
      <c r="G1934"/>
      <c r="H1934"/>
      <c r="I1934"/>
      <c r="J1934"/>
      <c r="K1934"/>
      <c r="L1934"/>
      <c r="M1934"/>
      <c r="N1934"/>
      <c r="O1934"/>
      <c r="P1934"/>
      <c r="Q1934"/>
      <c r="R1934"/>
      <c r="T1934"/>
      <c r="U1934"/>
      <c r="V1934"/>
      <c r="W1934"/>
      <c r="X1934" s="40"/>
      <c r="Y1934"/>
      <c r="Z1934"/>
      <c r="AA1934"/>
      <c r="AB1934"/>
      <c r="AC1934"/>
      <c r="AD1934"/>
      <c r="AE1934"/>
    </row>
    <row r="1935" spans="2:31" ht="15">
      <c r="B1935"/>
      <c r="C1935"/>
      <c r="D1935"/>
      <c r="E1935"/>
      <c r="F1935"/>
      <c r="G1935"/>
      <c r="H1935"/>
      <c r="I1935"/>
      <c r="J1935"/>
      <c r="K1935"/>
      <c r="L1935"/>
      <c r="M1935"/>
      <c r="N1935"/>
      <c r="O1935"/>
      <c r="P1935"/>
      <c r="Q1935"/>
      <c r="R1935"/>
      <c r="T1935"/>
      <c r="U1935"/>
      <c r="V1935"/>
      <c r="W1935"/>
      <c r="X1935" s="40"/>
      <c r="Y1935"/>
      <c r="Z1935"/>
      <c r="AA1935"/>
      <c r="AB1935"/>
      <c r="AC1935"/>
      <c r="AD1935"/>
      <c r="AE1935"/>
    </row>
    <row r="1936" spans="2:31" ht="15">
      <c r="B1936"/>
      <c r="C1936"/>
      <c r="D1936"/>
      <c r="E1936"/>
      <c r="F1936"/>
      <c r="G1936"/>
      <c r="H1936"/>
      <c r="I1936"/>
      <c r="J1936"/>
      <c r="K1936"/>
      <c r="L1936"/>
      <c r="M1936"/>
      <c r="N1936"/>
      <c r="O1936"/>
      <c r="P1936"/>
      <c r="Q1936"/>
      <c r="R1936"/>
      <c r="T1936"/>
      <c r="U1936"/>
      <c r="V1936"/>
      <c r="W1936"/>
      <c r="X1936" s="40"/>
      <c r="Y1936"/>
      <c r="Z1936"/>
      <c r="AA1936"/>
      <c r="AB1936"/>
      <c r="AC1936"/>
      <c r="AD1936"/>
      <c r="AE1936"/>
    </row>
    <row r="1937" spans="2:31" ht="15">
      <c r="B1937"/>
      <c r="C1937"/>
      <c r="D1937"/>
      <c r="E1937"/>
      <c r="F1937"/>
      <c r="G1937"/>
      <c r="H1937"/>
      <c r="I1937"/>
      <c r="J1937"/>
      <c r="K1937"/>
      <c r="L1937"/>
      <c r="M1937"/>
      <c r="N1937"/>
      <c r="O1937"/>
      <c r="P1937"/>
      <c r="Q1937"/>
      <c r="R1937"/>
      <c r="T1937"/>
      <c r="U1937"/>
      <c r="V1937"/>
      <c r="W1937"/>
      <c r="X1937" s="40"/>
      <c r="Y1937"/>
      <c r="Z1937"/>
      <c r="AA1937"/>
      <c r="AB1937"/>
      <c r="AC1937"/>
      <c r="AD1937"/>
      <c r="AE1937"/>
    </row>
    <row r="1938" spans="2:31" ht="15">
      <c r="B1938"/>
      <c r="C1938"/>
      <c r="D1938"/>
      <c r="E1938"/>
      <c r="F1938"/>
      <c r="G1938"/>
      <c r="H1938"/>
      <c r="I1938"/>
      <c r="J1938"/>
      <c r="K1938"/>
      <c r="L1938"/>
      <c r="M1938"/>
      <c r="N1938"/>
      <c r="O1938"/>
      <c r="P1938"/>
      <c r="Q1938"/>
      <c r="R1938"/>
      <c r="T1938"/>
      <c r="U1938"/>
      <c r="V1938"/>
      <c r="W1938"/>
      <c r="X1938" s="40"/>
      <c r="Y1938"/>
      <c r="Z1938"/>
      <c r="AA1938"/>
      <c r="AB1938"/>
      <c r="AC1938"/>
      <c r="AD1938"/>
      <c r="AE1938"/>
    </row>
    <row r="1939" spans="2:31" ht="15">
      <c r="B1939"/>
      <c r="C1939"/>
      <c r="D1939"/>
      <c r="E1939"/>
      <c r="F1939"/>
      <c r="G1939"/>
      <c r="H1939"/>
      <c r="I1939"/>
      <c r="J1939"/>
      <c r="K1939"/>
      <c r="L1939"/>
      <c r="M1939"/>
      <c r="N1939"/>
      <c r="O1939"/>
      <c r="P1939"/>
      <c r="Q1939"/>
      <c r="R1939"/>
      <c r="T1939"/>
      <c r="U1939"/>
      <c r="V1939"/>
      <c r="W1939"/>
      <c r="X1939" s="40"/>
      <c r="Y1939"/>
      <c r="Z1939"/>
      <c r="AA1939"/>
      <c r="AB1939"/>
      <c r="AC1939"/>
      <c r="AD1939"/>
      <c r="AE1939"/>
    </row>
    <row r="1940" spans="2:31" ht="15">
      <c r="B1940"/>
      <c r="C1940"/>
      <c r="D1940"/>
      <c r="E1940"/>
      <c r="F1940"/>
      <c r="G1940"/>
      <c r="H1940"/>
      <c r="I1940"/>
      <c r="J1940"/>
      <c r="K1940"/>
      <c r="L1940"/>
      <c r="M1940"/>
      <c r="N1940"/>
      <c r="O1940"/>
      <c r="P1940"/>
      <c r="Q1940"/>
      <c r="R1940"/>
      <c r="T1940"/>
      <c r="U1940"/>
      <c r="V1940"/>
      <c r="W1940"/>
      <c r="X1940" s="40"/>
      <c r="Y1940"/>
      <c r="Z1940" s="40"/>
      <c r="AA1940"/>
      <c r="AB1940"/>
      <c r="AC1940"/>
      <c r="AD1940"/>
      <c r="AE1940"/>
    </row>
    <row r="1941" spans="2:31" ht="15">
      <c r="B1941"/>
      <c r="C1941"/>
      <c r="D1941"/>
      <c r="E1941"/>
      <c r="F1941"/>
      <c r="G1941"/>
      <c r="H1941"/>
      <c r="I1941"/>
      <c r="J1941"/>
      <c r="K1941"/>
      <c r="L1941"/>
      <c r="M1941"/>
      <c r="N1941"/>
      <c r="O1941"/>
      <c r="P1941"/>
      <c r="Q1941"/>
      <c r="R1941"/>
      <c r="T1941"/>
      <c r="U1941"/>
      <c r="V1941"/>
      <c r="W1941"/>
      <c r="X1941" s="40"/>
      <c r="Y1941"/>
      <c r="Z1941" s="40"/>
      <c r="AA1941" s="40"/>
      <c r="AB1941"/>
      <c r="AC1941"/>
      <c r="AD1941"/>
      <c r="AE1941"/>
    </row>
    <row r="1942" spans="2:31" ht="15">
      <c r="B1942"/>
      <c r="C1942"/>
      <c r="D1942"/>
      <c r="E1942"/>
      <c r="F1942"/>
      <c r="G1942"/>
      <c r="H1942"/>
      <c r="I1942"/>
      <c r="J1942"/>
      <c r="K1942"/>
      <c r="L1942"/>
      <c r="M1942"/>
      <c r="N1942"/>
      <c r="O1942"/>
      <c r="P1942"/>
      <c r="Q1942"/>
      <c r="R1942"/>
      <c r="T1942"/>
      <c r="U1942"/>
      <c r="V1942"/>
      <c r="W1942"/>
      <c r="X1942" s="40"/>
      <c r="Y1942"/>
      <c r="Z1942" s="40"/>
      <c r="AA1942" s="40"/>
      <c r="AB1942"/>
      <c r="AC1942"/>
      <c r="AD1942"/>
      <c r="AE1942"/>
    </row>
    <row r="1943" spans="2:31" ht="15">
      <c r="B1943"/>
      <c r="C1943"/>
      <c r="D1943"/>
      <c r="E1943"/>
      <c r="F1943"/>
      <c r="G1943"/>
      <c r="H1943"/>
      <c r="I1943"/>
      <c r="J1943"/>
      <c r="K1943"/>
      <c r="L1943"/>
      <c r="M1943"/>
      <c r="N1943"/>
      <c r="O1943"/>
      <c r="P1943"/>
      <c r="Q1943"/>
      <c r="R1943"/>
      <c r="T1943"/>
      <c r="U1943"/>
      <c r="V1943"/>
      <c r="W1943"/>
      <c r="X1943" s="40"/>
      <c r="Y1943"/>
      <c r="Z1943"/>
      <c r="AA1943"/>
      <c r="AB1943"/>
      <c r="AC1943"/>
      <c r="AD1943"/>
      <c r="AE1943"/>
    </row>
    <row r="1944" spans="2:31" ht="15">
      <c r="B1944"/>
      <c r="C1944"/>
      <c r="D1944"/>
      <c r="E1944"/>
      <c r="F1944"/>
      <c r="G1944"/>
      <c r="H1944"/>
      <c r="I1944"/>
      <c r="J1944"/>
      <c r="K1944"/>
      <c r="L1944"/>
      <c r="M1944"/>
      <c r="N1944"/>
      <c r="O1944"/>
      <c r="P1944"/>
      <c r="Q1944"/>
      <c r="R1944"/>
      <c r="T1944"/>
      <c r="U1944"/>
      <c r="V1944"/>
      <c r="W1944"/>
      <c r="X1944" s="40"/>
      <c r="Y1944"/>
      <c r="Z1944"/>
      <c r="AA1944"/>
      <c r="AB1944"/>
      <c r="AC1944"/>
      <c r="AD1944"/>
      <c r="AE1944"/>
    </row>
    <row r="1945" spans="2:31" ht="15">
      <c r="B1945"/>
      <c r="C1945"/>
      <c r="D1945"/>
      <c r="E1945"/>
      <c r="F1945"/>
      <c r="G1945"/>
      <c r="H1945"/>
      <c r="I1945"/>
      <c r="J1945"/>
      <c r="K1945"/>
      <c r="L1945"/>
      <c r="M1945"/>
      <c r="N1945"/>
      <c r="O1945"/>
      <c r="P1945"/>
      <c r="Q1945"/>
      <c r="R1945"/>
      <c r="T1945"/>
      <c r="U1945"/>
      <c r="V1945"/>
      <c r="W1945"/>
      <c r="X1945" s="40"/>
      <c r="Y1945"/>
      <c r="Z1945" s="40"/>
      <c r="AA1945" s="40"/>
      <c r="AB1945"/>
      <c r="AC1945"/>
      <c r="AD1945"/>
      <c r="AE1945"/>
    </row>
    <row r="1946" spans="2:31" ht="15">
      <c r="B1946"/>
      <c r="C1946"/>
      <c r="D1946"/>
      <c r="E1946"/>
      <c r="F1946"/>
      <c r="G1946"/>
      <c r="H1946"/>
      <c r="I1946"/>
      <c r="J1946"/>
      <c r="K1946"/>
      <c r="L1946"/>
      <c r="M1946"/>
      <c r="N1946"/>
      <c r="O1946"/>
      <c r="P1946"/>
      <c r="Q1946"/>
      <c r="R1946"/>
      <c r="T1946"/>
      <c r="U1946"/>
      <c r="V1946"/>
      <c r="W1946"/>
      <c r="X1946" s="40"/>
      <c r="Y1946"/>
      <c r="Z1946"/>
      <c r="AA1946"/>
      <c r="AB1946"/>
      <c r="AC1946"/>
      <c r="AD1946"/>
      <c r="AE1946"/>
    </row>
    <row r="1947" spans="2:31" ht="15">
      <c r="B1947"/>
      <c r="C1947"/>
      <c r="D1947"/>
      <c r="E1947"/>
      <c r="F1947"/>
      <c r="G1947"/>
      <c r="H1947"/>
      <c r="I1947"/>
      <c r="J1947"/>
      <c r="K1947"/>
      <c r="L1947"/>
      <c r="M1947"/>
      <c r="N1947"/>
      <c r="O1947"/>
      <c r="P1947"/>
      <c r="Q1947"/>
      <c r="R1947"/>
      <c r="T1947"/>
      <c r="U1947"/>
      <c r="V1947"/>
      <c r="W1947"/>
      <c r="X1947" s="40"/>
      <c r="Y1947"/>
      <c r="Z1947"/>
      <c r="AA1947"/>
      <c r="AB1947"/>
      <c r="AC1947"/>
      <c r="AD1947"/>
      <c r="AE1947"/>
    </row>
    <row r="1948" spans="2:31" ht="15">
      <c r="B1948"/>
      <c r="C1948"/>
      <c r="D1948"/>
      <c r="E1948"/>
      <c r="F1948"/>
      <c r="G1948"/>
      <c r="H1948"/>
      <c r="I1948"/>
      <c r="J1948"/>
      <c r="K1948"/>
      <c r="L1948"/>
      <c r="M1948"/>
      <c r="N1948"/>
      <c r="O1948"/>
      <c r="P1948"/>
      <c r="Q1948"/>
      <c r="R1948"/>
      <c r="T1948"/>
      <c r="U1948"/>
      <c r="V1948"/>
      <c r="W1948"/>
      <c r="X1948" s="40"/>
      <c r="Y1948"/>
      <c r="Z1948"/>
      <c r="AA1948"/>
      <c r="AB1948"/>
      <c r="AC1948"/>
      <c r="AD1948"/>
      <c r="AE1948"/>
    </row>
    <row r="1949" spans="2:31" ht="15">
      <c r="B1949"/>
      <c r="C1949"/>
      <c r="D1949"/>
      <c r="E1949"/>
      <c r="F1949"/>
      <c r="G1949"/>
      <c r="H1949"/>
      <c r="I1949"/>
      <c r="J1949"/>
      <c r="K1949"/>
      <c r="L1949"/>
      <c r="M1949"/>
      <c r="N1949"/>
      <c r="O1949"/>
      <c r="P1949"/>
      <c r="Q1949"/>
      <c r="R1949"/>
      <c r="T1949"/>
      <c r="U1949"/>
      <c r="V1949"/>
      <c r="W1949"/>
      <c r="X1949" s="40"/>
      <c r="Y1949"/>
      <c r="Z1949"/>
      <c r="AA1949"/>
      <c r="AB1949"/>
      <c r="AC1949"/>
      <c r="AD1949"/>
      <c r="AE1949"/>
    </row>
    <row r="1950" spans="2:31" ht="15">
      <c r="B1950"/>
      <c r="C1950"/>
      <c r="D1950"/>
      <c r="E1950"/>
      <c r="F1950"/>
      <c r="G1950"/>
      <c r="H1950"/>
      <c r="I1950"/>
      <c r="J1950"/>
      <c r="K1950"/>
      <c r="L1950"/>
      <c r="M1950"/>
      <c r="N1950"/>
      <c r="O1950"/>
      <c r="P1950"/>
      <c r="Q1950"/>
      <c r="R1950"/>
      <c r="T1950"/>
      <c r="U1950"/>
      <c r="V1950"/>
      <c r="W1950"/>
      <c r="X1950" s="40"/>
      <c r="Y1950"/>
      <c r="Z1950" s="40"/>
      <c r="AA1950" s="40"/>
      <c r="AB1950"/>
      <c r="AC1950"/>
      <c r="AD1950"/>
      <c r="AE1950"/>
    </row>
    <row r="1951" spans="2:31" ht="15">
      <c r="B1951"/>
      <c r="C1951"/>
      <c r="D1951"/>
      <c r="E1951"/>
      <c r="F1951"/>
      <c r="G1951"/>
      <c r="H1951"/>
      <c r="I1951"/>
      <c r="J1951"/>
      <c r="K1951"/>
      <c r="L1951"/>
      <c r="M1951"/>
      <c r="N1951"/>
      <c r="O1951"/>
      <c r="P1951"/>
      <c r="Q1951"/>
      <c r="R1951"/>
      <c r="T1951"/>
      <c r="U1951"/>
      <c r="V1951"/>
      <c r="W1951"/>
      <c r="X1951" s="40"/>
      <c r="Y1951"/>
      <c r="Z1951" s="40"/>
      <c r="AA1951" s="40"/>
      <c r="AB1951"/>
      <c r="AC1951"/>
      <c r="AD1951"/>
      <c r="AE1951"/>
    </row>
    <row r="1952" spans="2:31" ht="15">
      <c r="B1952"/>
      <c r="C1952"/>
      <c r="D1952"/>
      <c r="E1952"/>
      <c r="F1952"/>
      <c r="G1952"/>
      <c r="H1952"/>
      <c r="I1952"/>
      <c r="J1952"/>
      <c r="K1952"/>
      <c r="L1952"/>
      <c r="M1952"/>
      <c r="N1952"/>
      <c r="O1952"/>
      <c r="P1952"/>
      <c r="Q1952"/>
      <c r="R1952"/>
      <c r="T1952"/>
      <c r="U1952"/>
      <c r="V1952"/>
      <c r="W1952"/>
      <c r="X1952" s="40"/>
      <c r="Y1952"/>
      <c r="Z1952"/>
      <c r="AA1952"/>
      <c r="AB1952"/>
      <c r="AC1952"/>
      <c r="AD1952"/>
      <c r="AE1952"/>
    </row>
    <row r="1953" spans="2:31" ht="15">
      <c r="B1953"/>
      <c r="C1953"/>
      <c r="D1953"/>
      <c r="E1953"/>
      <c r="F1953"/>
      <c r="G1953"/>
      <c r="H1953"/>
      <c r="I1953"/>
      <c r="J1953"/>
      <c r="K1953"/>
      <c r="L1953"/>
      <c r="M1953"/>
      <c r="N1953"/>
      <c r="O1953"/>
      <c r="P1953"/>
      <c r="Q1953"/>
      <c r="R1953"/>
      <c r="T1953"/>
      <c r="U1953"/>
      <c r="V1953"/>
      <c r="W1953"/>
      <c r="X1953" s="40"/>
      <c r="Y1953"/>
      <c r="Z1953" s="40"/>
      <c r="AA1953"/>
      <c r="AB1953"/>
      <c r="AC1953"/>
      <c r="AD1953"/>
      <c r="AE1953"/>
    </row>
    <row r="1954" spans="2:31" ht="15">
      <c r="B1954"/>
      <c r="C1954"/>
      <c r="D1954"/>
      <c r="E1954"/>
      <c r="F1954"/>
      <c r="G1954"/>
      <c r="H1954"/>
      <c r="I1954"/>
      <c r="J1954"/>
      <c r="K1954"/>
      <c r="L1954"/>
      <c r="M1954"/>
      <c r="N1954"/>
      <c r="O1954"/>
      <c r="P1954"/>
      <c r="Q1954"/>
      <c r="R1954"/>
      <c r="T1954"/>
      <c r="U1954"/>
      <c r="V1954"/>
      <c r="W1954"/>
      <c r="X1954" s="40"/>
      <c r="Y1954"/>
      <c r="Z1954" s="40"/>
      <c r="AA1954" s="40"/>
      <c r="AB1954"/>
      <c r="AC1954"/>
      <c r="AD1954"/>
      <c r="AE1954"/>
    </row>
    <row r="1955" spans="2:31" ht="15">
      <c r="B1955"/>
      <c r="C1955"/>
      <c r="D1955"/>
      <c r="E1955"/>
      <c r="F1955"/>
      <c r="G1955"/>
      <c r="H1955"/>
      <c r="I1955"/>
      <c r="J1955"/>
      <c r="K1955"/>
      <c r="L1955"/>
      <c r="M1955"/>
      <c r="N1955"/>
      <c r="O1955"/>
      <c r="P1955"/>
      <c r="Q1955"/>
      <c r="R1955"/>
      <c r="T1955"/>
      <c r="U1955"/>
      <c r="V1955"/>
      <c r="W1955"/>
      <c r="X1955" s="40"/>
      <c r="Y1955"/>
      <c r="Z1955" s="40"/>
      <c r="AA1955" s="40"/>
      <c r="AB1955"/>
      <c r="AC1955"/>
      <c r="AD1955"/>
      <c r="AE1955"/>
    </row>
    <row r="1956" spans="2:31" ht="15">
      <c r="B1956"/>
      <c r="C1956"/>
      <c r="D1956"/>
      <c r="E1956"/>
      <c r="F1956"/>
      <c r="G1956"/>
      <c r="H1956"/>
      <c r="I1956"/>
      <c r="J1956"/>
      <c r="K1956"/>
      <c r="L1956"/>
      <c r="M1956"/>
      <c r="N1956"/>
      <c r="O1956"/>
      <c r="P1956"/>
      <c r="Q1956"/>
      <c r="R1956"/>
      <c r="T1956"/>
      <c r="U1956"/>
      <c r="V1956"/>
      <c r="W1956"/>
      <c r="X1956" s="40"/>
      <c r="Y1956"/>
      <c r="Z1956"/>
      <c r="AA1956"/>
      <c r="AB1956"/>
      <c r="AC1956"/>
      <c r="AD1956"/>
      <c r="AE1956"/>
    </row>
    <row r="1957" spans="2:31" ht="15">
      <c r="B1957"/>
      <c r="C1957"/>
      <c r="D1957"/>
      <c r="E1957"/>
      <c r="F1957"/>
      <c r="G1957"/>
      <c r="H1957"/>
      <c r="I1957"/>
      <c r="J1957"/>
      <c r="K1957"/>
      <c r="L1957"/>
      <c r="M1957"/>
      <c r="N1957"/>
      <c r="O1957"/>
      <c r="P1957"/>
      <c r="Q1957"/>
      <c r="R1957"/>
      <c r="T1957"/>
      <c r="U1957"/>
      <c r="V1957"/>
      <c r="W1957"/>
      <c r="X1957" s="40"/>
      <c r="Y1957"/>
      <c r="Z1957"/>
      <c r="AA1957"/>
      <c r="AB1957"/>
      <c r="AC1957"/>
      <c r="AD1957"/>
      <c r="AE1957"/>
    </row>
    <row r="1958" spans="2:31" ht="15">
      <c r="B1958"/>
      <c r="C1958"/>
      <c r="D1958"/>
      <c r="E1958"/>
      <c r="F1958"/>
      <c r="G1958"/>
      <c r="H1958"/>
      <c r="I1958"/>
      <c r="J1958"/>
      <c r="K1958"/>
      <c r="L1958"/>
      <c r="M1958"/>
      <c r="N1958"/>
      <c r="O1958"/>
      <c r="P1958"/>
      <c r="Q1958"/>
      <c r="R1958"/>
      <c r="T1958"/>
      <c r="U1958"/>
      <c r="V1958"/>
      <c r="W1958"/>
      <c r="X1958" s="40"/>
      <c r="Y1958"/>
      <c r="Z1958"/>
      <c r="AA1958"/>
      <c r="AB1958"/>
      <c r="AC1958"/>
      <c r="AD1958"/>
      <c r="AE1958"/>
    </row>
    <row r="1959" spans="2:31" ht="15">
      <c r="B1959"/>
      <c r="C1959"/>
      <c r="D1959"/>
      <c r="E1959"/>
      <c r="F1959"/>
      <c r="G1959"/>
      <c r="H1959"/>
      <c r="I1959"/>
      <c r="J1959"/>
      <c r="K1959"/>
      <c r="L1959"/>
      <c r="M1959"/>
      <c r="N1959"/>
      <c r="O1959"/>
      <c r="P1959"/>
      <c r="Q1959"/>
      <c r="R1959"/>
      <c r="T1959"/>
      <c r="U1959"/>
      <c r="V1959"/>
      <c r="W1959"/>
      <c r="X1959" s="40"/>
      <c r="Y1959"/>
      <c r="Z1959"/>
      <c r="AA1959"/>
      <c r="AB1959"/>
      <c r="AC1959"/>
      <c r="AD1959"/>
      <c r="AE1959"/>
    </row>
    <row r="1960" spans="2:31" ht="15">
      <c r="B1960"/>
      <c r="C1960"/>
      <c r="D1960"/>
      <c r="E1960"/>
      <c r="F1960"/>
      <c r="G1960"/>
      <c r="H1960"/>
      <c r="I1960"/>
      <c r="J1960"/>
      <c r="K1960"/>
      <c r="L1960"/>
      <c r="M1960"/>
      <c r="N1960"/>
      <c r="O1960"/>
      <c r="P1960"/>
      <c r="Q1960"/>
      <c r="R1960"/>
      <c r="T1960"/>
      <c r="U1960"/>
      <c r="V1960"/>
      <c r="W1960"/>
      <c r="X1960" s="40"/>
      <c r="Y1960"/>
      <c r="Z1960"/>
      <c r="AA1960"/>
      <c r="AB1960"/>
      <c r="AC1960"/>
      <c r="AD1960"/>
      <c r="AE1960"/>
    </row>
    <row r="1961" spans="2:31" ht="15">
      <c r="B1961"/>
      <c r="C1961"/>
      <c r="D1961"/>
      <c r="E1961"/>
      <c r="F1961"/>
      <c r="G1961"/>
      <c r="H1961"/>
      <c r="I1961"/>
      <c r="J1961"/>
      <c r="K1961"/>
      <c r="L1961"/>
      <c r="M1961"/>
      <c r="N1961"/>
      <c r="O1961"/>
      <c r="P1961"/>
      <c r="Q1961"/>
      <c r="R1961"/>
      <c r="T1961"/>
      <c r="U1961"/>
      <c r="V1961"/>
      <c r="W1961"/>
      <c r="X1961" s="40"/>
      <c r="Y1961"/>
      <c r="Z1961" s="40"/>
      <c r="AA1961" s="40"/>
      <c r="AB1961"/>
      <c r="AC1961"/>
      <c r="AD1961"/>
      <c r="AE1961"/>
    </row>
    <row r="1962" spans="2:31" ht="15">
      <c r="B1962"/>
      <c r="C1962"/>
      <c r="D1962"/>
      <c r="E1962"/>
      <c r="F1962"/>
      <c r="G1962"/>
      <c r="H1962"/>
      <c r="I1962"/>
      <c r="J1962"/>
      <c r="K1962"/>
      <c r="L1962"/>
      <c r="M1962"/>
      <c r="N1962"/>
      <c r="O1962"/>
      <c r="P1962"/>
      <c r="Q1962"/>
      <c r="R1962"/>
      <c r="T1962"/>
      <c r="U1962"/>
      <c r="V1962"/>
      <c r="W1962"/>
      <c r="X1962" s="40"/>
      <c r="Y1962"/>
      <c r="Z1962" s="40"/>
      <c r="AA1962" s="40"/>
      <c r="AB1962"/>
      <c r="AC1962"/>
      <c r="AD1962"/>
      <c r="AE1962"/>
    </row>
    <row r="1963" spans="2:31" ht="15">
      <c r="B1963"/>
      <c r="C1963"/>
      <c r="D1963"/>
      <c r="E1963"/>
      <c r="F1963"/>
      <c r="G1963"/>
      <c r="H1963"/>
      <c r="I1963"/>
      <c r="J1963"/>
      <c r="K1963"/>
      <c r="L1963"/>
      <c r="M1963"/>
      <c r="N1963"/>
      <c r="O1963"/>
      <c r="P1963"/>
      <c r="Q1963"/>
      <c r="R1963"/>
      <c r="T1963"/>
      <c r="U1963"/>
      <c r="V1963"/>
      <c r="W1963"/>
      <c r="X1963" s="40"/>
      <c r="Y1963"/>
      <c r="Z1963" s="40"/>
      <c r="AA1963"/>
      <c r="AB1963"/>
      <c r="AC1963"/>
      <c r="AD1963"/>
      <c r="AE1963"/>
    </row>
    <row r="1964" spans="2:31" ht="15">
      <c r="B1964"/>
      <c r="C1964"/>
      <c r="D1964"/>
      <c r="E1964"/>
      <c r="F1964"/>
      <c r="G1964"/>
      <c r="H1964"/>
      <c r="I1964"/>
      <c r="J1964"/>
      <c r="K1964"/>
      <c r="L1964"/>
      <c r="M1964"/>
      <c r="N1964"/>
      <c r="O1964"/>
      <c r="P1964"/>
      <c r="Q1964"/>
      <c r="R1964"/>
      <c r="T1964"/>
      <c r="U1964"/>
      <c r="V1964"/>
      <c r="W1964"/>
      <c r="X1964" s="40"/>
      <c r="Y1964"/>
      <c r="Z1964" s="40"/>
      <c r="AA1964" s="40"/>
      <c r="AB1964"/>
      <c r="AC1964"/>
      <c r="AD1964"/>
      <c r="AE1964"/>
    </row>
    <row r="1965" spans="2:31" ht="15">
      <c r="B1965"/>
      <c r="C1965"/>
      <c r="D1965"/>
      <c r="E1965"/>
      <c r="F1965"/>
      <c r="G1965"/>
      <c r="H1965"/>
      <c r="I1965"/>
      <c r="J1965"/>
      <c r="K1965"/>
      <c r="L1965"/>
      <c r="M1965"/>
      <c r="N1965"/>
      <c r="O1965"/>
      <c r="P1965"/>
      <c r="Q1965"/>
      <c r="R1965"/>
      <c r="T1965"/>
      <c r="U1965"/>
      <c r="V1965"/>
      <c r="W1965"/>
      <c r="X1965" s="40"/>
      <c r="Y1965"/>
      <c r="Z1965" s="40"/>
      <c r="AA1965" s="40"/>
      <c r="AB1965"/>
      <c r="AC1965"/>
      <c r="AD1965"/>
      <c r="AE1965"/>
    </row>
    <row r="1966" spans="2:31" ht="15">
      <c r="B1966"/>
      <c r="C1966"/>
      <c r="D1966"/>
      <c r="E1966"/>
      <c r="F1966"/>
      <c r="G1966"/>
      <c r="H1966"/>
      <c r="I1966"/>
      <c r="J1966"/>
      <c r="K1966"/>
      <c r="L1966"/>
      <c r="M1966"/>
      <c r="N1966"/>
      <c r="O1966"/>
      <c r="P1966"/>
      <c r="Q1966"/>
      <c r="R1966"/>
      <c r="T1966"/>
      <c r="U1966"/>
      <c r="V1966"/>
      <c r="W1966"/>
      <c r="X1966" s="40"/>
      <c r="Y1966"/>
      <c r="Z1966" s="40"/>
      <c r="AA1966" s="40"/>
      <c r="AB1966"/>
      <c r="AC1966"/>
      <c r="AD1966"/>
      <c r="AE1966"/>
    </row>
    <row r="1967" spans="2:31" ht="15">
      <c r="B1967"/>
      <c r="C1967"/>
      <c r="D1967"/>
      <c r="E1967"/>
      <c r="F1967"/>
      <c r="G1967"/>
      <c r="H1967"/>
      <c r="I1967"/>
      <c r="J1967"/>
      <c r="K1967"/>
      <c r="L1967"/>
      <c r="M1967"/>
      <c r="N1967"/>
      <c r="O1967"/>
      <c r="P1967"/>
      <c r="Q1967"/>
      <c r="R1967"/>
      <c r="T1967"/>
      <c r="U1967"/>
      <c r="V1967"/>
      <c r="W1967"/>
      <c r="X1967" s="40"/>
      <c r="Y1967"/>
      <c r="Z1967"/>
      <c r="AA1967"/>
      <c r="AB1967"/>
      <c r="AC1967"/>
      <c r="AD1967"/>
      <c r="AE1967"/>
    </row>
    <row r="1968" spans="2:31" ht="15">
      <c r="B1968"/>
      <c r="C1968"/>
      <c r="D1968"/>
      <c r="E1968"/>
      <c r="F1968"/>
      <c r="G1968"/>
      <c r="H1968"/>
      <c r="I1968"/>
      <c r="J1968"/>
      <c r="K1968"/>
      <c r="L1968"/>
      <c r="M1968"/>
      <c r="N1968"/>
      <c r="O1968"/>
      <c r="P1968"/>
      <c r="Q1968"/>
      <c r="R1968"/>
      <c r="T1968"/>
      <c r="U1968"/>
      <c r="V1968"/>
      <c r="W1968"/>
      <c r="X1968" s="40"/>
      <c r="Y1968"/>
      <c r="Z1968"/>
      <c r="AA1968"/>
      <c r="AB1968"/>
      <c r="AC1968"/>
      <c r="AD1968"/>
      <c r="AE1968"/>
    </row>
    <row r="1969" spans="2:31" ht="15">
      <c r="B1969"/>
      <c r="C1969"/>
      <c r="D1969"/>
      <c r="E1969"/>
      <c r="F1969"/>
      <c r="G1969"/>
      <c r="H1969"/>
      <c r="I1969"/>
      <c r="J1969"/>
      <c r="K1969"/>
      <c r="L1969"/>
      <c r="M1969"/>
      <c r="N1969"/>
      <c r="O1969"/>
      <c r="P1969"/>
      <c r="Q1969"/>
      <c r="R1969"/>
      <c r="T1969"/>
      <c r="U1969"/>
      <c r="V1969"/>
      <c r="W1969"/>
      <c r="X1969" s="40"/>
      <c r="Y1969"/>
      <c r="Z1969"/>
      <c r="AA1969"/>
      <c r="AB1969"/>
      <c r="AC1969"/>
      <c r="AD1969"/>
      <c r="AE1969"/>
    </row>
    <row r="1970" spans="2:31" ht="15">
      <c r="B1970"/>
      <c r="C1970"/>
      <c r="D1970"/>
      <c r="E1970"/>
      <c r="F1970"/>
      <c r="G1970"/>
      <c r="H1970"/>
      <c r="I1970"/>
      <c r="J1970"/>
      <c r="K1970"/>
      <c r="L1970"/>
      <c r="M1970"/>
      <c r="N1970"/>
      <c r="O1970"/>
      <c r="P1970"/>
      <c r="Q1970"/>
      <c r="R1970"/>
      <c r="T1970"/>
      <c r="U1970"/>
      <c r="V1970"/>
      <c r="W1970"/>
      <c r="X1970" s="40"/>
      <c r="Y1970"/>
      <c r="Z1970" s="40"/>
      <c r="AA1970" s="40"/>
      <c r="AB1970"/>
      <c r="AC1970"/>
      <c r="AD1970"/>
      <c r="AE1970"/>
    </row>
    <row r="1971" spans="2:31" ht="15">
      <c r="B1971"/>
      <c r="C1971"/>
      <c r="D1971"/>
      <c r="E1971"/>
      <c r="F1971"/>
      <c r="G1971"/>
      <c r="H1971"/>
      <c r="I1971"/>
      <c r="J1971"/>
      <c r="K1971"/>
      <c r="L1971"/>
      <c r="M1971"/>
      <c r="N1971"/>
      <c r="O1971"/>
      <c r="P1971"/>
      <c r="Q1971"/>
      <c r="R1971"/>
      <c r="T1971"/>
      <c r="U1971"/>
      <c r="V1971"/>
      <c r="W1971"/>
      <c r="X1971" s="40"/>
      <c r="Y1971"/>
      <c r="Z1971" s="40"/>
      <c r="AA1971" s="40"/>
      <c r="AB1971"/>
      <c r="AC1971"/>
      <c r="AD1971"/>
      <c r="AE1971"/>
    </row>
    <row r="1972" spans="2:31" ht="15">
      <c r="B1972"/>
      <c r="C1972"/>
      <c r="D1972"/>
      <c r="E1972"/>
      <c r="F1972"/>
      <c r="G1972"/>
      <c r="H1972"/>
      <c r="I1972"/>
      <c r="J1972"/>
      <c r="K1972"/>
      <c r="L1972"/>
      <c r="M1972"/>
      <c r="N1972"/>
      <c r="O1972"/>
      <c r="P1972"/>
      <c r="Q1972"/>
      <c r="R1972"/>
      <c r="T1972"/>
      <c r="U1972"/>
      <c r="V1972"/>
      <c r="W1972"/>
      <c r="X1972" s="40"/>
      <c r="Y1972"/>
      <c r="Z1972"/>
      <c r="AA1972"/>
      <c r="AB1972"/>
      <c r="AC1972"/>
      <c r="AD1972"/>
      <c r="AE1972"/>
    </row>
    <row r="1973" spans="2:31" ht="15">
      <c r="B1973"/>
      <c r="C1973"/>
      <c r="D1973"/>
      <c r="E1973"/>
      <c r="F1973"/>
      <c r="G1973"/>
      <c r="H1973"/>
      <c r="I1973"/>
      <c r="J1973"/>
      <c r="K1973"/>
      <c r="L1973"/>
      <c r="M1973"/>
      <c r="N1973"/>
      <c r="O1973"/>
      <c r="P1973"/>
      <c r="Q1973"/>
      <c r="R1973"/>
      <c r="T1973"/>
      <c r="U1973"/>
      <c r="V1973"/>
      <c r="W1973"/>
      <c r="X1973" s="40"/>
      <c r="Y1973"/>
      <c r="Z1973" s="40"/>
      <c r="AA1973"/>
      <c r="AB1973"/>
      <c r="AC1973"/>
      <c r="AD1973"/>
      <c r="AE1973"/>
    </row>
    <row r="1974" spans="2:31" ht="15">
      <c r="B1974"/>
      <c r="C1974"/>
      <c r="D1974"/>
      <c r="E1974"/>
      <c r="F1974"/>
      <c r="G1974"/>
      <c r="H1974"/>
      <c r="I1974"/>
      <c r="J1974"/>
      <c r="K1974"/>
      <c r="L1974"/>
      <c r="M1974"/>
      <c r="N1974"/>
      <c r="O1974"/>
      <c r="P1974"/>
      <c r="Q1974"/>
      <c r="R1974"/>
      <c r="T1974"/>
      <c r="U1974"/>
      <c r="V1974"/>
      <c r="W1974"/>
      <c r="X1974" s="40"/>
      <c r="Y1974"/>
      <c r="Z1974" s="40"/>
      <c r="AA1974" s="40"/>
      <c r="AB1974"/>
      <c r="AC1974"/>
      <c r="AD1974"/>
      <c r="AE1974"/>
    </row>
    <row r="1975" spans="2:31" ht="15">
      <c r="B1975"/>
      <c r="C1975"/>
      <c r="D1975"/>
      <c r="E1975"/>
      <c r="F1975"/>
      <c r="G1975"/>
      <c r="H1975"/>
      <c r="I1975"/>
      <c r="J1975"/>
      <c r="K1975"/>
      <c r="L1975"/>
      <c r="M1975"/>
      <c r="N1975"/>
      <c r="O1975"/>
      <c r="P1975"/>
      <c r="Q1975"/>
      <c r="R1975"/>
      <c r="T1975"/>
      <c r="U1975"/>
      <c r="V1975"/>
      <c r="W1975"/>
      <c r="X1975" s="40"/>
      <c r="Y1975"/>
      <c r="Z1975" s="40"/>
      <c r="AA1975" s="40"/>
      <c r="AB1975"/>
      <c r="AC1975"/>
      <c r="AD1975"/>
      <c r="AE1975"/>
    </row>
    <row r="1976" spans="2:31" ht="15">
      <c r="B1976"/>
      <c r="C1976"/>
      <c r="D1976"/>
      <c r="E1976"/>
      <c r="F1976"/>
      <c r="G1976"/>
      <c r="H1976"/>
      <c r="I1976"/>
      <c r="J1976"/>
      <c r="K1976"/>
      <c r="L1976"/>
      <c r="M1976"/>
      <c r="N1976"/>
      <c r="O1976"/>
      <c r="P1976"/>
      <c r="Q1976"/>
      <c r="R1976"/>
      <c r="T1976"/>
      <c r="U1976"/>
      <c r="V1976"/>
      <c r="W1976"/>
      <c r="X1976" s="40"/>
      <c r="Y1976"/>
      <c r="Z1976" s="40"/>
      <c r="AA1976" s="40"/>
      <c r="AB1976"/>
      <c r="AC1976"/>
      <c r="AD1976"/>
      <c r="AE1976"/>
    </row>
    <row r="1977" spans="2:31" ht="15">
      <c r="B1977"/>
      <c r="C1977"/>
      <c r="D1977"/>
      <c r="E1977"/>
      <c r="F1977"/>
      <c r="G1977"/>
      <c r="H1977"/>
      <c r="I1977"/>
      <c r="J1977"/>
      <c r="K1977"/>
      <c r="L1977"/>
      <c r="M1977"/>
      <c r="N1977"/>
      <c r="O1977"/>
      <c r="P1977"/>
      <c r="Q1977"/>
      <c r="R1977"/>
      <c r="T1977"/>
      <c r="U1977"/>
      <c r="V1977"/>
      <c r="W1977"/>
      <c r="X1977" s="40"/>
      <c r="Y1977"/>
      <c r="Z1977"/>
      <c r="AA1977"/>
      <c r="AB1977"/>
      <c r="AC1977"/>
      <c r="AD1977"/>
      <c r="AE1977"/>
    </row>
    <row r="1978" spans="2:31" ht="15">
      <c r="B1978"/>
      <c r="C1978"/>
      <c r="D1978"/>
      <c r="E1978"/>
      <c r="F1978"/>
      <c r="G1978"/>
      <c r="H1978"/>
      <c r="I1978"/>
      <c r="J1978"/>
      <c r="K1978"/>
      <c r="L1978"/>
      <c r="M1978"/>
      <c r="N1978"/>
      <c r="O1978"/>
      <c r="P1978"/>
      <c r="Q1978"/>
      <c r="R1978"/>
      <c r="T1978"/>
      <c r="U1978"/>
      <c r="V1978"/>
      <c r="W1978"/>
      <c r="X1978" s="40"/>
      <c r="Y1978"/>
      <c r="Z1978"/>
      <c r="AA1978"/>
      <c r="AB1978"/>
      <c r="AC1978"/>
      <c r="AD1978"/>
      <c r="AE1978"/>
    </row>
    <row r="1979" spans="2:31" ht="15">
      <c r="B1979"/>
      <c r="C1979"/>
      <c r="D1979"/>
      <c r="E1979"/>
      <c r="F1979"/>
      <c r="G1979"/>
      <c r="H1979"/>
      <c r="I1979"/>
      <c r="J1979"/>
      <c r="K1979"/>
      <c r="L1979"/>
      <c r="M1979"/>
      <c r="N1979"/>
      <c r="O1979"/>
      <c r="P1979"/>
      <c r="Q1979"/>
      <c r="R1979"/>
      <c r="T1979"/>
      <c r="U1979"/>
      <c r="V1979"/>
      <c r="W1979"/>
      <c r="X1979" s="40"/>
      <c r="Y1979"/>
      <c r="Z1979"/>
      <c r="AA1979"/>
      <c r="AB1979"/>
      <c r="AC1979"/>
      <c r="AD1979"/>
      <c r="AE1979"/>
    </row>
    <row r="1980" spans="2:31" ht="15">
      <c r="B1980"/>
      <c r="C1980"/>
      <c r="D1980"/>
      <c r="E1980"/>
      <c r="F1980"/>
      <c r="G1980"/>
      <c r="H1980"/>
      <c r="I1980"/>
      <c r="J1980"/>
      <c r="K1980"/>
      <c r="L1980"/>
      <c r="M1980"/>
      <c r="N1980"/>
      <c r="O1980"/>
      <c r="P1980"/>
      <c r="Q1980"/>
      <c r="R1980"/>
      <c r="T1980"/>
      <c r="U1980"/>
      <c r="V1980"/>
      <c r="W1980"/>
      <c r="X1980" s="40"/>
      <c r="Y1980"/>
      <c r="Z1980"/>
      <c r="AA1980"/>
      <c r="AB1980"/>
      <c r="AC1980"/>
      <c r="AD1980"/>
      <c r="AE1980"/>
    </row>
    <row r="1981" spans="2:31" ht="15">
      <c r="B1981"/>
      <c r="C1981"/>
      <c r="D1981"/>
      <c r="E1981"/>
      <c r="F1981"/>
      <c r="G1981"/>
      <c r="H1981"/>
      <c r="I1981"/>
      <c r="J1981"/>
      <c r="K1981"/>
      <c r="L1981"/>
      <c r="M1981"/>
      <c r="N1981"/>
      <c r="O1981"/>
      <c r="P1981"/>
      <c r="Q1981"/>
      <c r="R1981"/>
      <c r="T1981"/>
      <c r="U1981"/>
      <c r="V1981"/>
      <c r="W1981"/>
      <c r="X1981" s="40"/>
      <c r="Y1981"/>
      <c r="Z1981" s="40"/>
      <c r="AA1981" s="40"/>
      <c r="AB1981"/>
      <c r="AC1981"/>
      <c r="AD1981"/>
      <c r="AE1981"/>
    </row>
    <row r="1982" spans="2:31" ht="15">
      <c r="B1982"/>
      <c r="C1982"/>
      <c r="D1982"/>
      <c r="E1982"/>
      <c r="F1982"/>
      <c r="G1982"/>
      <c r="H1982"/>
      <c r="I1982"/>
      <c r="J1982"/>
      <c r="K1982"/>
      <c r="L1982"/>
      <c r="M1982"/>
      <c r="N1982"/>
      <c r="O1982"/>
      <c r="P1982"/>
      <c r="Q1982"/>
      <c r="R1982"/>
      <c r="T1982"/>
      <c r="U1982"/>
      <c r="V1982"/>
      <c r="W1982"/>
      <c r="X1982" s="40"/>
      <c r="Y1982"/>
      <c r="Z1982" s="40"/>
      <c r="AA1982"/>
      <c r="AB1982"/>
      <c r="AC1982"/>
      <c r="AD1982"/>
      <c r="AE1982"/>
    </row>
    <row r="1983" spans="2:31" ht="15">
      <c r="B1983"/>
      <c r="C1983"/>
      <c r="D1983"/>
      <c r="E1983"/>
      <c r="F1983"/>
      <c r="G1983"/>
      <c r="H1983"/>
      <c r="I1983"/>
      <c r="J1983"/>
      <c r="K1983"/>
      <c r="L1983"/>
      <c r="M1983"/>
      <c r="N1983"/>
      <c r="O1983"/>
      <c r="P1983"/>
      <c r="Q1983"/>
      <c r="R1983"/>
      <c r="T1983"/>
      <c r="U1983"/>
      <c r="V1983"/>
      <c r="W1983"/>
      <c r="X1983" s="40"/>
      <c r="Y1983"/>
      <c r="Z1983"/>
      <c r="AA1983"/>
      <c r="AB1983"/>
      <c r="AC1983"/>
      <c r="AD1983"/>
      <c r="AE1983"/>
    </row>
    <row r="1984" spans="2:31" ht="15">
      <c r="B1984"/>
      <c r="C1984"/>
      <c r="D1984"/>
      <c r="E1984"/>
      <c r="F1984"/>
      <c r="G1984"/>
      <c r="H1984"/>
      <c r="I1984"/>
      <c r="J1984"/>
      <c r="K1984"/>
      <c r="L1984"/>
      <c r="M1984"/>
      <c r="N1984"/>
      <c r="O1984"/>
      <c r="P1984"/>
      <c r="Q1984"/>
      <c r="R1984"/>
      <c r="T1984"/>
      <c r="U1984"/>
      <c r="V1984"/>
      <c r="W1984"/>
      <c r="X1984" s="40"/>
      <c r="Y1984"/>
      <c r="Z1984"/>
      <c r="AA1984"/>
      <c r="AB1984"/>
      <c r="AC1984"/>
      <c r="AD1984"/>
      <c r="AE1984"/>
    </row>
    <row r="1985" spans="2:31" ht="15">
      <c r="B1985"/>
      <c r="C1985"/>
      <c r="D1985"/>
      <c r="E1985"/>
      <c r="F1985"/>
      <c r="G1985"/>
      <c r="H1985"/>
      <c r="I1985"/>
      <c r="J1985"/>
      <c r="K1985"/>
      <c r="L1985"/>
      <c r="M1985"/>
      <c r="N1985"/>
      <c r="O1985"/>
      <c r="P1985"/>
      <c r="Q1985"/>
      <c r="R1985"/>
      <c r="T1985"/>
      <c r="U1985"/>
      <c r="V1985"/>
      <c r="W1985"/>
      <c r="X1985" s="40"/>
      <c r="Y1985"/>
      <c r="Z1985"/>
      <c r="AA1985"/>
      <c r="AB1985"/>
      <c r="AC1985"/>
      <c r="AD1985"/>
      <c r="AE1985"/>
    </row>
    <row r="1986" spans="2:31" ht="15">
      <c r="B1986"/>
      <c r="C1986"/>
      <c r="D1986"/>
      <c r="E1986"/>
      <c r="F1986"/>
      <c r="G1986"/>
      <c r="H1986"/>
      <c r="I1986"/>
      <c r="J1986"/>
      <c r="K1986"/>
      <c r="L1986"/>
      <c r="M1986"/>
      <c r="N1986"/>
      <c r="O1986"/>
      <c r="P1986"/>
      <c r="Q1986"/>
      <c r="R1986"/>
      <c r="T1986"/>
      <c r="U1986"/>
      <c r="V1986"/>
      <c r="W1986"/>
      <c r="X1986" s="40"/>
      <c r="Y1986"/>
      <c r="Z1986" s="40"/>
      <c r="AA1986" s="40"/>
      <c r="AB1986"/>
      <c r="AC1986"/>
      <c r="AD1986"/>
      <c r="AE1986"/>
    </row>
    <row r="1987" spans="2:31" ht="15">
      <c r="B1987"/>
      <c r="C1987"/>
      <c r="D1987"/>
      <c r="E1987"/>
      <c r="F1987"/>
      <c r="G1987"/>
      <c r="H1987"/>
      <c r="I1987"/>
      <c r="J1987"/>
      <c r="K1987"/>
      <c r="L1987"/>
      <c r="M1987"/>
      <c r="N1987"/>
      <c r="O1987"/>
      <c r="P1987"/>
      <c r="Q1987"/>
      <c r="R1987"/>
      <c r="T1987"/>
      <c r="U1987"/>
      <c r="V1987"/>
      <c r="W1987"/>
      <c r="X1987" s="40"/>
      <c r="Y1987"/>
      <c r="Z1987" s="40"/>
      <c r="AA1987" s="40"/>
      <c r="AB1987"/>
      <c r="AC1987"/>
      <c r="AD1987"/>
      <c r="AE1987"/>
    </row>
    <row r="1988" spans="2:31" ht="15">
      <c r="B1988"/>
      <c r="C1988"/>
      <c r="D1988"/>
      <c r="E1988"/>
      <c r="F1988"/>
      <c r="G1988"/>
      <c r="H1988"/>
      <c r="I1988"/>
      <c r="J1988"/>
      <c r="K1988"/>
      <c r="L1988"/>
      <c r="M1988"/>
      <c r="N1988"/>
      <c r="O1988"/>
      <c r="P1988"/>
      <c r="Q1988"/>
      <c r="R1988"/>
      <c r="T1988"/>
      <c r="U1988"/>
      <c r="V1988"/>
      <c r="W1988"/>
      <c r="X1988" s="40"/>
      <c r="Y1988"/>
      <c r="Z1988"/>
      <c r="AA1988"/>
      <c r="AB1988"/>
      <c r="AC1988"/>
      <c r="AD1988"/>
      <c r="AE1988"/>
    </row>
    <row r="1989" spans="2:31" ht="15">
      <c r="B1989"/>
      <c r="C1989"/>
      <c r="D1989"/>
      <c r="E1989"/>
      <c r="F1989"/>
      <c r="G1989"/>
      <c r="H1989"/>
      <c r="I1989"/>
      <c r="J1989"/>
      <c r="K1989"/>
      <c r="L1989"/>
      <c r="M1989"/>
      <c r="N1989"/>
      <c r="O1989"/>
      <c r="P1989"/>
      <c r="Q1989"/>
      <c r="R1989"/>
      <c r="T1989"/>
      <c r="U1989"/>
      <c r="V1989"/>
      <c r="W1989"/>
      <c r="X1989" s="40"/>
      <c r="Y1989"/>
      <c r="Z1989"/>
      <c r="AA1989"/>
      <c r="AB1989"/>
      <c r="AC1989"/>
      <c r="AD1989"/>
      <c r="AE1989"/>
    </row>
    <row r="1990" spans="2:31" ht="15">
      <c r="B1990"/>
      <c r="C1990"/>
      <c r="D1990"/>
      <c r="E1990"/>
      <c r="F1990"/>
      <c r="G1990"/>
      <c r="H1990"/>
      <c r="I1990"/>
      <c r="J1990"/>
      <c r="K1990"/>
      <c r="L1990"/>
      <c r="M1990"/>
      <c r="N1990"/>
      <c r="O1990"/>
      <c r="P1990"/>
      <c r="Q1990"/>
      <c r="R1990"/>
      <c r="T1990"/>
      <c r="U1990"/>
      <c r="V1990"/>
      <c r="W1990"/>
      <c r="X1990" s="40"/>
      <c r="Y1990"/>
      <c r="Z1990" s="40"/>
      <c r="AA1990" s="40"/>
      <c r="AB1990"/>
      <c r="AC1990"/>
      <c r="AD1990"/>
      <c r="AE1990"/>
    </row>
    <row r="1991" spans="2:31" ht="15">
      <c r="B1991"/>
      <c r="C1991"/>
      <c r="D1991"/>
      <c r="E1991"/>
      <c r="F1991"/>
      <c r="G1991"/>
      <c r="H1991"/>
      <c r="I1991"/>
      <c r="J1991"/>
      <c r="K1991"/>
      <c r="L1991"/>
      <c r="M1991"/>
      <c r="N1991"/>
      <c r="O1991"/>
      <c r="P1991"/>
      <c r="Q1991"/>
      <c r="R1991"/>
      <c r="T1991"/>
      <c r="U1991"/>
      <c r="V1991"/>
      <c r="W1991"/>
      <c r="X1991" s="40"/>
      <c r="Y1991"/>
      <c r="Z1991" s="40"/>
      <c r="AA1991" s="40"/>
      <c r="AB1991"/>
      <c r="AC1991"/>
      <c r="AD1991"/>
      <c r="AE1991"/>
    </row>
    <row r="1992" spans="2:31" ht="15">
      <c r="B1992"/>
      <c r="C1992"/>
      <c r="D1992"/>
      <c r="E1992"/>
      <c r="F1992"/>
      <c r="G1992"/>
      <c r="H1992"/>
      <c r="I1992"/>
      <c r="J1992"/>
      <c r="K1992"/>
      <c r="L1992"/>
      <c r="M1992"/>
      <c r="N1992"/>
      <c r="O1992"/>
      <c r="P1992"/>
      <c r="Q1992"/>
      <c r="R1992"/>
      <c r="T1992"/>
      <c r="U1992"/>
      <c r="V1992"/>
      <c r="W1992"/>
      <c r="X1992" s="40"/>
      <c r="Y1992"/>
      <c r="Z1992" s="40"/>
      <c r="AA1992" s="40"/>
      <c r="AB1992"/>
      <c r="AC1992"/>
      <c r="AD1992"/>
      <c r="AE1992"/>
    </row>
    <row r="1993" spans="2:31" ht="15">
      <c r="B1993"/>
      <c r="C1993"/>
      <c r="D1993"/>
      <c r="E1993"/>
      <c r="F1993"/>
      <c r="G1993"/>
      <c r="H1993"/>
      <c r="I1993"/>
      <c r="J1993"/>
      <c r="K1993"/>
      <c r="L1993"/>
      <c r="M1993"/>
      <c r="N1993"/>
      <c r="O1993"/>
      <c r="P1993"/>
      <c r="Q1993"/>
      <c r="R1993"/>
      <c r="T1993"/>
      <c r="U1993"/>
      <c r="V1993"/>
      <c r="W1993"/>
      <c r="X1993" s="40"/>
      <c r="Y1993"/>
      <c r="Z1993" s="40"/>
      <c r="AA1993" s="40"/>
      <c r="AB1993"/>
      <c r="AC1993"/>
      <c r="AD1993"/>
      <c r="AE1993"/>
    </row>
    <row r="1994" spans="2:31" ht="15">
      <c r="B1994"/>
      <c r="C1994"/>
      <c r="D1994"/>
      <c r="E1994"/>
      <c r="F1994"/>
      <c r="G1994"/>
      <c r="H1994"/>
      <c r="I1994"/>
      <c r="J1994"/>
      <c r="K1994"/>
      <c r="L1994"/>
      <c r="M1994"/>
      <c r="N1994"/>
      <c r="O1994"/>
      <c r="P1994"/>
      <c r="Q1994"/>
      <c r="R1994"/>
      <c r="T1994"/>
      <c r="U1994"/>
      <c r="V1994"/>
      <c r="W1994"/>
      <c r="X1994" s="40"/>
      <c r="Y1994"/>
      <c r="Z1994"/>
      <c r="AA1994"/>
      <c r="AB1994"/>
      <c r="AC1994"/>
      <c r="AD1994"/>
      <c r="AE1994"/>
    </row>
    <row r="1995" spans="2:31" ht="15">
      <c r="B1995"/>
      <c r="C1995"/>
      <c r="D1995"/>
      <c r="E1995"/>
      <c r="F1995"/>
      <c r="G1995"/>
      <c r="H1995"/>
      <c r="I1995"/>
      <c r="J1995"/>
      <c r="K1995"/>
      <c r="L1995"/>
      <c r="M1995"/>
      <c r="N1995"/>
      <c r="O1995"/>
      <c r="P1995"/>
      <c r="Q1995"/>
      <c r="R1995"/>
      <c r="T1995"/>
      <c r="U1995"/>
      <c r="V1995"/>
      <c r="W1995"/>
      <c r="X1995" s="40"/>
      <c r="Y1995"/>
      <c r="Z1995"/>
      <c r="AA1995"/>
      <c r="AB1995"/>
      <c r="AC1995"/>
      <c r="AD1995"/>
      <c r="AE1995"/>
    </row>
    <row r="1996" spans="2:31" ht="15">
      <c r="B1996"/>
      <c r="C1996"/>
      <c r="D1996"/>
      <c r="E1996"/>
      <c r="F1996"/>
      <c r="G1996"/>
      <c r="H1996"/>
      <c r="I1996"/>
      <c r="J1996"/>
      <c r="K1996"/>
      <c r="L1996"/>
      <c r="M1996"/>
      <c r="N1996"/>
      <c r="O1996"/>
      <c r="P1996"/>
      <c r="Q1996"/>
      <c r="R1996"/>
      <c r="T1996"/>
      <c r="U1996"/>
      <c r="V1996"/>
      <c r="W1996"/>
      <c r="X1996" s="40"/>
      <c r="Y1996"/>
      <c r="Z1996"/>
      <c r="AA1996"/>
      <c r="AB1996"/>
      <c r="AC1996"/>
      <c r="AD1996"/>
      <c r="AE1996"/>
    </row>
    <row r="1997" spans="2:31" ht="15">
      <c r="B1997"/>
      <c r="C1997"/>
      <c r="D1997"/>
      <c r="E1997"/>
      <c r="F1997"/>
      <c r="G1997"/>
      <c r="H1997"/>
      <c r="I1997"/>
      <c r="J1997"/>
      <c r="K1997"/>
      <c r="L1997"/>
      <c r="M1997"/>
      <c r="N1997"/>
      <c r="O1997"/>
      <c r="P1997"/>
      <c r="Q1997"/>
      <c r="R1997"/>
      <c r="T1997"/>
      <c r="U1997"/>
      <c r="V1997"/>
      <c r="W1997"/>
      <c r="X1997" s="40"/>
      <c r="Y1997"/>
      <c r="Z1997" s="40"/>
      <c r="AA1997" s="40"/>
      <c r="AB1997"/>
      <c r="AC1997"/>
      <c r="AD1997"/>
      <c r="AE1997"/>
    </row>
    <row r="1998" spans="2:31" ht="15">
      <c r="B1998"/>
      <c r="C1998"/>
      <c r="D1998"/>
      <c r="E1998"/>
      <c r="F1998"/>
      <c r="G1998"/>
      <c r="H1998"/>
      <c r="I1998"/>
      <c r="J1998"/>
      <c r="K1998"/>
      <c r="L1998"/>
      <c r="M1998"/>
      <c r="N1998"/>
      <c r="O1998"/>
      <c r="P1998"/>
      <c r="Q1998"/>
      <c r="R1998"/>
      <c r="T1998"/>
      <c r="U1998"/>
      <c r="V1998"/>
      <c r="W1998"/>
      <c r="X1998" s="40"/>
      <c r="Y1998"/>
      <c r="Z1998"/>
      <c r="AA1998"/>
      <c r="AB1998"/>
      <c r="AC1998"/>
      <c r="AD1998"/>
      <c r="AE1998"/>
    </row>
    <row r="1999" spans="2:31" ht="15">
      <c r="B1999"/>
      <c r="C1999"/>
      <c r="D1999"/>
      <c r="E1999"/>
      <c r="F1999"/>
      <c r="G1999"/>
      <c r="H1999"/>
      <c r="I1999"/>
      <c r="J1999"/>
      <c r="K1999"/>
      <c r="L1999"/>
      <c r="M1999"/>
      <c r="N1999"/>
      <c r="O1999"/>
      <c r="P1999"/>
      <c r="Q1999"/>
      <c r="R1999"/>
      <c r="T1999"/>
      <c r="U1999"/>
      <c r="V1999"/>
      <c r="W1999"/>
      <c r="X1999" s="40"/>
      <c r="Y1999"/>
      <c r="Z1999" s="40"/>
      <c r="AA1999"/>
      <c r="AB1999"/>
      <c r="AC1999"/>
      <c r="AD1999"/>
      <c r="AE1999"/>
    </row>
    <row r="2000" spans="2:31" ht="15">
      <c r="B2000"/>
      <c r="C2000"/>
      <c r="D2000"/>
      <c r="E2000"/>
      <c r="F2000"/>
      <c r="G2000"/>
      <c r="H2000"/>
      <c r="I2000"/>
      <c r="J2000"/>
      <c r="K2000"/>
      <c r="L2000"/>
      <c r="M2000"/>
      <c r="N2000"/>
      <c r="O2000"/>
      <c r="P2000"/>
      <c r="Q2000"/>
      <c r="R2000"/>
      <c r="T2000"/>
      <c r="U2000"/>
      <c r="V2000"/>
      <c r="W2000"/>
      <c r="X2000" s="40"/>
      <c r="Y2000"/>
      <c r="Z2000"/>
      <c r="AA2000"/>
      <c r="AB2000"/>
      <c r="AC2000"/>
      <c r="AD2000"/>
      <c r="AE2000"/>
    </row>
    <row r="2001" spans="2:31" ht="15">
      <c r="B2001"/>
      <c r="C2001"/>
      <c r="D2001"/>
      <c r="E2001"/>
      <c r="F2001"/>
      <c r="G2001"/>
      <c r="H2001"/>
      <c r="I2001"/>
      <c r="J2001"/>
      <c r="K2001"/>
      <c r="L2001"/>
      <c r="M2001"/>
      <c r="N2001"/>
      <c r="O2001"/>
      <c r="P2001"/>
      <c r="Q2001"/>
      <c r="R2001"/>
      <c r="T2001"/>
      <c r="U2001"/>
      <c r="V2001"/>
      <c r="W2001"/>
      <c r="X2001" s="40"/>
      <c r="Y2001"/>
      <c r="Z2001"/>
      <c r="AA2001"/>
      <c r="AB2001"/>
      <c r="AC2001"/>
      <c r="AD2001"/>
      <c r="AE2001"/>
    </row>
    <row r="2002" spans="2:31" ht="15">
      <c r="B2002"/>
      <c r="C2002"/>
      <c r="D2002"/>
      <c r="E2002"/>
      <c r="F2002"/>
      <c r="G2002"/>
      <c r="H2002"/>
      <c r="I2002"/>
      <c r="J2002"/>
      <c r="K2002"/>
      <c r="L2002"/>
      <c r="M2002"/>
      <c r="N2002"/>
      <c r="O2002"/>
      <c r="P2002"/>
      <c r="Q2002"/>
      <c r="R2002"/>
      <c r="T2002"/>
      <c r="U2002"/>
      <c r="V2002"/>
      <c r="W2002"/>
      <c r="X2002" s="40"/>
      <c r="Y2002"/>
      <c r="Z2002" s="40"/>
      <c r="AA2002" s="40"/>
      <c r="AB2002"/>
      <c r="AC2002"/>
      <c r="AD2002"/>
      <c r="AE2002"/>
    </row>
    <row r="2003" spans="2:31" ht="15">
      <c r="B2003"/>
      <c r="C2003"/>
      <c r="D2003"/>
      <c r="E2003"/>
      <c r="F2003"/>
      <c r="G2003"/>
      <c r="H2003"/>
      <c r="I2003"/>
      <c r="J2003"/>
      <c r="K2003"/>
      <c r="L2003"/>
      <c r="M2003"/>
      <c r="N2003"/>
      <c r="O2003"/>
      <c r="P2003"/>
      <c r="Q2003"/>
      <c r="R2003"/>
      <c r="T2003"/>
      <c r="U2003"/>
      <c r="V2003"/>
      <c r="W2003"/>
      <c r="X2003" s="40"/>
      <c r="Y2003"/>
      <c r="Z2003"/>
      <c r="AA2003"/>
      <c r="AB2003"/>
      <c r="AC2003"/>
      <c r="AD2003"/>
      <c r="AE2003"/>
    </row>
    <row r="2004" spans="2:31" ht="15">
      <c r="B2004"/>
      <c r="C2004"/>
      <c r="D2004"/>
      <c r="E2004"/>
      <c r="F2004"/>
      <c r="G2004"/>
      <c r="H2004"/>
      <c r="I2004"/>
      <c r="J2004"/>
      <c r="K2004"/>
      <c r="L2004"/>
      <c r="M2004"/>
      <c r="N2004"/>
      <c r="O2004"/>
      <c r="P2004"/>
      <c r="Q2004"/>
      <c r="R2004"/>
      <c r="T2004"/>
      <c r="U2004"/>
      <c r="V2004"/>
      <c r="W2004"/>
      <c r="X2004" s="40"/>
      <c r="Y2004"/>
      <c r="Z2004" s="40"/>
      <c r="AA2004" s="40"/>
      <c r="AB2004"/>
      <c r="AC2004"/>
      <c r="AD2004"/>
      <c r="AE2004"/>
    </row>
    <row r="2005" spans="2:31" ht="15">
      <c r="B2005"/>
      <c r="C2005"/>
      <c r="D2005"/>
      <c r="E2005"/>
      <c r="F2005"/>
      <c r="G2005"/>
      <c r="H2005"/>
      <c r="I2005"/>
      <c r="J2005"/>
      <c r="K2005"/>
      <c r="L2005"/>
      <c r="M2005"/>
      <c r="N2005"/>
      <c r="O2005"/>
      <c r="P2005"/>
      <c r="Q2005"/>
      <c r="R2005"/>
      <c r="T2005"/>
      <c r="U2005"/>
      <c r="V2005"/>
      <c r="W2005"/>
      <c r="X2005" s="40"/>
      <c r="Y2005"/>
      <c r="Z2005" s="40"/>
      <c r="AA2005" s="40"/>
      <c r="AB2005"/>
      <c r="AC2005"/>
      <c r="AD2005"/>
      <c r="AE2005"/>
    </row>
    <row r="2006" spans="2:31" ht="15">
      <c r="B2006"/>
      <c r="C2006"/>
      <c r="D2006"/>
      <c r="E2006"/>
      <c r="F2006"/>
      <c r="G2006"/>
      <c r="H2006"/>
      <c r="I2006"/>
      <c r="J2006"/>
      <c r="K2006"/>
      <c r="L2006"/>
      <c r="M2006"/>
      <c r="N2006"/>
      <c r="O2006"/>
      <c r="P2006"/>
      <c r="Q2006"/>
      <c r="R2006"/>
      <c r="T2006"/>
      <c r="U2006"/>
      <c r="V2006"/>
      <c r="W2006"/>
      <c r="X2006" s="40"/>
      <c r="Y2006"/>
      <c r="Z2006" s="40"/>
      <c r="AA2006" s="40"/>
      <c r="AB2006"/>
      <c r="AC2006"/>
      <c r="AD2006"/>
      <c r="AE2006"/>
    </row>
    <row r="2007" spans="2:31" ht="15">
      <c r="B2007"/>
      <c r="C2007"/>
      <c r="D2007"/>
      <c r="E2007"/>
      <c r="F2007"/>
      <c r="G2007"/>
      <c r="H2007"/>
      <c r="I2007"/>
      <c r="J2007"/>
      <c r="K2007"/>
      <c r="L2007"/>
      <c r="M2007"/>
      <c r="N2007"/>
      <c r="O2007"/>
      <c r="P2007"/>
      <c r="Q2007"/>
      <c r="R2007"/>
      <c r="T2007"/>
      <c r="U2007"/>
      <c r="V2007"/>
      <c r="W2007"/>
      <c r="X2007" s="40"/>
      <c r="Y2007"/>
      <c r="Z2007" s="40"/>
      <c r="AA2007" s="40"/>
      <c r="AB2007"/>
      <c r="AC2007"/>
      <c r="AD2007"/>
      <c r="AE2007"/>
    </row>
    <row r="2008" spans="2:31" ht="15">
      <c r="B2008"/>
      <c r="C2008"/>
      <c r="D2008"/>
      <c r="E2008"/>
      <c r="F2008"/>
      <c r="G2008"/>
      <c r="H2008"/>
      <c r="I2008"/>
      <c r="J2008"/>
      <c r="K2008"/>
      <c r="L2008"/>
      <c r="M2008"/>
      <c r="N2008"/>
      <c r="O2008"/>
      <c r="P2008"/>
      <c r="Q2008"/>
      <c r="R2008"/>
      <c r="T2008"/>
      <c r="U2008"/>
      <c r="V2008"/>
      <c r="W2008"/>
      <c r="X2008" s="40"/>
      <c r="Y2008"/>
      <c r="Z2008"/>
      <c r="AA2008"/>
      <c r="AB2008"/>
      <c r="AC2008"/>
      <c r="AD2008"/>
      <c r="AE2008"/>
    </row>
    <row r="2009" spans="2:31" ht="15">
      <c r="B2009"/>
      <c r="C2009"/>
      <c r="D2009"/>
      <c r="E2009"/>
      <c r="F2009"/>
      <c r="G2009"/>
      <c r="H2009"/>
      <c r="I2009"/>
      <c r="J2009"/>
      <c r="K2009"/>
      <c r="L2009"/>
      <c r="M2009"/>
      <c r="N2009"/>
      <c r="O2009"/>
      <c r="P2009"/>
      <c r="Q2009"/>
      <c r="R2009"/>
      <c r="T2009"/>
      <c r="U2009"/>
      <c r="V2009"/>
      <c r="W2009"/>
      <c r="X2009" s="40"/>
      <c r="Y2009"/>
      <c r="Z2009" s="40"/>
      <c r="AA2009" s="40"/>
      <c r="AB2009"/>
      <c r="AC2009"/>
      <c r="AD2009"/>
      <c r="AE2009"/>
    </row>
    <row r="2010" spans="2:31" ht="15">
      <c r="B2010"/>
      <c r="C2010"/>
      <c r="D2010"/>
      <c r="E2010"/>
      <c r="F2010"/>
      <c r="G2010"/>
      <c r="H2010"/>
      <c r="I2010"/>
      <c r="J2010"/>
      <c r="K2010"/>
      <c r="L2010"/>
      <c r="M2010"/>
      <c r="N2010"/>
      <c r="O2010"/>
      <c r="P2010"/>
      <c r="Q2010"/>
      <c r="R2010"/>
      <c r="T2010"/>
      <c r="U2010"/>
      <c r="V2010"/>
      <c r="W2010"/>
      <c r="X2010" s="40"/>
      <c r="Y2010"/>
      <c r="Z2010" s="40"/>
      <c r="AA2010" s="40"/>
      <c r="AB2010"/>
      <c r="AC2010"/>
      <c r="AD2010"/>
      <c r="AE2010"/>
    </row>
    <row r="2011" spans="2:31" ht="15">
      <c r="B2011"/>
      <c r="C2011"/>
      <c r="D2011"/>
      <c r="E2011"/>
      <c r="F2011"/>
      <c r="G2011"/>
      <c r="H2011"/>
      <c r="I2011"/>
      <c r="J2011"/>
      <c r="K2011"/>
      <c r="L2011"/>
      <c r="M2011"/>
      <c r="N2011"/>
      <c r="O2011"/>
      <c r="P2011"/>
      <c r="Q2011"/>
      <c r="R2011"/>
      <c r="T2011"/>
      <c r="U2011"/>
      <c r="V2011"/>
      <c r="W2011"/>
      <c r="X2011" s="40"/>
      <c r="Y2011"/>
      <c r="Z2011"/>
      <c r="AA2011"/>
      <c r="AB2011"/>
      <c r="AC2011"/>
      <c r="AD2011"/>
      <c r="AE2011"/>
    </row>
    <row r="2012" spans="2:31" ht="15">
      <c r="B2012"/>
      <c r="C2012"/>
      <c r="D2012"/>
      <c r="E2012"/>
      <c r="F2012"/>
      <c r="G2012"/>
      <c r="H2012"/>
      <c r="I2012"/>
      <c r="J2012"/>
      <c r="K2012"/>
      <c r="L2012"/>
      <c r="M2012"/>
      <c r="N2012"/>
      <c r="O2012"/>
      <c r="P2012"/>
      <c r="Q2012"/>
      <c r="R2012"/>
      <c r="T2012"/>
      <c r="U2012"/>
      <c r="V2012"/>
      <c r="W2012"/>
      <c r="X2012" s="40"/>
      <c r="Y2012"/>
      <c r="Z2012"/>
      <c r="AA2012"/>
      <c r="AB2012"/>
      <c r="AC2012"/>
      <c r="AD2012"/>
      <c r="AE2012"/>
    </row>
    <row r="2013" spans="2:31" ht="15">
      <c r="B2013"/>
      <c r="C2013"/>
      <c r="D2013"/>
      <c r="E2013"/>
      <c r="F2013"/>
      <c r="G2013"/>
      <c r="H2013"/>
      <c r="I2013"/>
      <c r="J2013"/>
      <c r="K2013"/>
      <c r="L2013"/>
      <c r="M2013"/>
      <c r="N2013"/>
      <c r="O2013"/>
      <c r="P2013"/>
      <c r="Q2013"/>
      <c r="R2013"/>
      <c r="T2013"/>
      <c r="U2013"/>
      <c r="V2013"/>
      <c r="W2013"/>
      <c r="X2013" s="40"/>
      <c r="Y2013"/>
      <c r="Z2013"/>
      <c r="AA2013"/>
      <c r="AB2013"/>
      <c r="AC2013"/>
      <c r="AD2013"/>
      <c r="AE2013"/>
    </row>
    <row r="2014" spans="2:31" ht="15">
      <c r="B2014"/>
      <c r="C2014"/>
      <c r="D2014"/>
      <c r="E2014"/>
      <c r="F2014"/>
      <c r="G2014"/>
      <c r="H2014"/>
      <c r="I2014"/>
      <c r="J2014"/>
      <c r="K2014"/>
      <c r="L2014"/>
      <c r="M2014"/>
      <c r="N2014"/>
      <c r="O2014"/>
      <c r="P2014"/>
      <c r="Q2014"/>
      <c r="R2014"/>
      <c r="T2014"/>
      <c r="U2014"/>
      <c r="V2014"/>
      <c r="W2014"/>
      <c r="X2014" s="40"/>
      <c r="Y2014"/>
      <c r="Z2014"/>
      <c r="AA2014"/>
      <c r="AB2014"/>
      <c r="AC2014"/>
      <c r="AD2014"/>
      <c r="AE2014"/>
    </row>
    <row r="2015" spans="2:31" ht="15">
      <c r="B2015"/>
      <c r="C2015"/>
      <c r="D2015"/>
      <c r="E2015"/>
      <c r="F2015"/>
      <c r="G2015"/>
      <c r="H2015"/>
      <c r="I2015"/>
      <c r="J2015"/>
      <c r="K2015"/>
      <c r="L2015"/>
      <c r="M2015"/>
      <c r="N2015"/>
      <c r="O2015"/>
      <c r="P2015"/>
      <c r="Q2015"/>
      <c r="R2015"/>
      <c r="T2015"/>
      <c r="U2015"/>
      <c r="V2015"/>
      <c r="W2015"/>
      <c r="X2015" s="40"/>
      <c r="Y2015"/>
      <c r="Z2015" s="40"/>
      <c r="AA2015" s="40"/>
      <c r="AB2015"/>
      <c r="AC2015"/>
      <c r="AD2015"/>
      <c r="AE2015"/>
    </row>
    <row r="2016" spans="2:31" ht="15">
      <c r="B2016"/>
      <c r="C2016"/>
      <c r="D2016"/>
      <c r="E2016"/>
      <c r="F2016"/>
      <c r="G2016"/>
      <c r="H2016"/>
      <c r="I2016"/>
      <c r="J2016"/>
      <c r="K2016"/>
      <c r="L2016"/>
      <c r="M2016"/>
      <c r="N2016"/>
      <c r="O2016"/>
      <c r="P2016"/>
      <c r="Q2016"/>
      <c r="R2016"/>
      <c r="T2016"/>
      <c r="U2016"/>
      <c r="V2016"/>
      <c r="W2016"/>
      <c r="X2016" s="40"/>
      <c r="Y2016"/>
      <c r="Z2016" s="40"/>
      <c r="AA2016" s="40"/>
      <c r="AB2016"/>
      <c r="AC2016"/>
      <c r="AD2016"/>
      <c r="AE2016"/>
    </row>
    <row r="2017" spans="2:31" ht="15">
      <c r="B2017"/>
      <c r="C2017"/>
      <c r="D2017"/>
      <c r="E2017"/>
      <c r="F2017"/>
      <c r="G2017"/>
      <c r="H2017"/>
      <c r="I2017"/>
      <c r="J2017"/>
      <c r="K2017"/>
      <c r="L2017"/>
      <c r="M2017"/>
      <c r="N2017"/>
      <c r="O2017"/>
      <c r="P2017"/>
      <c r="Q2017"/>
      <c r="R2017"/>
      <c r="T2017"/>
      <c r="U2017"/>
      <c r="V2017"/>
      <c r="W2017"/>
      <c r="X2017" s="40"/>
      <c r="Y2017"/>
      <c r="Z2017"/>
      <c r="AA2017"/>
      <c r="AB2017"/>
      <c r="AC2017"/>
      <c r="AD2017"/>
      <c r="AE2017"/>
    </row>
    <row r="2018" spans="2:31" ht="15">
      <c r="B2018"/>
      <c r="C2018"/>
      <c r="D2018"/>
      <c r="E2018"/>
      <c r="F2018"/>
      <c r="G2018"/>
      <c r="H2018"/>
      <c r="I2018"/>
      <c r="J2018"/>
      <c r="K2018"/>
      <c r="L2018"/>
      <c r="M2018"/>
      <c r="N2018"/>
      <c r="O2018"/>
      <c r="P2018"/>
      <c r="Q2018"/>
      <c r="R2018"/>
      <c r="T2018"/>
      <c r="U2018"/>
      <c r="V2018"/>
      <c r="W2018"/>
      <c r="X2018" s="40"/>
      <c r="Y2018"/>
      <c r="Z2018"/>
      <c r="AA2018"/>
      <c r="AB2018"/>
      <c r="AC2018"/>
      <c r="AD2018"/>
      <c r="AE2018"/>
    </row>
    <row r="2019" spans="2:31" ht="15">
      <c r="B2019"/>
      <c r="C2019"/>
      <c r="D2019"/>
      <c r="E2019"/>
      <c r="F2019"/>
      <c r="G2019"/>
      <c r="H2019"/>
      <c r="I2019"/>
      <c r="J2019"/>
      <c r="K2019"/>
      <c r="L2019"/>
      <c r="M2019"/>
      <c r="N2019"/>
      <c r="O2019"/>
      <c r="P2019"/>
      <c r="Q2019"/>
      <c r="R2019"/>
      <c r="T2019"/>
      <c r="U2019"/>
      <c r="V2019"/>
      <c r="W2019"/>
      <c r="X2019" s="40"/>
      <c r="Y2019"/>
      <c r="Z2019"/>
      <c r="AA2019"/>
      <c r="AB2019"/>
      <c r="AC2019"/>
      <c r="AD2019"/>
      <c r="AE2019"/>
    </row>
    <row r="2020" spans="2:31" ht="15">
      <c r="B2020"/>
      <c r="C2020"/>
      <c r="D2020"/>
      <c r="E2020"/>
      <c r="F2020"/>
      <c r="G2020"/>
      <c r="H2020"/>
      <c r="I2020"/>
      <c r="J2020"/>
      <c r="K2020"/>
      <c r="L2020"/>
      <c r="M2020"/>
      <c r="N2020"/>
      <c r="O2020"/>
      <c r="P2020"/>
      <c r="Q2020"/>
      <c r="R2020"/>
      <c r="T2020"/>
      <c r="U2020"/>
      <c r="V2020"/>
      <c r="W2020"/>
      <c r="X2020" s="40"/>
      <c r="Y2020"/>
      <c r="Z2020"/>
      <c r="AA2020"/>
      <c r="AB2020"/>
      <c r="AC2020"/>
      <c r="AD2020"/>
      <c r="AE2020"/>
    </row>
    <row r="2021" spans="2:31" ht="15">
      <c r="B2021"/>
      <c r="C2021"/>
      <c r="D2021"/>
      <c r="E2021"/>
      <c r="F2021"/>
      <c r="G2021"/>
      <c r="H2021"/>
      <c r="I2021"/>
      <c r="J2021"/>
      <c r="K2021"/>
      <c r="L2021"/>
      <c r="M2021"/>
      <c r="N2021"/>
      <c r="O2021"/>
      <c r="P2021"/>
      <c r="Q2021"/>
      <c r="R2021"/>
      <c r="T2021"/>
      <c r="U2021"/>
      <c r="V2021"/>
      <c r="W2021"/>
      <c r="X2021" s="40"/>
      <c r="Y2021"/>
      <c r="Z2021" s="40"/>
      <c r="AA2021" s="40"/>
      <c r="AB2021"/>
      <c r="AC2021"/>
      <c r="AD2021"/>
      <c r="AE2021"/>
    </row>
    <row r="2022" spans="2:31" ht="15">
      <c r="B2022"/>
      <c r="C2022"/>
      <c r="D2022"/>
      <c r="E2022"/>
      <c r="F2022"/>
      <c r="G2022"/>
      <c r="H2022"/>
      <c r="I2022"/>
      <c r="J2022"/>
      <c r="K2022"/>
      <c r="L2022"/>
      <c r="M2022"/>
      <c r="N2022"/>
      <c r="O2022"/>
      <c r="P2022"/>
      <c r="Q2022"/>
      <c r="R2022"/>
      <c r="T2022"/>
      <c r="U2022"/>
      <c r="V2022"/>
      <c r="W2022"/>
      <c r="X2022" s="40"/>
      <c r="Y2022"/>
      <c r="Z2022" s="40"/>
      <c r="AA2022" s="40"/>
      <c r="AB2022"/>
      <c r="AC2022"/>
      <c r="AD2022"/>
      <c r="AE2022"/>
    </row>
    <row r="2023" spans="2:31" ht="15">
      <c r="B2023"/>
      <c r="C2023"/>
      <c r="D2023"/>
      <c r="E2023"/>
      <c r="F2023"/>
      <c r="G2023"/>
      <c r="H2023"/>
      <c r="I2023"/>
      <c r="J2023"/>
      <c r="K2023"/>
      <c r="L2023"/>
      <c r="M2023"/>
      <c r="N2023"/>
      <c r="O2023"/>
      <c r="P2023"/>
      <c r="Q2023"/>
      <c r="R2023"/>
      <c r="T2023"/>
      <c r="U2023"/>
      <c r="V2023"/>
      <c r="W2023"/>
      <c r="X2023" s="40"/>
      <c r="Y2023"/>
      <c r="Z2023" s="40"/>
      <c r="AA2023" s="40"/>
      <c r="AB2023"/>
      <c r="AC2023"/>
      <c r="AD2023"/>
      <c r="AE2023"/>
    </row>
    <row r="2024" spans="2:31" ht="15">
      <c r="B2024"/>
      <c r="C2024"/>
      <c r="D2024"/>
      <c r="E2024"/>
      <c r="F2024"/>
      <c r="G2024"/>
      <c r="H2024"/>
      <c r="I2024"/>
      <c r="J2024"/>
      <c r="K2024"/>
      <c r="L2024"/>
      <c r="M2024"/>
      <c r="N2024"/>
      <c r="O2024"/>
      <c r="P2024"/>
      <c r="Q2024"/>
      <c r="R2024"/>
      <c r="T2024"/>
      <c r="U2024"/>
      <c r="V2024"/>
      <c r="W2024"/>
      <c r="X2024" s="40"/>
      <c r="Y2024"/>
      <c r="Z2024" s="40"/>
      <c r="AA2024" s="40"/>
      <c r="AB2024"/>
      <c r="AC2024"/>
      <c r="AD2024"/>
      <c r="AE2024"/>
    </row>
    <row r="2025" spans="2:31" ht="15">
      <c r="B2025"/>
      <c r="C2025"/>
      <c r="D2025"/>
      <c r="E2025"/>
      <c r="F2025"/>
      <c r="G2025"/>
      <c r="H2025"/>
      <c r="I2025"/>
      <c r="J2025"/>
      <c r="K2025"/>
      <c r="L2025"/>
      <c r="M2025"/>
      <c r="N2025"/>
      <c r="O2025"/>
      <c r="P2025"/>
      <c r="Q2025"/>
      <c r="R2025"/>
      <c r="T2025"/>
      <c r="U2025"/>
      <c r="V2025"/>
      <c r="W2025"/>
      <c r="X2025" s="40"/>
      <c r="Y2025"/>
      <c r="Z2025" s="40"/>
      <c r="AA2025" s="40"/>
      <c r="AB2025"/>
      <c r="AC2025"/>
      <c r="AD2025"/>
      <c r="AE2025"/>
    </row>
    <row r="2026" spans="2:31" ht="15">
      <c r="B2026"/>
      <c r="C2026"/>
      <c r="D2026"/>
      <c r="E2026"/>
      <c r="F2026"/>
      <c r="G2026"/>
      <c r="H2026"/>
      <c r="I2026"/>
      <c r="J2026"/>
      <c r="K2026"/>
      <c r="L2026"/>
      <c r="M2026"/>
      <c r="N2026"/>
      <c r="O2026"/>
      <c r="P2026"/>
      <c r="Q2026"/>
      <c r="R2026"/>
      <c r="T2026"/>
      <c r="U2026"/>
      <c r="V2026"/>
      <c r="W2026"/>
      <c r="X2026" s="40"/>
      <c r="Y2026"/>
      <c r="Z2026" s="40"/>
      <c r="AA2026" s="40"/>
      <c r="AB2026"/>
      <c r="AC2026"/>
      <c r="AD2026"/>
      <c r="AE2026"/>
    </row>
    <row r="2027" spans="2:31" ht="15">
      <c r="B2027"/>
      <c r="C2027"/>
      <c r="D2027"/>
      <c r="E2027"/>
      <c r="F2027"/>
      <c r="G2027"/>
      <c r="H2027"/>
      <c r="I2027"/>
      <c r="J2027"/>
      <c r="K2027"/>
      <c r="L2027"/>
      <c r="M2027"/>
      <c r="N2027"/>
      <c r="O2027"/>
      <c r="P2027"/>
      <c r="Q2027"/>
      <c r="R2027"/>
      <c r="T2027"/>
      <c r="U2027"/>
      <c r="V2027"/>
      <c r="W2027"/>
      <c r="X2027" s="40"/>
      <c r="Y2027"/>
      <c r="Z2027" s="40"/>
      <c r="AA2027"/>
      <c r="AB2027"/>
      <c r="AC2027"/>
      <c r="AD2027"/>
      <c r="AE2027"/>
    </row>
    <row r="2028" spans="2:31" ht="15">
      <c r="B2028"/>
      <c r="C2028"/>
      <c r="D2028"/>
      <c r="E2028"/>
      <c r="F2028"/>
      <c r="G2028"/>
      <c r="H2028"/>
      <c r="I2028"/>
      <c r="J2028"/>
      <c r="K2028"/>
      <c r="L2028"/>
      <c r="M2028"/>
      <c r="N2028"/>
      <c r="O2028"/>
      <c r="P2028"/>
      <c r="Q2028"/>
      <c r="R2028"/>
      <c r="T2028"/>
      <c r="U2028"/>
      <c r="V2028"/>
      <c r="W2028"/>
      <c r="X2028" s="40"/>
      <c r="Y2028"/>
      <c r="Z2028" s="40"/>
      <c r="AA2028" s="40"/>
      <c r="AB2028"/>
      <c r="AC2028"/>
      <c r="AD2028"/>
      <c r="AE2028"/>
    </row>
    <row r="2029" spans="2:31" ht="15">
      <c r="B2029"/>
      <c r="C2029"/>
      <c r="D2029"/>
      <c r="E2029"/>
      <c r="F2029"/>
      <c r="G2029"/>
      <c r="H2029"/>
      <c r="I2029"/>
      <c r="J2029"/>
      <c r="K2029"/>
      <c r="L2029"/>
      <c r="M2029"/>
      <c r="N2029"/>
      <c r="O2029"/>
      <c r="P2029"/>
      <c r="Q2029"/>
      <c r="R2029"/>
      <c r="T2029"/>
      <c r="U2029"/>
      <c r="V2029"/>
      <c r="W2029"/>
      <c r="X2029" s="40"/>
      <c r="Y2029"/>
      <c r="Z2029"/>
      <c r="AA2029"/>
      <c r="AB2029"/>
      <c r="AC2029"/>
      <c r="AD2029"/>
      <c r="AE2029"/>
    </row>
    <row r="2030" spans="2:31" ht="15">
      <c r="B2030"/>
      <c r="C2030"/>
      <c r="D2030"/>
      <c r="E2030"/>
      <c r="F2030"/>
      <c r="G2030"/>
      <c r="H2030"/>
      <c r="I2030"/>
      <c r="J2030"/>
      <c r="K2030"/>
      <c r="L2030"/>
      <c r="M2030"/>
      <c r="N2030"/>
      <c r="O2030"/>
      <c r="P2030"/>
      <c r="Q2030"/>
      <c r="R2030"/>
      <c r="T2030"/>
      <c r="U2030"/>
      <c r="V2030"/>
      <c r="W2030"/>
      <c r="X2030" s="40"/>
      <c r="Y2030"/>
      <c r="Z2030" s="40"/>
      <c r="AA2030" s="40"/>
      <c r="AB2030"/>
      <c r="AC2030"/>
      <c r="AD2030"/>
      <c r="AE2030"/>
    </row>
    <row r="2031" spans="2:31" ht="15">
      <c r="B2031"/>
      <c r="C2031"/>
      <c r="D2031"/>
      <c r="E2031"/>
      <c r="F2031"/>
      <c r="G2031"/>
      <c r="H2031"/>
      <c r="I2031"/>
      <c r="J2031"/>
      <c r="K2031"/>
      <c r="L2031"/>
      <c r="M2031"/>
      <c r="N2031"/>
      <c r="O2031"/>
      <c r="P2031"/>
      <c r="Q2031"/>
      <c r="R2031"/>
      <c r="T2031"/>
      <c r="U2031"/>
      <c r="V2031"/>
      <c r="W2031"/>
      <c r="X2031" s="40"/>
      <c r="Y2031"/>
      <c r="Z2031" s="40"/>
      <c r="AA2031" s="40"/>
      <c r="AB2031"/>
      <c r="AC2031"/>
      <c r="AD2031"/>
      <c r="AE2031"/>
    </row>
    <row r="2032" spans="2:31" ht="15">
      <c r="B2032"/>
      <c r="C2032"/>
      <c r="D2032"/>
      <c r="E2032"/>
      <c r="F2032"/>
      <c r="G2032"/>
      <c r="H2032"/>
      <c r="I2032"/>
      <c r="J2032"/>
      <c r="K2032"/>
      <c r="L2032"/>
      <c r="M2032"/>
      <c r="N2032"/>
      <c r="O2032"/>
      <c r="P2032"/>
      <c r="Q2032"/>
      <c r="R2032"/>
      <c r="T2032"/>
      <c r="U2032"/>
      <c r="V2032"/>
      <c r="W2032"/>
      <c r="X2032" s="40"/>
      <c r="Y2032"/>
      <c r="Z2032" s="40"/>
      <c r="AA2032" s="40"/>
      <c r="AB2032"/>
      <c r="AC2032"/>
      <c r="AD2032"/>
      <c r="AE2032"/>
    </row>
    <row r="2033" spans="2:31" ht="15">
      <c r="B2033"/>
      <c r="C2033"/>
      <c r="D2033"/>
      <c r="E2033"/>
      <c r="F2033"/>
      <c r="G2033"/>
      <c r="H2033"/>
      <c r="I2033"/>
      <c r="J2033"/>
      <c r="K2033"/>
      <c r="L2033"/>
      <c r="M2033"/>
      <c r="N2033"/>
      <c r="O2033"/>
      <c r="P2033"/>
      <c r="Q2033"/>
      <c r="R2033"/>
      <c r="T2033"/>
      <c r="U2033"/>
      <c r="V2033"/>
      <c r="W2033"/>
      <c r="X2033" s="40"/>
      <c r="Y2033"/>
      <c r="Z2033" s="40"/>
      <c r="AA2033" s="40"/>
      <c r="AB2033"/>
      <c r="AC2033"/>
      <c r="AD2033"/>
      <c r="AE2033"/>
    </row>
    <row r="2034" spans="2:31" ht="15">
      <c r="B2034"/>
      <c r="C2034"/>
      <c r="D2034"/>
      <c r="E2034"/>
      <c r="F2034"/>
      <c r="G2034"/>
      <c r="H2034"/>
      <c r="I2034"/>
      <c r="J2034"/>
      <c r="K2034"/>
      <c r="L2034"/>
      <c r="M2034"/>
      <c r="N2034"/>
      <c r="O2034"/>
      <c r="P2034"/>
      <c r="Q2034"/>
      <c r="R2034"/>
      <c r="T2034"/>
      <c r="U2034"/>
      <c r="V2034"/>
      <c r="W2034"/>
      <c r="X2034" s="40"/>
      <c r="Y2034"/>
      <c r="Z2034" s="40"/>
      <c r="AA2034" s="40"/>
      <c r="AB2034"/>
      <c r="AC2034"/>
      <c r="AD2034"/>
      <c r="AE2034"/>
    </row>
    <row r="2035" spans="2:31" ht="15">
      <c r="B2035"/>
      <c r="C2035"/>
      <c r="D2035"/>
      <c r="E2035"/>
      <c r="F2035"/>
      <c r="G2035"/>
      <c r="H2035"/>
      <c r="I2035"/>
      <c r="J2035"/>
      <c r="K2035"/>
      <c r="L2035"/>
      <c r="M2035"/>
      <c r="N2035"/>
      <c r="O2035"/>
      <c r="P2035"/>
      <c r="Q2035"/>
      <c r="R2035"/>
      <c r="T2035"/>
      <c r="U2035"/>
      <c r="V2035"/>
      <c r="W2035"/>
      <c r="X2035" s="40"/>
      <c r="Y2035"/>
      <c r="Z2035" s="40"/>
      <c r="AA2035" s="40"/>
      <c r="AB2035"/>
      <c r="AC2035"/>
      <c r="AD2035"/>
      <c r="AE2035"/>
    </row>
    <row r="2036" spans="2:31" ht="15">
      <c r="B2036"/>
      <c r="C2036"/>
      <c r="D2036"/>
      <c r="E2036"/>
      <c r="F2036"/>
      <c r="G2036"/>
      <c r="H2036"/>
      <c r="I2036"/>
      <c r="J2036"/>
      <c r="K2036"/>
      <c r="L2036"/>
      <c r="M2036"/>
      <c r="N2036"/>
      <c r="O2036"/>
      <c r="P2036"/>
      <c r="Q2036"/>
      <c r="R2036"/>
      <c r="T2036"/>
      <c r="U2036"/>
      <c r="V2036"/>
      <c r="W2036"/>
      <c r="X2036" s="40"/>
      <c r="Y2036"/>
      <c r="Z2036" s="40"/>
      <c r="AA2036" s="40"/>
      <c r="AB2036"/>
      <c r="AC2036"/>
      <c r="AD2036"/>
      <c r="AE2036"/>
    </row>
    <row r="2037" spans="2:31" ht="15">
      <c r="B2037"/>
      <c r="C2037"/>
      <c r="D2037"/>
      <c r="E2037"/>
      <c r="F2037"/>
      <c r="G2037"/>
      <c r="H2037"/>
      <c r="I2037"/>
      <c r="J2037"/>
      <c r="K2037"/>
      <c r="L2037"/>
      <c r="M2037"/>
      <c r="N2037"/>
      <c r="O2037"/>
      <c r="P2037"/>
      <c r="Q2037"/>
      <c r="R2037"/>
      <c r="T2037"/>
      <c r="U2037"/>
      <c r="V2037"/>
      <c r="W2037"/>
      <c r="X2037" s="40"/>
      <c r="Y2037"/>
      <c r="Z2037" s="40"/>
      <c r="AA2037" s="40"/>
      <c r="AB2037"/>
      <c r="AC2037"/>
      <c r="AD2037"/>
      <c r="AE2037"/>
    </row>
    <row r="2038" spans="2:31" ht="15">
      <c r="B2038"/>
      <c r="C2038"/>
      <c r="D2038"/>
      <c r="E2038"/>
      <c r="F2038"/>
      <c r="G2038"/>
      <c r="H2038"/>
      <c r="I2038"/>
      <c r="J2038"/>
      <c r="K2038"/>
      <c r="L2038"/>
      <c r="M2038"/>
      <c r="N2038"/>
      <c r="O2038"/>
      <c r="P2038"/>
      <c r="Q2038"/>
      <c r="R2038"/>
      <c r="T2038"/>
      <c r="U2038"/>
      <c r="V2038"/>
      <c r="W2038"/>
      <c r="X2038" s="40"/>
      <c r="Y2038"/>
      <c r="Z2038" s="40"/>
      <c r="AA2038" s="40"/>
      <c r="AB2038"/>
      <c r="AC2038"/>
      <c r="AD2038"/>
      <c r="AE2038"/>
    </row>
    <row r="2039" spans="2:31" ht="15">
      <c r="B2039"/>
      <c r="C2039"/>
      <c r="D2039"/>
      <c r="E2039"/>
      <c r="F2039"/>
      <c r="G2039"/>
      <c r="H2039"/>
      <c r="I2039"/>
      <c r="J2039"/>
      <c r="K2039"/>
      <c r="L2039"/>
      <c r="M2039"/>
      <c r="N2039"/>
      <c r="O2039"/>
      <c r="P2039"/>
      <c r="Q2039"/>
      <c r="R2039"/>
      <c r="T2039"/>
      <c r="U2039"/>
      <c r="V2039"/>
      <c r="W2039"/>
      <c r="X2039" s="40"/>
      <c r="Y2039"/>
      <c r="Z2039" s="40"/>
      <c r="AA2039" s="40"/>
      <c r="AB2039"/>
      <c r="AC2039"/>
      <c r="AD2039"/>
      <c r="AE2039"/>
    </row>
    <row r="2040" spans="2:31" ht="15">
      <c r="B2040"/>
      <c r="C2040"/>
      <c r="D2040"/>
      <c r="E2040"/>
      <c r="F2040"/>
      <c r="G2040"/>
      <c r="H2040"/>
      <c r="I2040"/>
      <c r="J2040"/>
      <c r="K2040"/>
      <c r="L2040"/>
      <c r="M2040"/>
      <c r="N2040"/>
      <c r="O2040"/>
      <c r="P2040"/>
      <c r="Q2040"/>
      <c r="R2040"/>
      <c r="T2040"/>
      <c r="U2040"/>
      <c r="V2040"/>
      <c r="W2040"/>
      <c r="X2040" s="40"/>
      <c r="Y2040"/>
      <c r="Z2040" s="40"/>
      <c r="AA2040" s="40"/>
      <c r="AB2040"/>
      <c r="AC2040"/>
      <c r="AD2040"/>
      <c r="AE2040"/>
    </row>
    <row r="2041" spans="2:31" ht="15">
      <c r="B2041"/>
      <c r="C2041"/>
      <c r="D2041"/>
      <c r="E2041"/>
      <c r="F2041"/>
      <c r="G2041"/>
      <c r="H2041"/>
      <c r="I2041"/>
      <c r="J2041"/>
      <c r="K2041"/>
      <c r="L2041"/>
      <c r="M2041"/>
      <c r="N2041"/>
      <c r="O2041"/>
      <c r="P2041"/>
      <c r="Q2041"/>
      <c r="R2041"/>
      <c r="T2041"/>
      <c r="U2041"/>
      <c r="V2041"/>
      <c r="W2041"/>
      <c r="X2041" s="40"/>
      <c r="Y2041"/>
      <c r="Z2041" s="40"/>
      <c r="AA2041"/>
      <c r="AB2041"/>
      <c r="AC2041"/>
      <c r="AD2041"/>
      <c r="AE2041"/>
    </row>
    <row r="2042" spans="2:31" ht="15">
      <c r="B2042"/>
      <c r="C2042"/>
      <c r="D2042"/>
      <c r="E2042"/>
      <c r="F2042"/>
      <c r="G2042"/>
      <c r="H2042"/>
      <c r="I2042"/>
      <c r="J2042"/>
      <c r="K2042"/>
      <c r="L2042"/>
      <c r="M2042"/>
      <c r="N2042"/>
      <c r="O2042"/>
      <c r="P2042"/>
      <c r="Q2042"/>
      <c r="R2042"/>
      <c r="T2042"/>
      <c r="U2042"/>
      <c r="V2042"/>
      <c r="W2042"/>
      <c r="X2042" s="40"/>
      <c r="Y2042"/>
      <c r="Z2042"/>
      <c r="AA2042"/>
      <c r="AB2042"/>
      <c r="AC2042"/>
      <c r="AD2042"/>
      <c r="AE2042"/>
    </row>
    <row r="2043" spans="2:31" ht="15">
      <c r="B2043"/>
      <c r="C2043"/>
      <c r="D2043"/>
      <c r="E2043"/>
      <c r="F2043"/>
      <c r="G2043"/>
      <c r="H2043"/>
      <c r="I2043"/>
      <c r="J2043"/>
      <c r="K2043"/>
      <c r="L2043"/>
      <c r="M2043"/>
      <c r="N2043"/>
      <c r="O2043"/>
      <c r="P2043"/>
      <c r="Q2043"/>
      <c r="R2043"/>
      <c r="T2043"/>
      <c r="U2043"/>
      <c r="V2043"/>
      <c r="W2043"/>
      <c r="X2043" s="40"/>
      <c r="Y2043"/>
      <c r="Z2043" s="40"/>
      <c r="AA2043"/>
      <c r="AB2043"/>
      <c r="AC2043"/>
      <c r="AD2043"/>
      <c r="AE2043"/>
    </row>
    <row r="2044" spans="2:31" ht="15">
      <c r="B2044"/>
      <c r="C2044"/>
      <c r="D2044"/>
      <c r="E2044"/>
      <c r="F2044"/>
      <c r="G2044"/>
      <c r="H2044"/>
      <c r="I2044"/>
      <c r="J2044"/>
      <c r="K2044"/>
      <c r="L2044"/>
      <c r="M2044"/>
      <c r="N2044"/>
      <c r="O2044"/>
      <c r="P2044"/>
      <c r="Q2044"/>
      <c r="R2044"/>
      <c r="T2044"/>
      <c r="U2044"/>
      <c r="V2044"/>
      <c r="W2044"/>
      <c r="X2044" s="40"/>
      <c r="Y2044"/>
      <c r="Z2044" s="40"/>
      <c r="AA2044"/>
      <c r="AB2044"/>
      <c r="AC2044"/>
      <c r="AD2044"/>
      <c r="AE2044"/>
    </row>
    <row r="2045" spans="2:31" ht="15">
      <c r="B2045"/>
      <c r="C2045"/>
      <c r="D2045"/>
      <c r="E2045"/>
      <c r="F2045"/>
      <c r="G2045"/>
      <c r="H2045"/>
      <c r="I2045"/>
      <c r="J2045"/>
      <c r="K2045"/>
      <c r="L2045"/>
      <c r="M2045"/>
      <c r="N2045"/>
      <c r="O2045"/>
      <c r="P2045"/>
      <c r="Q2045"/>
      <c r="R2045"/>
      <c r="T2045"/>
      <c r="U2045"/>
      <c r="V2045"/>
      <c r="W2045"/>
      <c r="X2045" s="40"/>
      <c r="Y2045"/>
      <c r="Z2045"/>
      <c r="AA2045"/>
      <c r="AB2045"/>
      <c r="AC2045"/>
      <c r="AD2045"/>
      <c r="AE2045"/>
    </row>
    <row r="2046" spans="2:31" ht="15">
      <c r="B2046"/>
      <c r="C2046"/>
      <c r="D2046"/>
      <c r="E2046"/>
      <c r="F2046"/>
      <c r="G2046"/>
      <c r="H2046"/>
      <c r="I2046"/>
      <c r="J2046"/>
      <c r="K2046"/>
      <c r="L2046"/>
      <c r="M2046"/>
      <c r="N2046"/>
      <c r="O2046"/>
      <c r="P2046"/>
      <c r="Q2046"/>
      <c r="R2046"/>
      <c r="T2046"/>
      <c r="U2046"/>
      <c r="V2046"/>
      <c r="W2046"/>
      <c r="X2046" s="40"/>
      <c r="Y2046"/>
      <c r="Z2046" s="40"/>
      <c r="AA2046"/>
      <c r="AB2046"/>
      <c r="AC2046"/>
      <c r="AD2046"/>
      <c r="AE2046"/>
    </row>
    <row r="2047" spans="2:31" ht="15">
      <c r="B2047"/>
      <c r="C2047"/>
      <c r="D2047"/>
      <c r="E2047"/>
      <c r="F2047"/>
      <c r="G2047"/>
      <c r="H2047"/>
      <c r="I2047"/>
      <c r="J2047"/>
      <c r="K2047"/>
      <c r="L2047"/>
      <c r="M2047"/>
      <c r="N2047"/>
      <c r="O2047"/>
      <c r="P2047"/>
      <c r="Q2047"/>
      <c r="R2047"/>
      <c r="T2047"/>
      <c r="U2047"/>
      <c r="V2047"/>
      <c r="W2047"/>
      <c r="X2047" s="40"/>
      <c r="Y2047"/>
      <c r="Z2047" s="40"/>
      <c r="AA2047" s="40"/>
      <c r="AB2047"/>
      <c r="AC2047"/>
      <c r="AD2047"/>
      <c r="AE2047"/>
    </row>
    <row r="2048" spans="2:31" ht="15">
      <c r="B2048"/>
      <c r="C2048"/>
      <c r="D2048"/>
      <c r="E2048"/>
      <c r="F2048"/>
      <c r="G2048"/>
      <c r="H2048"/>
      <c r="I2048"/>
      <c r="J2048"/>
      <c r="K2048"/>
      <c r="L2048"/>
      <c r="M2048"/>
      <c r="N2048"/>
      <c r="O2048"/>
      <c r="P2048"/>
      <c r="Q2048"/>
      <c r="R2048"/>
      <c r="T2048"/>
      <c r="U2048"/>
      <c r="V2048"/>
      <c r="W2048"/>
      <c r="X2048" s="40"/>
      <c r="Y2048"/>
      <c r="Z2048" s="40"/>
      <c r="AA2048" s="40"/>
      <c r="AB2048"/>
      <c r="AC2048"/>
      <c r="AD2048"/>
      <c r="AE2048"/>
    </row>
    <row r="2049" spans="2:31" ht="15">
      <c r="B2049"/>
      <c r="C2049"/>
      <c r="D2049"/>
      <c r="E2049"/>
      <c r="F2049"/>
      <c r="G2049"/>
      <c r="H2049"/>
      <c r="I2049"/>
      <c r="J2049"/>
      <c r="K2049"/>
      <c r="L2049"/>
      <c r="M2049"/>
      <c r="N2049"/>
      <c r="O2049"/>
      <c r="P2049"/>
      <c r="Q2049"/>
      <c r="R2049"/>
      <c r="T2049"/>
      <c r="U2049"/>
      <c r="V2049"/>
      <c r="W2049"/>
      <c r="X2049" s="40"/>
      <c r="Y2049"/>
      <c r="Z2049" s="40"/>
      <c r="AA2049" s="40"/>
      <c r="AB2049"/>
      <c r="AC2049"/>
      <c r="AD2049"/>
      <c r="AE2049"/>
    </row>
    <row r="2050" spans="2:31" ht="15">
      <c r="B2050"/>
      <c r="C2050"/>
      <c r="D2050"/>
      <c r="E2050"/>
      <c r="F2050"/>
      <c r="G2050"/>
      <c r="H2050"/>
      <c r="I2050"/>
      <c r="J2050"/>
      <c r="K2050"/>
      <c r="L2050"/>
      <c r="M2050"/>
      <c r="N2050"/>
      <c r="O2050"/>
      <c r="P2050"/>
      <c r="Q2050"/>
      <c r="R2050"/>
      <c r="T2050"/>
      <c r="U2050"/>
      <c r="V2050"/>
      <c r="W2050"/>
      <c r="X2050" s="40"/>
      <c r="Y2050"/>
      <c r="Z2050" s="40"/>
      <c r="AA2050" s="40"/>
      <c r="AB2050"/>
      <c r="AC2050"/>
      <c r="AD2050"/>
      <c r="AE2050"/>
    </row>
    <row r="2051" spans="2:31" ht="15">
      <c r="B2051"/>
      <c r="C2051"/>
      <c r="D2051"/>
      <c r="E2051"/>
      <c r="F2051"/>
      <c r="G2051"/>
      <c r="H2051"/>
      <c r="I2051"/>
      <c r="J2051"/>
      <c r="K2051"/>
      <c r="L2051"/>
      <c r="M2051"/>
      <c r="N2051"/>
      <c r="O2051"/>
      <c r="P2051"/>
      <c r="Q2051"/>
      <c r="R2051"/>
      <c r="T2051"/>
      <c r="U2051"/>
      <c r="V2051"/>
      <c r="W2051"/>
      <c r="X2051" s="40"/>
      <c r="Y2051"/>
      <c r="Z2051"/>
      <c r="AA2051"/>
      <c r="AB2051"/>
      <c r="AC2051"/>
      <c r="AD2051"/>
      <c r="AE2051"/>
    </row>
    <row r="2052" spans="2:31" ht="15">
      <c r="B2052"/>
      <c r="C2052"/>
      <c r="D2052"/>
      <c r="E2052"/>
      <c r="F2052"/>
      <c r="G2052"/>
      <c r="H2052"/>
      <c r="I2052"/>
      <c r="J2052"/>
      <c r="K2052"/>
      <c r="L2052"/>
      <c r="M2052"/>
      <c r="N2052"/>
      <c r="O2052"/>
      <c r="P2052"/>
      <c r="Q2052"/>
      <c r="R2052"/>
      <c r="T2052"/>
      <c r="U2052"/>
      <c r="V2052"/>
      <c r="W2052"/>
      <c r="X2052" s="40"/>
      <c r="Y2052"/>
      <c r="Z2052" s="40"/>
      <c r="AA2052"/>
      <c r="AB2052"/>
      <c r="AC2052"/>
      <c r="AD2052"/>
      <c r="AE2052"/>
    </row>
    <row r="2053" spans="2:31" ht="15">
      <c r="B2053"/>
      <c r="C2053"/>
      <c r="D2053"/>
      <c r="E2053"/>
      <c r="F2053"/>
      <c r="G2053"/>
      <c r="H2053"/>
      <c r="I2053"/>
      <c r="J2053"/>
      <c r="K2053"/>
      <c r="L2053"/>
      <c r="M2053"/>
      <c r="N2053"/>
      <c r="O2053"/>
      <c r="P2053"/>
      <c r="Q2053"/>
      <c r="R2053"/>
      <c r="T2053"/>
      <c r="U2053"/>
      <c r="V2053"/>
      <c r="W2053"/>
      <c r="X2053" s="40"/>
      <c r="Y2053"/>
      <c r="Z2053" s="40"/>
      <c r="AA2053" s="40"/>
      <c r="AB2053"/>
      <c r="AC2053"/>
      <c r="AD2053"/>
      <c r="AE2053"/>
    </row>
    <row r="2054" spans="2:31" ht="15">
      <c r="B2054"/>
      <c r="C2054"/>
      <c r="D2054"/>
      <c r="E2054"/>
      <c r="F2054"/>
      <c r="G2054"/>
      <c r="H2054"/>
      <c r="I2054"/>
      <c r="J2054"/>
      <c r="K2054"/>
      <c r="L2054"/>
      <c r="M2054"/>
      <c r="N2054"/>
      <c r="O2054"/>
      <c r="P2054"/>
      <c r="Q2054"/>
      <c r="R2054"/>
      <c r="T2054"/>
      <c r="U2054"/>
      <c r="V2054"/>
      <c r="W2054"/>
      <c r="X2054" s="40"/>
      <c r="Y2054"/>
      <c r="Z2054" s="40"/>
      <c r="AA2054" s="40"/>
      <c r="AB2054"/>
      <c r="AC2054"/>
      <c r="AD2054"/>
      <c r="AE2054"/>
    </row>
    <row r="2055" spans="2:31" ht="15">
      <c r="B2055"/>
      <c r="C2055"/>
      <c r="D2055"/>
      <c r="E2055"/>
      <c r="F2055"/>
      <c r="G2055"/>
      <c r="H2055"/>
      <c r="I2055"/>
      <c r="J2055"/>
      <c r="K2055"/>
      <c r="L2055"/>
      <c r="M2055"/>
      <c r="N2055"/>
      <c r="O2055"/>
      <c r="P2055"/>
      <c r="Q2055"/>
      <c r="R2055"/>
      <c r="T2055"/>
      <c r="U2055"/>
      <c r="V2055"/>
      <c r="W2055"/>
      <c r="X2055" s="40"/>
      <c r="Y2055"/>
      <c r="Z2055" s="40"/>
      <c r="AA2055" s="40"/>
      <c r="AB2055"/>
      <c r="AC2055"/>
      <c r="AD2055"/>
      <c r="AE2055"/>
    </row>
    <row r="2056" spans="2:31" ht="15">
      <c r="B2056"/>
      <c r="C2056"/>
      <c r="D2056"/>
      <c r="E2056"/>
      <c r="F2056"/>
      <c r="G2056"/>
      <c r="H2056"/>
      <c r="I2056"/>
      <c r="J2056"/>
      <c r="K2056"/>
      <c r="L2056"/>
      <c r="M2056"/>
      <c r="N2056"/>
      <c r="O2056"/>
      <c r="P2056"/>
      <c r="Q2056"/>
      <c r="R2056"/>
      <c r="T2056"/>
      <c r="U2056"/>
      <c r="V2056"/>
      <c r="W2056"/>
      <c r="X2056" s="40"/>
      <c r="Y2056"/>
      <c r="Z2056" s="40"/>
      <c r="AA2056" s="40"/>
      <c r="AB2056"/>
      <c r="AC2056"/>
      <c r="AD2056"/>
      <c r="AE2056"/>
    </row>
    <row r="2057" spans="2:31" ht="15">
      <c r="B2057"/>
      <c r="C2057"/>
      <c r="D2057"/>
      <c r="E2057"/>
      <c r="F2057"/>
      <c r="G2057"/>
      <c r="H2057"/>
      <c r="I2057"/>
      <c r="J2057"/>
      <c r="K2057"/>
      <c r="L2057"/>
      <c r="M2057"/>
      <c r="N2057"/>
      <c r="O2057"/>
      <c r="P2057"/>
      <c r="Q2057"/>
      <c r="R2057"/>
      <c r="T2057"/>
      <c r="U2057"/>
      <c r="V2057"/>
      <c r="W2057"/>
      <c r="X2057" s="40"/>
      <c r="Y2057"/>
      <c r="Z2057"/>
      <c r="AA2057"/>
      <c r="AB2057"/>
      <c r="AC2057"/>
      <c r="AD2057"/>
      <c r="AE2057"/>
    </row>
    <row r="2058" spans="2:31" ht="15">
      <c r="B2058"/>
      <c r="C2058"/>
      <c r="D2058"/>
      <c r="E2058"/>
      <c r="F2058"/>
      <c r="G2058"/>
      <c r="H2058"/>
      <c r="I2058"/>
      <c r="J2058"/>
      <c r="K2058"/>
      <c r="L2058"/>
      <c r="M2058"/>
      <c r="N2058"/>
      <c r="O2058"/>
      <c r="P2058"/>
      <c r="Q2058"/>
      <c r="R2058"/>
      <c r="T2058"/>
      <c r="U2058"/>
      <c r="V2058"/>
      <c r="W2058"/>
      <c r="X2058" s="40"/>
      <c r="Y2058"/>
      <c r="Z2058"/>
      <c r="AA2058"/>
      <c r="AB2058"/>
      <c r="AC2058"/>
      <c r="AD2058"/>
      <c r="AE2058"/>
    </row>
    <row r="2059" spans="2:31" ht="15">
      <c r="B2059"/>
      <c r="C2059"/>
      <c r="D2059"/>
      <c r="E2059"/>
      <c r="F2059"/>
      <c r="G2059"/>
      <c r="H2059"/>
      <c r="I2059"/>
      <c r="J2059"/>
      <c r="K2059"/>
      <c r="L2059"/>
      <c r="M2059"/>
      <c r="N2059"/>
      <c r="O2059"/>
      <c r="P2059"/>
      <c r="Q2059"/>
      <c r="R2059"/>
      <c r="T2059"/>
      <c r="U2059"/>
      <c r="V2059"/>
      <c r="W2059"/>
      <c r="X2059" s="40"/>
      <c r="Y2059"/>
      <c r="Z2059" s="40"/>
      <c r="AA2059" s="40"/>
      <c r="AB2059"/>
      <c r="AC2059"/>
      <c r="AD2059"/>
      <c r="AE2059"/>
    </row>
    <row r="2060" spans="2:31" ht="15">
      <c r="B2060"/>
      <c r="C2060"/>
      <c r="D2060"/>
      <c r="E2060"/>
      <c r="F2060"/>
      <c r="G2060"/>
      <c r="H2060"/>
      <c r="I2060"/>
      <c r="J2060"/>
      <c r="K2060"/>
      <c r="L2060"/>
      <c r="M2060"/>
      <c r="N2060"/>
      <c r="O2060"/>
      <c r="P2060"/>
      <c r="Q2060"/>
      <c r="R2060"/>
      <c r="T2060"/>
      <c r="U2060"/>
      <c r="V2060"/>
      <c r="W2060"/>
      <c r="X2060" s="40"/>
      <c r="Y2060"/>
      <c r="Z2060" s="40"/>
      <c r="AA2060" s="40"/>
      <c r="AB2060"/>
      <c r="AC2060"/>
      <c r="AD2060"/>
      <c r="AE2060"/>
    </row>
    <row r="2061" spans="2:31" ht="15">
      <c r="B2061"/>
      <c r="C2061"/>
      <c r="D2061"/>
      <c r="E2061"/>
      <c r="F2061"/>
      <c r="G2061"/>
      <c r="H2061"/>
      <c r="I2061"/>
      <c r="J2061"/>
      <c r="K2061"/>
      <c r="L2061"/>
      <c r="M2061"/>
      <c r="N2061"/>
      <c r="O2061"/>
      <c r="P2061"/>
      <c r="Q2061"/>
      <c r="R2061"/>
      <c r="T2061"/>
      <c r="U2061"/>
      <c r="V2061"/>
      <c r="W2061"/>
      <c r="X2061" s="40"/>
      <c r="Y2061"/>
      <c r="Z2061"/>
      <c r="AA2061"/>
      <c r="AB2061"/>
      <c r="AC2061"/>
      <c r="AD2061"/>
      <c r="AE2061"/>
    </row>
    <row r="2062" spans="2:31" ht="15">
      <c r="B2062"/>
      <c r="C2062"/>
      <c r="D2062"/>
      <c r="E2062"/>
      <c r="F2062"/>
      <c r="G2062"/>
      <c r="H2062"/>
      <c r="I2062"/>
      <c r="J2062"/>
      <c r="K2062"/>
      <c r="L2062"/>
      <c r="M2062"/>
      <c r="N2062"/>
      <c r="O2062"/>
      <c r="P2062"/>
      <c r="Q2062"/>
      <c r="R2062"/>
      <c r="T2062"/>
      <c r="U2062"/>
      <c r="V2062"/>
      <c r="W2062"/>
      <c r="X2062" s="40"/>
      <c r="Y2062"/>
      <c r="Z2062"/>
      <c r="AA2062"/>
      <c r="AB2062"/>
      <c r="AC2062"/>
      <c r="AD2062"/>
      <c r="AE2062"/>
    </row>
    <row r="2063" spans="2:31" ht="15">
      <c r="B2063"/>
      <c r="C2063"/>
      <c r="D2063"/>
      <c r="E2063"/>
      <c r="F2063"/>
      <c r="G2063"/>
      <c r="H2063"/>
      <c r="I2063"/>
      <c r="J2063"/>
      <c r="K2063"/>
      <c r="L2063"/>
      <c r="M2063"/>
      <c r="N2063"/>
      <c r="O2063"/>
      <c r="P2063"/>
      <c r="Q2063"/>
      <c r="R2063"/>
      <c r="T2063"/>
      <c r="U2063"/>
      <c r="V2063"/>
      <c r="W2063"/>
      <c r="X2063" s="40"/>
      <c r="Y2063"/>
      <c r="Z2063"/>
      <c r="AA2063"/>
      <c r="AB2063"/>
      <c r="AC2063"/>
      <c r="AD2063"/>
      <c r="AE2063"/>
    </row>
    <row r="2064" spans="2:31" ht="15">
      <c r="B2064"/>
      <c r="C2064"/>
      <c r="D2064"/>
      <c r="E2064"/>
      <c r="F2064"/>
      <c r="G2064"/>
      <c r="H2064"/>
      <c r="I2064"/>
      <c r="J2064"/>
      <c r="K2064"/>
      <c r="L2064"/>
      <c r="M2064"/>
      <c r="N2064"/>
      <c r="O2064"/>
      <c r="P2064"/>
      <c r="Q2064"/>
      <c r="R2064"/>
      <c r="T2064"/>
      <c r="U2064"/>
      <c r="V2064"/>
      <c r="W2064"/>
      <c r="X2064" s="40"/>
      <c r="Y2064"/>
      <c r="Z2064" s="40"/>
      <c r="AA2064" s="40"/>
      <c r="AB2064"/>
      <c r="AC2064"/>
      <c r="AD2064"/>
      <c r="AE2064"/>
    </row>
    <row r="2065" spans="2:31" ht="15">
      <c r="B2065"/>
      <c r="C2065"/>
      <c r="D2065"/>
      <c r="E2065"/>
      <c r="F2065"/>
      <c r="G2065"/>
      <c r="H2065"/>
      <c r="I2065"/>
      <c r="J2065"/>
      <c r="K2065"/>
      <c r="L2065"/>
      <c r="M2065"/>
      <c r="N2065"/>
      <c r="O2065"/>
      <c r="P2065"/>
      <c r="Q2065"/>
      <c r="R2065"/>
      <c r="T2065"/>
      <c r="U2065"/>
      <c r="V2065"/>
      <c r="W2065"/>
      <c r="X2065" s="40"/>
      <c r="Y2065"/>
      <c r="Z2065" s="40"/>
      <c r="AA2065" s="40"/>
      <c r="AB2065"/>
      <c r="AC2065"/>
      <c r="AD2065"/>
      <c r="AE2065"/>
    </row>
    <row r="2066" spans="2:31" ht="15">
      <c r="B2066"/>
      <c r="C2066"/>
      <c r="D2066"/>
      <c r="E2066"/>
      <c r="F2066"/>
      <c r="G2066"/>
      <c r="H2066"/>
      <c r="I2066"/>
      <c r="J2066"/>
      <c r="K2066"/>
      <c r="L2066"/>
      <c r="M2066"/>
      <c r="N2066"/>
      <c r="O2066"/>
      <c r="P2066"/>
      <c r="Q2066"/>
      <c r="R2066"/>
      <c r="T2066"/>
      <c r="U2066"/>
      <c r="V2066"/>
      <c r="W2066"/>
      <c r="X2066" s="40"/>
      <c r="Y2066"/>
      <c r="Z2066" s="40"/>
      <c r="AA2066" s="40"/>
      <c r="AB2066"/>
      <c r="AC2066"/>
      <c r="AD2066"/>
      <c r="AE2066"/>
    </row>
    <row r="2067" spans="2:31" ht="15">
      <c r="B2067"/>
      <c r="C2067"/>
      <c r="D2067"/>
      <c r="E2067"/>
      <c r="F2067"/>
      <c r="G2067"/>
      <c r="H2067"/>
      <c r="I2067"/>
      <c r="J2067"/>
      <c r="K2067"/>
      <c r="L2067"/>
      <c r="M2067"/>
      <c r="N2067"/>
      <c r="O2067"/>
      <c r="P2067"/>
      <c r="Q2067"/>
      <c r="R2067"/>
      <c r="T2067"/>
      <c r="U2067"/>
      <c r="V2067"/>
      <c r="W2067"/>
      <c r="X2067" s="40"/>
      <c r="Y2067"/>
      <c r="Z2067" s="40"/>
      <c r="AA2067" s="40"/>
      <c r="AB2067"/>
      <c r="AC2067"/>
      <c r="AD2067"/>
      <c r="AE2067"/>
    </row>
    <row r="2068" spans="2:31" ht="15">
      <c r="B2068"/>
      <c r="C2068"/>
      <c r="D2068"/>
      <c r="E2068"/>
      <c r="F2068"/>
      <c r="G2068"/>
      <c r="H2068"/>
      <c r="I2068"/>
      <c r="J2068"/>
      <c r="K2068"/>
      <c r="L2068"/>
      <c r="M2068"/>
      <c r="N2068"/>
      <c r="O2068"/>
      <c r="P2068"/>
      <c r="Q2068"/>
      <c r="R2068"/>
      <c r="T2068"/>
      <c r="U2068"/>
      <c r="V2068"/>
      <c r="W2068"/>
      <c r="X2068" s="40"/>
      <c r="Y2068"/>
      <c r="Z2068" s="40"/>
      <c r="AA2068" s="40"/>
      <c r="AB2068"/>
      <c r="AC2068"/>
      <c r="AD2068"/>
      <c r="AE2068"/>
    </row>
    <row r="2069" spans="2:31" ht="15">
      <c r="B2069"/>
      <c r="C2069"/>
      <c r="D2069"/>
      <c r="E2069"/>
      <c r="F2069"/>
      <c r="G2069"/>
      <c r="H2069"/>
      <c r="I2069"/>
      <c r="J2069"/>
      <c r="K2069"/>
      <c r="L2069"/>
      <c r="M2069"/>
      <c r="N2069"/>
      <c r="O2069"/>
      <c r="P2069"/>
      <c r="Q2069"/>
      <c r="R2069"/>
      <c r="T2069"/>
      <c r="U2069"/>
      <c r="V2069"/>
      <c r="W2069"/>
      <c r="X2069" s="40"/>
      <c r="Y2069"/>
      <c r="Z2069" s="40"/>
      <c r="AA2069" s="40"/>
      <c r="AB2069"/>
      <c r="AC2069"/>
      <c r="AD2069"/>
      <c r="AE2069"/>
    </row>
    <row r="2070" spans="2:31" ht="15">
      <c r="B2070"/>
      <c r="C2070"/>
      <c r="D2070"/>
      <c r="E2070"/>
      <c r="F2070"/>
      <c r="G2070"/>
      <c r="H2070"/>
      <c r="I2070"/>
      <c r="J2070"/>
      <c r="K2070"/>
      <c r="L2070"/>
      <c r="M2070"/>
      <c r="N2070"/>
      <c r="O2070"/>
      <c r="P2070"/>
      <c r="Q2070"/>
      <c r="R2070"/>
      <c r="T2070"/>
      <c r="U2070"/>
      <c r="V2070"/>
      <c r="W2070"/>
      <c r="X2070" s="40"/>
      <c r="Y2070"/>
      <c r="Z2070" s="40"/>
      <c r="AA2070" s="40"/>
      <c r="AB2070"/>
      <c r="AC2070"/>
      <c r="AD2070"/>
      <c r="AE2070"/>
    </row>
    <row r="2071" spans="2:31" ht="15">
      <c r="B2071"/>
      <c r="C2071"/>
      <c r="D2071"/>
      <c r="E2071"/>
      <c r="F2071"/>
      <c r="G2071"/>
      <c r="H2071"/>
      <c r="I2071"/>
      <c r="J2071"/>
      <c r="K2071"/>
      <c r="L2071"/>
      <c r="M2071"/>
      <c r="N2071"/>
      <c r="O2071"/>
      <c r="P2071"/>
      <c r="Q2071"/>
      <c r="R2071"/>
      <c r="T2071"/>
      <c r="U2071"/>
      <c r="V2071"/>
      <c r="W2071"/>
      <c r="X2071" s="40"/>
      <c r="Y2071"/>
      <c r="Z2071" s="40"/>
      <c r="AA2071" s="40"/>
      <c r="AB2071"/>
      <c r="AC2071"/>
      <c r="AD2071"/>
      <c r="AE2071"/>
    </row>
    <row r="2072" spans="2:31" ht="15">
      <c r="B2072"/>
      <c r="C2072"/>
      <c r="D2072"/>
      <c r="E2072"/>
      <c r="F2072"/>
      <c r="G2072"/>
      <c r="H2072"/>
      <c r="I2072"/>
      <c r="J2072"/>
      <c r="K2072"/>
      <c r="L2072"/>
      <c r="M2072"/>
      <c r="N2072"/>
      <c r="O2072"/>
      <c r="P2072"/>
      <c r="Q2072"/>
      <c r="R2072"/>
      <c r="T2072"/>
      <c r="U2072"/>
      <c r="V2072"/>
      <c r="W2072"/>
      <c r="X2072" s="40"/>
      <c r="Y2072"/>
      <c r="Z2072" s="40"/>
      <c r="AA2072" s="40"/>
      <c r="AB2072"/>
      <c r="AC2072"/>
      <c r="AD2072"/>
      <c r="AE2072"/>
    </row>
    <row r="2073" spans="2:31" ht="15">
      <c r="B2073"/>
      <c r="C2073"/>
      <c r="D2073"/>
      <c r="E2073"/>
      <c r="F2073"/>
      <c r="G2073"/>
      <c r="H2073"/>
      <c r="I2073"/>
      <c r="J2073"/>
      <c r="K2073"/>
      <c r="L2073"/>
      <c r="M2073"/>
      <c r="N2073"/>
      <c r="O2073"/>
      <c r="P2073"/>
      <c r="Q2073"/>
      <c r="R2073"/>
      <c r="T2073"/>
      <c r="U2073"/>
      <c r="V2073"/>
      <c r="W2073"/>
      <c r="X2073" s="40"/>
      <c r="Y2073"/>
      <c r="Z2073" s="40"/>
      <c r="AA2073" s="40"/>
      <c r="AB2073"/>
      <c r="AC2073"/>
      <c r="AD2073"/>
      <c r="AE2073"/>
    </row>
    <row r="2074" spans="2:31" ht="15">
      <c r="B2074"/>
      <c r="C2074"/>
      <c r="D2074"/>
      <c r="E2074"/>
      <c r="F2074"/>
      <c r="G2074"/>
      <c r="H2074"/>
      <c r="I2074"/>
      <c r="J2074"/>
      <c r="K2074"/>
      <c r="L2074"/>
      <c r="M2074"/>
      <c r="N2074"/>
      <c r="O2074"/>
      <c r="P2074"/>
      <c r="Q2074"/>
      <c r="R2074"/>
      <c r="T2074"/>
      <c r="U2074"/>
      <c r="V2074"/>
      <c r="W2074"/>
      <c r="X2074" s="40"/>
      <c r="Y2074"/>
      <c r="Z2074" s="40"/>
      <c r="AA2074"/>
      <c r="AB2074"/>
      <c r="AC2074"/>
      <c r="AD2074"/>
      <c r="AE2074"/>
    </row>
    <row r="2075" spans="2:31" ht="15">
      <c r="B2075"/>
      <c r="C2075"/>
      <c r="D2075"/>
      <c r="E2075"/>
      <c r="F2075"/>
      <c r="G2075"/>
      <c r="H2075"/>
      <c r="I2075"/>
      <c r="J2075"/>
      <c r="K2075"/>
      <c r="L2075"/>
      <c r="M2075"/>
      <c r="N2075"/>
      <c r="O2075"/>
      <c r="P2075"/>
      <c r="Q2075"/>
      <c r="R2075"/>
      <c r="T2075"/>
      <c r="U2075"/>
      <c r="V2075"/>
      <c r="W2075"/>
      <c r="X2075" s="40"/>
      <c r="Y2075"/>
      <c r="Z2075"/>
      <c r="AA2075"/>
      <c r="AB2075"/>
      <c r="AC2075"/>
      <c r="AD2075"/>
      <c r="AE2075"/>
    </row>
    <row r="2076" spans="2:31" ht="15">
      <c r="B2076"/>
      <c r="C2076"/>
      <c r="D2076"/>
      <c r="E2076"/>
      <c r="F2076"/>
      <c r="G2076"/>
      <c r="H2076"/>
      <c r="I2076"/>
      <c r="J2076"/>
      <c r="K2076"/>
      <c r="L2076"/>
      <c r="M2076"/>
      <c r="N2076"/>
      <c r="O2076"/>
      <c r="P2076"/>
      <c r="Q2076"/>
      <c r="R2076"/>
      <c r="T2076"/>
      <c r="U2076"/>
      <c r="V2076"/>
      <c r="W2076"/>
      <c r="X2076" s="40"/>
      <c r="Y2076"/>
      <c r="Z2076"/>
      <c r="AA2076"/>
      <c r="AB2076"/>
      <c r="AC2076"/>
      <c r="AD2076"/>
      <c r="AE2076"/>
    </row>
    <row r="2077" spans="2:31" ht="15">
      <c r="B2077"/>
      <c r="C2077"/>
      <c r="D2077"/>
      <c r="E2077"/>
      <c r="F2077"/>
      <c r="G2077"/>
      <c r="H2077"/>
      <c r="I2077"/>
      <c r="J2077"/>
      <c r="K2077"/>
      <c r="L2077"/>
      <c r="M2077"/>
      <c r="N2077"/>
      <c r="O2077"/>
      <c r="P2077"/>
      <c r="Q2077"/>
      <c r="R2077"/>
      <c r="T2077"/>
      <c r="U2077"/>
      <c r="V2077"/>
      <c r="W2077"/>
      <c r="X2077" s="40"/>
      <c r="Y2077"/>
      <c r="Z2077"/>
      <c r="AA2077"/>
      <c r="AB2077"/>
      <c r="AC2077"/>
      <c r="AD2077"/>
      <c r="AE2077"/>
    </row>
    <row r="2078" spans="2:31" ht="15">
      <c r="B2078"/>
      <c r="C2078"/>
      <c r="D2078"/>
      <c r="E2078"/>
      <c r="F2078"/>
      <c r="G2078"/>
      <c r="H2078"/>
      <c r="I2078"/>
      <c r="J2078"/>
      <c r="K2078"/>
      <c r="L2078"/>
      <c r="M2078"/>
      <c r="N2078"/>
      <c r="O2078"/>
      <c r="P2078"/>
      <c r="Q2078"/>
      <c r="R2078"/>
      <c r="T2078"/>
      <c r="U2078"/>
      <c r="V2078"/>
      <c r="W2078"/>
      <c r="X2078" s="40"/>
      <c r="Y2078"/>
      <c r="Z2078" s="40"/>
      <c r="AA2078" s="40"/>
      <c r="AB2078"/>
      <c r="AC2078"/>
      <c r="AD2078"/>
      <c r="AE2078"/>
    </row>
    <row r="2079" spans="2:31" ht="15">
      <c r="B2079"/>
      <c r="C2079"/>
      <c r="D2079"/>
      <c r="E2079"/>
      <c r="F2079"/>
      <c r="G2079"/>
      <c r="H2079"/>
      <c r="I2079"/>
      <c r="J2079"/>
      <c r="K2079"/>
      <c r="L2079"/>
      <c r="M2079"/>
      <c r="N2079"/>
      <c r="O2079"/>
      <c r="P2079"/>
      <c r="Q2079"/>
      <c r="R2079"/>
      <c r="T2079"/>
      <c r="U2079"/>
      <c r="V2079"/>
      <c r="W2079"/>
      <c r="X2079" s="40"/>
      <c r="Y2079"/>
      <c r="Z2079" s="40"/>
      <c r="AA2079" s="40"/>
      <c r="AB2079"/>
      <c r="AC2079"/>
      <c r="AD2079"/>
      <c r="AE2079"/>
    </row>
    <row r="2080" spans="2:31" ht="15">
      <c r="B2080"/>
      <c r="C2080"/>
      <c r="D2080"/>
      <c r="E2080"/>
      <c r="F2080"/>
      <c r="G2080"/>
      <c r="H2080"/>
      <c r="I2080"/>
      <c r="J2080"/>
      <c r="K2080"/>
      <c r="L2080"/>
      <c r="M2080"/>
      <c r="N2080"/>
      <c r="O2080"/>
      <c r="P2080"/>
      <c r="Q2080"/>
      <c r="R2080"/>
      <c r="T2080"/>
      <c r="U2080"/>
      <c r="V2080"/>
      <c r="W2080"/>
      <c r="X2080" s="40"/>
      <c r="Y2080"/>
      <c r="Z2080" s="40"/>
      <c r="AA2080" s="40"/>
      <c r="AB2080"/>
      <c r="AC2080"/>
      <c r="AD2080"/>
      <c r="AE2080"/>
    </row>
    <row r="2081" spans="2:31" ht="15">
      <c r="B2081"/>
      <c r="C2081"/>
      <c r="D2081"/>
      <c r="E2081"/>
      <c r="F2081"/>
      <c r="G2081"/>
      <c r="H2081"/>
      <c r="I2081"/>
      <c r="J2081"/>
      <c r="K2081"/>
      <c r="L2081"/>
      <c r="M2081"/>
      <c r="N2081"/>
      <c r="O2081"/>
      <c r="P2081"/>
      <c r="Q2081"/>
      <c r="R2081"/>
      <c r="T2081"/>
      <c r="U2081"/>
      <c r="V2081"/>
      <c r="W2081"/>
      <c r="X2081" s="40"/>
      <c r="Y2081"/>
      <c r="Z2081" s="40"/>
      <c r="AA2081" s="40"/>
      <c r="AB2081"/>
      <c r="AC2081"/>
      <c r="AD2081"/>
      <c r="AE2081"/>
    </row>
    <row r="2082" spans="2:31" ht="15">
      <c r="B2082"/>
      <c r="C2082"/>
      <c r="D2082"/>
      <c r="E2082"/>
      <c r="F2082"/>
      <c r="G2082"/>
      <c r="H2082"/>
      <c r="I2082"/>
      <c r="J2082"/>
      <c r="K2082"/>
      <c r="L2082"/>
      <c r="M2082"/>
      <c r="N2082"/>
      <c r="O2082"/>
      <c r="P2082"/>
      <c r="Q2082"/>
      <c r="R2082"/>
      <c r="T2082"/>
      <c r="U2082"/>
      <c r="V2082"/>
      <c r="W2082"/>
      <c r="X2082" s="40"/>
      <c r="Y2082"/>
      <c r="Z2082" s="40"/>
      <c r="AA2082" s="40"/>
      <c r="AB2082"/>
      <c r="AC2082"/>
      <c r="AD2082"/>
      <c r="AE2082"/>
    </row>
    <row r="2083" spans="2:31" ht="15">
      <c r="B2083"/>
      <c r="C2083"/>
      <c r="D2083"/>
      <c r="E2083"/>
      <c r="F2083"/>
      <c r="G2083"/>
      <c r="H2083"/>
      <c r="I2083"/>
      <c r="J2083"/>
      <c r="K2083"/>
      <c r="L2083"/>
      <c r="M2083"/>
      <c r="N2083"/>
      <c r="O2083"/>
      <c r="P2083"/>
      <c r="Q2083"/>
      <c r="R2083"/>
      <c r="T2083"/>
      <c r="U2083"/>
      <c r="V2083"/>
      <c r="W2083"/>
      <c r="X2083" s="40"/>
      <c r="Y2083"/>
      <c r="Z2083" s="40"/>
      <c r="AA2083" s="40"/>
      <c r="AB2083"/>
      <c r="AC2083"/>
      <c r="AD2083"/>
      <c r="AE2083"/>
    </row>
    <row r="2084" spans="2:31" ht="15">
      <c r="B2084"/>
      <c r="C2084"/>
      <c r="D2084"/>
      <c r="E2084"/>
      <c r="F2084"/>
      <c r="G2084"/>
      <c r="H2084"/>
      <c r="I2084"/>
      <c r="J2084"/>
      <c r="K2084"/>
      <c r="L2084"/>
      <c r="M2084"/>
      <c r="N2084"/>
      <c r="O2084"/>
      <c r="P2084"/>
      <c r="Q2084"/>
      <c r="R2084"/>
      <c r="T2084"/>
      <c r="U2084"/>
      <c r="V2084"/>
      <c r="W2084"/>
      <c r="X2084" s="40"/>
      <c r="Y2084"/>
      <c r="Z2084" s="40"/>
      <c r="AA2084" s="40"/>
      <c r="AB2084"/>
      <c r="AC2084"/>
      <c r="AD2084"/>
      <c r="AE2084"/>
    </row>
    <row r="2085" spans="2:31" ht="15">
      <c r="B2085"/>
      <c r="C2085"/>
      <c r="D2085"/>
      <c r="E2085"/>
      <c r="F2085"/>
      <c r="G2085"/>
      <c r="H2085"/>
      <c r="I2085"/>
      <c r="J2085"/>
      <c r="K2085"/>
      <c r="L2085"/>
      <c r="M2085"/>
      <c r="N2085"/>
      <c r="O2085"/>
      <c r="P2085"/>
      <c r="Q2085"/>
      <c r="R2085"/>
      <c r="T2085"/>
      <c r="U2085"/>
      <c r="V2085"/>
      <c r="W2085"/>
      <c r="X2085" s="40"/>
      <c r="Y2085"/>
      <c r="Z2085" s="40"/>
      <c r="AA2085" s="40"/>
      <c r="AB2085"/>
      <c r="AC2085"/>
      <c r="AD2085"/>
      <c r="AE2085"/>
    </row>
    <row r="2086" spans="2:31" ht="15">
      <c r="B2086"/>
      <c r="C2086"/>
      <c r="D2086"/>
      <c r="E2086"/>
      <c r="F2086"/>
      <c r="G2086"/>
      <c r="H2086"/>
      <c r="I2086"/>
      <c r="J2086"/>
      <c r="K2086"/>
      <c r="L2086"/>
      <c r="M2086"/>
      <c r="N2086"/>
      <c r="O2086"/>
      <c r="P2086"/>
      <c r="Q2086"/>
      <c r="R2086"/>
      <c r="T2086"/>
      <c r="U2086"/>
      <c r="V2086"/>
      <c r="W2086"/>
      <c r="X2086" s="40"/>
      <c r="Y2086"/>
      <c r="Z2086" s="40"/>
      <c r="AA2086" s="40"/>
      <c r="AB2086"/>
      <c r="AC2086"/>
      <c r="AD2086"/>
      <c r="AE2086"/>
    </row>
    <row r="2087" spans="2:31" ht="15">
      <c r="B2087"/>
      <c r="C2087"/>
      <c r="D2087"/>
      <c r="E2087"/>
      <c r="F2087"/>
      <c r="G2087"/>
      <c r="H2087"/>
      <c r="I2087"/>
      <c r="J2087"/>
      <c r="K2087"/>
      <c r="L2087"/>
      <c r="M2087"/>
      <c r="N2087"/>
      <c r="O2087"/>
      <c r="P2087"/>
      <c r="Q2087"/>
      <c r="R2087"/>
      <c r="T2087"/>
      <c r="U2087"/>
      <c r="V2087"/>
      <c r="W2087"/>
      <c r="X2087" s="40"/>
      <c r="Y2087"/>
      <c r="Z2087"/>
      <c r="AA2087"/>
      <c r="AB2087"/>
      <c r="AC2087"/>
      <c r="AD2087"/>
      <c r="AE2087"/>
    </row>
    <row r="2088" spans="2:31" ht="15">
      <c r="B2088"/>
      <c r="C2088"/>
      <c r="D2088"/>
      <c r="E2088"/>
      <c r="F2088"/>
      <c r="G2088"/>
      <c r="H2088"/>
      <c r="I2088"/>
      <c r="J2088"/>
      <c r="K2088"/>
      <c r="L2088"/>
      <c r="M2088"/>
      <c r="N2088"/>
      <c r="O2088"/>
      <c r="P2088"/>
      <c r="Q2088"/>
      <c r="R2088"/>
      <c r="T2088"/>
      <c r="U2088"/>
      <c r="V2088"/>
      <c r="W2088"/>
      <c r="X2088" s="40"/>
      <c r="Y2088"/>
      <c r="Z2088"/>
      <c r="AA2088"/>
      <c r="AB2088"/>
      <c r="AC2088"/>
      <c r="AD2088"/>
      <c r="AE2088"/>
    </row>
    <row r="2089" spans="2:31" ht="15">
      <c r="B2089"/>
      <c r="C2089"/>
      <c r="D2089"/>
      <c r="E2089"/>
      <c r="F2089"/>
      <c r="G2089"/>
      <c r="H2089"/>
      <c r="I2089"/>
      <c r="J2089"/>
      <c r="K2089"/>
      <c r="L2089"/>
      <c r="M2089"/>
      <c r="N2089"/>
      <c r="O2089"/>
      <c r="P2089"/>
      <c r="Q2089"/>
      <c r="R2089"/>
      <c r="T2089"/>
      <c r="U2089"/>
      <c r="V2089"/>
      <c r="W2089"/>
      <c r="X2089" s="40"/>
      <c r="Y2089"/>
      <c r="Z2089"/>
      <c r="AA2089"/>
      <c r="AB2089"/>
      <c r="AC2089"/>
      <c r="AD2089"/>
      <c r="AE2089"/>
    </row>
    <row r="2090" spans="2:31" ht="15">
      <c r="B2090"/>
      <c r="C2090"/>
      <c r="D2090"/>
      <c r="E2090"/>
      <c r="F2090"/>
      <c r="G2090"/>
      <c r="H2090"/>
      <c r="I2090"/>
      <c r="J2090"/>
      <c r="K2090"/>
      <c r="L2090"/>
      <c r="M2090"/>
      <c r="N2090"/>
      <c r="O2090"/>
      <c r="P2090"/>
      <c r="Q2090"/>
      <c r="R2090"/>
      <c r="T2090"/>
      <c r="U2090"/>
      <c r="V2090"/>
      <c r="W2090"/>
      <c r="X2090" s="40"/>
      <c r="Y2090"/>
      <c r="Z2090"/>
      <c r="AA2090"/>
      <c r="AB2090"/>
      <c r="AC2090"/>
      <c r="AD2090"/>
      <c r="AE2090"/>
    </row>
    <row r="2091" spans="2:31" ht="15">
      <c r="B2091"/>
      <c r="C2091"/>
      <c r="D2091"/>
      <c r="E2091"/>
      <c r="F2091"/>
      <c r="G2091"/>
      <c r="H2091"/>
      <c r="I2091"/>
      <c r="J2091"/>
      <c r="K2091"/>
      <c r="L2091"/>
      <c r="M2091"/>
      <c r="N2091"/>
      <c r="O2091"/>
      <c r="P2091"/>
      <c r="Q2091"/>
      <c r="R2091"/>
      <c r="T2091"/>
      <c r="U2091"/>
      <c r="V2091"/>
      <c r="W2091"/>
      <c r="X2091" s="40"/>
      <c r="Y2091"/>
      <c r="Z2091"/>
      <c r="AA2091"/>
      <c r="AB2091"/>
      <c r="AC2091"/>
      <c r="AD2091"/>
      <c r="AE2091"/>
    </row>
    <row r="2092" spans="2:31" ht="15">
      <c r="B2092"/>
      <c r="C2092"/>
      <c r="D2092"/>
      <c r="E2092"/>
      <c r="F2092"/>
      <c r="G2092"/>
      <c r="H2092"/>
      <c r="I2092"/>
      <c r="J2092"/>
      <c r="K2092"/>
      <c r="L2092"/>
      <c r="M2092"/>
      <c r="N2092"/>
      <c r="O2092"/>
      <c r="P2092"/>
      <c r="Q2092"/>
      <c r="R2092"/>
      <c r="T2092"/>
      <c r="U2092"/>
      <c r="V2092"/>
      <c r="W2092"/>
      <c r="X2092" s="40"/>
      <c r="Y2092"/>
      <c r="Z2092"/>
      <c r="AA2092"/>
      <c r="AB2092"/>
      <c r="AC2092"/>
      <c r="AD2092"/>
      <c r="AE2092"/>
    </row>
    <row r="2093" spans="2:31" ht="15">
      <c r="B2093"/>
      <c r="C2093"/>
      <c r="D2093"/>
      <c r="E2093"/>
      <c r="F2093"/>
      <c r="G2093"/>
      <c r="H2093"/>
      <c r="I2093"/>
      <c r="J2093"/>
      <c r="K2093"/>
      <c r="L2093"/>
      <c r="M2093"/>
      <c r="N2093"/>
      <c r="O2093"/>
      <c r="P2093"/>
      <c r="Q2093"/>
      <c r="R2093"/>
      <c r="T2093"/>
      <c r="U2093"/>
      <c r="V2093"/>
      <c r="W2093"/>
      <c r="X2093" s="40"/>
      <c r="Y2093"/>
      <c r="Z2093"/>
      <c r="AA2093"/>
      <c r="AB2093"/>
      <c r="AC2093"/>
      <c r="AD2093"/>
      <c r="AE2093"/>
    </row>
    <row r="2094" spans="2:31" ht="15">
      <c r="B2094"/>
      <c r="C2094"/>
      <c r="D2094"/>
      <c r="E2094"/>
      <c r="F2094"/>
      <c r="G2094"/>
      <c r="H2094"/>
      <c r="I2094"/>
      <c r="J2094"/>
      <c r="K2094"/>
      <c r="L2094"/>
      <c r="M2094"/>
      <c r="N2094"/>
      <c r="O2094"/>
      <c r="P2094"/>
      <c r="Q2094"/>
      <c r="R2094"/>
      <c r="T2094"/>
      <c r="U2094"/>
      <c r="V2094"/>
      <c r="W2094"/>
      <c r="X2094" s="40"/>
      <c r="Y2094"/>
      <c r="Z2094" s="40"/>
      <c r="AA2094" s="40"/>
      <c r="AB2094"/>
      <c r="AC2094"/>
      <c r="AD2094"/>
      <c r="AE2094"/>
    </row>
    <row r="2095" spans="2:31" ht="15">
      <c r="B2095"/>
      <c r="C2095"/>
      <c r="D2095"/>
      <c r="E2095"/>
      <c r="F2095"/>
      <c r="G2095"/>
      <c r="H2095"/>
      <c r="I2095"/>
      <c r="J2095"/>
      <c r="K2095"/>
      <c r="L2095"/>
      <c r="M2095"/>
      <c r="N2095"/>
      <c r="O2095"/>
      <c r="P2095"/>
      <c r="Q2095"/>
      <c r="R2095"/>
      <c r="T2095"/>
      <c r="U2095"/>
      <c r="V2095"/>
      <c r="W2095"/>
      <c r="X2095" s="40"/>
      <c r="Y2095"/>
      <c r="Z2095" s="40"/>
      <c r="AA2095" s="40"/>
      <c r="AB2095"/>
      <c r="AC2095"/>
      <c r="AD2095"/>
      <c r="AE2095"/>
    </row>
    <row r="2096" spans="2:31" ht="15">
      <c r="B2096"/>
      <c r="C2096"/>
      <c r="D2096"/>
      <c r="E2096"/>
      <c r="F2096"/>
      <c r="G2096"/>
      <c r="H2096"/>
      <c r="I2096"/>
      <c r="J2096"/>
      <c r="K2096"/>
      <c r="L2096"/>
      <c r="M2096"/>
      <c r="N2096"/>
      <c r="O2096"/>
      <c r="P2096"/>
      <c r="Q2096"/>
      <c r="R2096"/>
      <c r="T2096"/>
      <c r="U2096"/>
      <c r="V2096"/>
      <c r="W2096"/>
      <c r="X2096" s="40"/>
      <c r="Y2096"/>
      <c r="Z2096" s="40"/>
      <c r="AA2096"/>
      <c r="AB2096"/>
      <c r="AC2096"/>
      <c r="AD2096"/>
      <c r="AE2096"/>
    </row>
    <row r="2097" spans="2:31" ht="15">
      <c r="B2097"/>
      <c r="C2097"/>
      <c r="D2097"/>
      <c r="E2097"/>
      <c r="F2097"/>
      <c r="G2097"/>
      <c r="H2097"/>
      <c r="I2097"/>
      <c r="J2097"/>
      <c r="K2097"/>
      <c r="L2097"/>
      <c r="M2097"/>
      <c r="N2097"/>
      <c r="O2097"/>
      <c r="P2097"/>
      <c r="Q2097"/>
      <c r="R2097"/>
      <c r="T2097"/>
      <c r="U2097"/>
      <c r="V2097"/>
      <c r="W2097"/>
      <c r="X2097" s="40"/>
      <c r="Y2097"/>
      <c r="Z2097"/>
      <c r="AA2097"/>
      <c r="AB2097"/>
      <c r="AC2097"/>
      <c r="AD2097"/>
      <c r="AE2097"/>
    </row>
    <row r="2098" spans="2:31" ht="15">
      <c r="B2098"/>
      <c r="C2098"/>
      <c r="D2098"/>
      <c r="E2098"/>
      <c r="F2098"/>
      <c r="G2098"/>
      <c r="H2098"/>
      <c r="I2098"/>
      <c r="J2098"/>
      <c r="K2098"/>
      <c r="L2098"/>
      <c r="M2098"/>
      <c r="N2098"/>
      <c r="O2098"/>
      <c r="P2098"/>
      <c r="Q2098"/>
      <c r="R2098"/>
      <c r="T2098"/>
      <c r="U2098"/>
      <c r="V2098"/>
      <c r="W2098"/>
      <c r="X2098" s="40"/>
      <c r="Y2098"/>
      <c r="Z2098" s="40"/>
      <c r="AA2098" s="40"/>
      <c r="AB2098"/>
      <c r="AC2098"/>
      <c r="AD2098"/>
      <c r="AE2098"/>
    </row>
    <row r="2099" spans="2:31" ht="15">
      <c r="B2099"/>
      <c r="C2099"/>
      <c r="D2099"/>
      <c r="E2099"/>
      <c r="F2099"/>
      <c r="G2099"/>
      <c r="H2099"/>
      <c r="I2099"/>
      <c r="J2099"/>
      <c r="K2099"/>
      <c r="L2099"/>
      <c r="M2099"/>
      <c r="N2099"/>
      <c r="O2099"/>
      <c r="P2099"/>
      <c r="Q2099"/>
      <c r="R2099"/>
      <c r="T2099"/>
      <c r="U2099"/>
      <c r="V2099"/>
      <c r="W2099"/>
      <c r="X2099" s="40"/>
      <c r="Y2099"/>
      <c r="Z2099" s="40"/>
      <c r="AA2099" s="40"/>
      <c r="AB2099"/>
      <c r="AC2099"/>
      <c r="AD2099"/>
      <c r="AE2099"/>
    </row>
    <row r="2100" spans="2:31" ht="15">
      <c r="B2100"/>
      <c r="C2100"/>
      <c r="D2100"/>
      <c r="E2100"/>
      <c r="F2100"/>
      <c r="G2100"/>
      <c r="H2100"/>
      <c r="I2100"/>
      <c r="J2100"/>
      <c r="K2100"/>
      <c r="L2100"/>
      <c r="M2100"/>
      <c r="N2100"/>
      <c r="O2100"/>
      <c r="P2100"/>
      <c r="Q2100"/>
      <c r="R2100"/>
      <c r="T2100"/>
      <c r="U2100"/>
      <c r="V2100"/>
      <c r="W2100"/>
      <c r="X2100" s="40"/>
      <c r="Y2100"/>
      <c r="Z2100"/>
      <c r="AA2100"/>
      <c r="AB2100"/>
      <c r="AC2100"/>
      <c r="AD2100"/>
      <c r="AE2100"/>
    </row>
    <row r="2101" spans="2:31" ht="15">
      <c r="B2101"/>
      <c r="C2101"/>
      <c r="D2101"/>
      <c r="E2101"/>
      <c r="F2101"/>
      <c r="G2101"/>
      <c r="H2101"/>
      <c r="I2101"/>
      <c r="J2101"/>
      <c r="K2101"/>
      <c r="L2101"/>
      <c r="M2101"/>
      <c r="N2101"/>
      <c r="O2101"/>
      <c r="P2101"/>
      <c r="Q2101"/>
      <c r="R2101"/>
      <c r="T2101"/>
      <c r="U2101"/>
      <c r="V2101"/>
      <c r="W2101"/>
      <c r="X2101" s="40"/>
      <c r="Y2101"/>
      <c r="Z2101"/>
      <c r="AA2101"/>
      <c r="AB2101"/>
      <c r="AC2101"/>
      <c r="AD2101"/>
      <c r="AE2101"/>
    </row>
    <row r="2102" spans="2:31" ht="15">
      <c r="B2102"/>
      <c r="C2102"/>
      <c r="D2102"/>
      <c r="E2102"/>
      <c r="F2102"/>
      <c r="G2102"/>
      <c r="H2102"/>
      <c r="I2102"/>
      <c r="J2102"/>
      <c r="K2102"/>
      <c r="L2102"/>
      <c r="M2102"/>
      <c r="N2102"/>
      <c r="O2102"/>
      <c r="P2102"/>
      <c r="Q2102"/>
      <c r="R2102"/>
      <c r="T2102"/>
      <c r="U2102"/>
      <c r="V2102"/>
      <c r="W2102"/>
      <c r="X2102" s="40"/>
      <c r="Y2102"/>
      <c r="Z2102"/>
      <c r="AA2102"/>
      <c r="AB2102"/>
      <c r="AC2102"/>
      <c r="AD2102"/>
      <c r="AE2102"/>
    </row>
    <row r="2103" spans="2:31" ht="15">
      <c r="B2103"/>
      <c r="C2103"/>
      <c r="D2103"/>
      <c r="E2103"/>
      <c r="F2103"/>
      <c r="G2103"/>
      <c r="H2103"/>
      <c r="I2103"/>
      <c r="J2103"/>
      <c r="K2103"/>
      <c r="L2103"/>
      <c r="M2103"/>
      <c r="N2103"/>
      <c r="O2103"/>
      <c r="P2103"/>
      <c r="Q2103"/>
      <c r="R2103"/>
      <c r="T2103"/>
      <c r="U2103"/>
      <c r="V2103"/>
      <c r="W2103"/>
      <c r="X2103" s="40"/>
      <c r="Y2103"/>
      <c r="Z2103" s="40"/>
      <c r="AA2103" s="40"/>
      <c r="AB2103"/>
      <c r="AC2103"/>
      <c r="AD2103"/>
      <c r="AE2103"/>
    </row>
    <row r="2104" spans="2:31" ht="15">
      <c r="B2104"/>
      <c r="C2104"/>
      <c r="D2104"/>
      <c r="E2104"/>
      <c r="F2104"/>
      <c r="G2104"/>
      <c r="H2104"/>
      <c r="I2104"/>
      <c r="J2104"/>
      <c r="K2104"/>
      <c r="L2104"/>
      <c r="M2104"/>
      <c r="N2104"/>
      <c r="O2104"/>
      <c r="P2104"/>
      <c r="Q2104"/>
      <c r="R2104"/>
      <c r="T2104"/>
      <c r="U2104"/>
      <c r="V2104"/>
      <c r="W2104"/>
      <c r="X2104" s="40"/>
      <c r="Y2104"/>
      <c r="Z2104"/>
      <c r="AA2104"/>
      <c r="AB2104"/>
      <c r="AC2104"/>
      <c r="AD2104"/>
      <c r="AE2104"/>
    </row>
    <row r="2105" spans="2:31" ht="15">
      <c r="B2105"/>
      <c r="C2105"/>
      <c r="D2105"/>
      <c r="E2105"/>
      <c r="F2105"/>
      <c r="G2105"/>
      <c r="H2105"/>
      <c r="I2105"/>
      <c r="J2105"/>
      <c r="K2105"/>
      <c r="L2105"/>
      <c r="M2105"/>
      <c r="N2105"/>
      <c r="O2105"/>
      <c r="P2105"/>
      <c r="Q2105"/>
      <c r="R2105"/>
      <c r="T2105"/>
      <c r="U2105"/>
      <c r="V2105"/>
      <c r="W2105"/>
      <c r="X2105" s="40"/>
      <c r="Y2105"/>
      <c r="Z2105" s="40"/>
      <c r="AA2105" s="40"/>
      <c r="AB2105"/>
      <c r="AC2105"/>
      <c r="AD2105"/>
      <c r="AE2105"/>
    </row>
    <row r="2106" spans="2:31" ht="15">
      <c r="B2106"/>
      <c r="C2106"/>
      <c r="D2106"/>
      <c r="E2106"/>
      <c r="F2106"/>
      <c r="G2106"/>
      <c r="H2106"/>
      <c r="I2106"/>
      <c r="J2106"/>
      <c r="K2106"/>
      <c r="L2106"/>
      <c r="M2106"/>
      <c r="N2106"/>
      <c r="O2106"/>
      <c r="P2106"/>
      <c r="Q2106"/>
      <c r="R2106"/>
      <c r="T2106"/>
      <c r="U2106"/>
      <c r="V2106"/>
      <c r="W2106"/>
      <c r="X2106" s="40"/>
      <c r="Y2106"/>
      <c r="Z2106" s="40"/>
      <c r="AA2106" s="40"/>
      <c r="AB2106"/>
      <c r="AC2106"/>
      <c r="AD2106"/>
      <c r="AE2106"/>
    </row>
    <row r="2107" spans="2:31" ht="15">
      <c r="B2107"/>
      <c r="C2107"/>
      <c r="D2107"/>
      <c r="E2107"/>
      <c r="F2107"/>
      <c r="G2107"/>
      <c r="H2107"/>
      <c r="I2107"/>
      <c r="J2107"/>
      <c r="K2107"/>
      <c r="L2107"/>
      <c r="M2107"/>
      <c r="N2107"/>
      <c r="O2107"/>
      <c r="P2107"/>
      <c r="Q2107"/>
      <c r="R2107"/>
      <c r="T2107"/>
      <c r="U2107"/>
      <c r="V2107"/>
      <c r="W2107"/>
      <c r="X2107" s="40"/>
      <c r="Y2107"/>
      <c r="Z2107"/>
      <c r="AA2107"/>
      <c r="AB2107"/>
      <c r="AC2107"/>
      <c r="AD2107"/>
      <c r="AE2107"/>
    </row>
    <row r="2108" spans="2:31" ht="15">
      <c r="B2108"/>
      <c r="C2108"/>
      <c r="D2108"/>
      <c r="E2108"/>
      <c r="F2108"/>
      <c r="G2108"/>
      <c r="H2108"/>
      <c r="I2108"/>
      <c r="J2108"/>
      <c r="K2108"/>
      <c r="L2108"/>
      <c r="M2108"/>
      <c r="N2108"/>
      <c r="O2108"/>
      <c r="P2108"/>
      <c r="Q2108"/>
      <c r="R2108"/>
      <c r="T2108"/>
      <c r="U2108"/>
      <c r="V2108"/>
      <c r="W2108"/>
      <c r="X2108" s="40"/>
      <c r="Y2108"/>
      <c r="Z2108" s="40"/>
      <c r="AA2108" s="40"/>
      <c r="AB2108"/>
      <c r="AC2108"/>
      <c r="AD2108"/>
      <c r="AE2108"/>
    </row>
    <row r="2109" spans="2:31" ht="15">
      <c r="B2109"/>
      <c r="C2109"/>
      <c r="D2109"/>
      <c r="E2109"/>
      <c r="F2109"/>
      <c r="G2109"/>
      <c r="H2109"/>
      <c r="I2109"/>
      <c r="J2109"/>
      <c r="K2109"/>
      <c r="L2109"/>
      <c r="M2109"/>
      <c r="N2109"/>
      <c r="O2109"/>
      <c r="P2109"/>
      <c r="Q2109"/>
      <c r="R2109"/>
      <c r="T2109"/>
      <c r="U2109"/>
      <c r="V2109"/>
      <c r="W2109"/>
      <c r="X2109" s="40"/>
      <c r="Y2109"/>
      <c r="Z2109" s="40"/>
      <c r="AA2109" s="40"/>
      <c r="AB2109"/>
      <c r="AC2109"/>
      <c r="AD2109"/>
      <c r="AE2109"/>
    </row>
    <row r="2110" spans="2:31" ht="15">
      <c r="B2110"/>
      <c r="C2110"/>
      <c r="D2110"/>
      <c r="E2110"/>
      <c r="F2110"/>
      <c r="G2110"/>
      <c r="H2110"/>
      <c r="I2110"/>
      <c r="J2110"/>
      <c r="K2110"/>
      <c r="L2110"/>
      <c r="M2110"/>
      <c r="N2110"/>
      <c r="O2110"/>
      <c r="P2110"/>
      <c r="Q2110"/>
      <c r="R2110"/>
      <c r="T2110"/>
      <c r="U2110"/>
      <c r="V2110"/>
      <c r="W2110"/>
      <c r="X2110" s="40"/>
      <c r="Y2110"/>
      <c r="Z2110"/>
      <c r="AA2110"/>
      <c r="AB2110"/>
      <c r="AC2110"/>
      <c r="AD2110"/>
      <c r="AE2110"/>
    </row>
    <row r="2111" spans="2:31" ht="15">
      <c r="B2111"/>
      <c r="C2111"/>
      <c r="D2111"/>
      <c r="E2111"/>
      <c r="F2111"/>
      <c r="G2111"/>
      <c r="H2111"/>
      <c r="I2111"/>
      <c r="J2111"/>
      <c r="K2111"/>
      <c r="L2111"/>
      <c r="M2111"/>
      <c r="N2111"/>
      <c r="O2111"/>
      <c r="P2111"/>
      <c r="Q2111"/>
      <c r="R2111"/>
      <c r="T2111"/>
      <c r="U2111"/>
      <c r="V2111"/>
      <c r="W2111"/>
      <c r="X2111" s="40"/>
      <c r="Y2111"/>
      <c r="Z2111" s="40"/>
      <c r="AA2111" s="40"/>
      <c r="AB2111"/>
      <c r="AC2111"/>
      <c r="AD2111"/>
      <c r="AE2111"/>
    </row>
    <row r="2112" spans="2:31" ht="15">
      <c r="B2112"/>
      <c r="C2112"/>
      <c r="D2112"/>
      <c r="E2112"/>
      <c r="F2112"/>
      <c r="G2112"/>
      <c r="H2112"/>
      <c r="I2112"/>
      <c r="J2112"/>
      <c r="K2112"/>
      <c r="L2112"/>
      <c r="M2112"/>
      <c r="N2112"/>
      <c r="O2112"/>
      <c r="P2112"/>
      <c r="Q2112"/>
      <c r="R2112"/>
      <c r="T2112"/>
      <c r="U2112"/>
      <c r="V2112"/>
      <c r="W2112"/>
      <c r="X2112" s="40"/>
      <c r="Y2112"/>
      <c r="Z2112" s="40"/>
      <c r="AA2112" s="40"/>
      <c r="AB2112"/>
      <c r="AC2112"/>
      <c r="AD2112"/>
      <c r="AE2112"/>
    </row>
    <row r="2113" spans="2:31" ht="15">
      <c r="B2113"/>
      <c r="C2113"/>
      <c r="D2113"/>
      <c r="E2113"/>
      <c r="F2113"/>
      <c r="G2113"/>
      <c r="H2113"/>
      <c r="I2113"/>
      <c r="J2113"/>
      <c r="K2113"/>
      <c r="L2113"/>
      <c r="M2113"/>
      <c r="N2113"/>
      <c r="O2113"/>
      <c r="P2113"/>
      <c r="Q2113"/>
      <c r="R2113"/>
      <c r="T2113"/>
      <c r="U2113"/>
      <c r="V2113"/>
      <c r="W2113"/>
      <c r="X2113" s="40"/>
      <c r="Y2113"/>
      <c r="Z2113"/>
      <c r="AA2113"/>
      <c r="AB2113"/>
      <c r="AC2113"/>
      <c r="AD2113"/>
      <c r="AE2113"/>
    </row>
    <row r="2114" spans="2:31" ht="15">
      <c r="B2114"/>
      <c r="C2114"/>
      <c r="D2114"/>
      <c r="E2114"/>
      <c r="F2114"/>
      <c r="G2114"/>
      <c r="H2114"/>
      <c r="I2114"/>
      <c r="J2114"/>
      <c r="K2114"/>
      <c r="L2114"/>
      <c r="M2114"/>
      <c r="N2114"/>
      <c r="O2114"/>
      <c r="P2114"/>
      <c r="Q2114"/>
      <c r="R2114"/>
      <c r="T2114"/>
      <c r="U2114"/>
      <c r="V2114"/>
      <c r="W2114"/>
      <c r="X2114" s="40"/>
      <c r="Y2114"/>
      <c r="Z2114"/>
      <c r="AA2114"/>
      <c r="AB2114"/>
      <c r="AC2114"/>
      <c r="AD2114"/>
      <c r="AE2114"/>
    </row>
    <row r="2115" spans="2:31" ht="15">
      <c r="B2115"/>
      <c r="C2115"/>
      <c r="D2115"/>
      <c r="E2115"/>
      <c r="F2115"/>
      <c r="G2115"/>
      <c r="H2115"/>
      <c r="I2115"/>
      <c r="J2115"/>
      <c r="K2115"/>
      <c r="L2115"/>
      <c r="M2115"/>
      <c r="N2115"/>
      <c r="O2115"/>
      <c r="P2115"/>
      <c r="Q2115"/>
      <c r="R2115"/>
      <c r="T2115"/>
      <c r="U2115"/>
      <c r="V2115"/>
      <c r="W2115"/>
      <c r="X2115" s="40"/>
      <c r="Y2115"/>
      <c r="Z2115" s="40"/>
      <c r="AA2115" s="40"/>
      <c r="AB2115"/>
      <c r="AC2115"/>
      <c r="AD2115"/>
      <c r="AE2115"/>
    </row>
    <row r="2116" spans="2:31" ht="15">
      <c r="B2116"/>
      <c r="C2116"/>
      <c r="D2116"/>
      <c r="E2116"/>
      <c r="F2116"/>
      <c r="G2116"/>
      <c r="H2116"/>
      <c r="I2116"/>
      <c r="J2116"/>
      <c r="K2116"/>
      <c r="L2116"/>
      <c r="M2116"/>
      <c r="N2116"/>
      <c r="O2116"/>
      <c r="P2116"/>
      <c r="Q2116"/>
      <c r="R2116"/>
      <c r="T2116"/>
      <c r="U2116"/>
      <c r="V2116"/>
      <c r="W2116"/>
      <c r="X2116" s="40"/>
      <c r="Y2116"/>
      <c r="Z2116" s="40"/>
      <c r="AA2116" s="40"/>
      <c r="AB2116"/>
      <c r="AC2116"/>
      <c r="AD2116"/>
      <c r="AE2116"/>
    </row>
    <row r="2117" spans="2:31" ht="15">
      <c r="B2117"/>
      <c r="C2117"/>
      <c r="D2117"/>
      <c r="E2117"/>
      <c r="F2117"/>
      <c r="G2117"/>
      <c r="H2117"/>
      <c r="I2117"/>
      <c r="J2117"/>
      <c r="K2117"/>
      <c r="L2117"/>
      <c r="M2117"/>
      <c r="N2117"/>
      <c r="O2117"/>
      <c r="P2117"/>
      <c r="Q2117"/>
      <c r="R2117"/>
      <c r="T2117"/>
      <c r="U2117"/>
      <c r="V2117"/>
      <c r="W2117"/>
      <c r="X2117" s="40"/>
      <c r="Y2117"/>
      <c r="Z2117" s="40"/>
      <c r="AA2117" s="40"/>
      <c r="AB2117"/>
      <c r="AC2117"/>
      <c r="AD2117"/>
      <c r="AE2117"/>
    </row>
    <row r="2118" spans="2:31" ht="15">
      <c r="B2118"/>
      <c r="C2118"/>
      <c r="D2118"/>
      <c r="E2118"/>
      <c r="F2118"/>
      <c r="G2118"/>
      <c r="H2118"/>
      <c r="I2118"/>
      <c r="J2118"/>
      <c r="K2118"/>
      <c r="L2118"/>
      <c r="M2118"/>
      <c r="N2118"/>
      <c r="O2118"/>
      <c r="P2118"/>
      <c r="Q2118"/>
      <c r="R2118"/>
      <c r="T2118"/>
      <c r="U2118"/>
      <c r="V2118"/>
      <c r="W2118"/>
      <c r="X2118" s="40"/>
      <c r="Y2118"/>
      <c r="Z2118" s="40"/>
      <c r="AA2118" s="40"/>
      <c r="AB2118"/>
      <c r="AC2118"/>
      <c r="AD2118"/>
      <c r="AE2118"/>
    </row>
    <row r="2119" spans="2:31" ht="15">
      <c r="B2119"/>
      <c r="C2119"/>
      <c r="D2119"/>
      <c r="E2119"/>
      <c r="F2119"/>
      <c r="G2119"/>
      <c r="H2119"/>
      <c r="I2119"/>
      <c r="J2119"/>
      <c r="K2119"/>
      <c r="L2119"/>
      <c r="M2119"/>
      <c r="N2119"/>
      <c r="O2119"/>
      <c r="P2119"/>
      <c r="Q2119"/>
      <c r="R2119"/>
      <c r="T2119"/>
      <c r="U2119"/>
      <c r="V2119"/>
      <c r="W2119"/>
      <c r="X2119" s="40"/>
      <c r="Y2119"/>
      <c r="Z2119" s="40"/>
      <c r="AA2119"/>
      <c r="AB2119"/>
      <c r="AC2119"/>
      <c r="AD2119"/>
      <c r="AE2119"/>
    </row>
    <row r="2120" spans="2:31" ht="15">
      <c r="B2120"/>
      <c r="C2120"/>
      <c r="D2120"/>
      <c r="E2120"/>
      <c r="F2120"/>
      <c r="G2120"/>
      <c r="H2120"/>
      <c r="I2120"/>
      <c r="J2120"/>
      <c r="K2120"/>
      <c r="L2120"/>
      <c r="M2120"/>
      <c r="N2120"/>
      <c r="O2120"/>
      <c r="P2120"/>
      <c r="Q2120"/>
      <c r="R2120"/>
      <c r="T2120"/>
      <c r="U2120"/>
      <c r="V2120"/>
      <c r="W2120"/>
      <c r="X2120" s="40"/>
      <c r="Y2120"/>
      <c r="Z2120"/>
      <c r="AA2120"/>
      <c r="AB2120"/>
      <c r="AC2120"/>
      <c r="AD2120"/>
      <c r="AE2120"/>
    </row>
    <row r="2121" spans="2:31" ht="15">
      <c r="B2121"/>
      <c r="C2121"/>
      <c r="D2121"/>
      <c r="E2121"/>
      <c r="F2121"/>
      <c r="G2121"/>
      <c r="H2121"/>
      <c r="I2121"/>
      <c r="J2121"/>
      <c r="K2121"/>
      <c r="L2121"/>
      <c r="M2121"/>
      <c r="N2121"/>
      <c r="O2121"/>
      <c r="P2121"/>
      <c r="Q2121"/>
      <c r="R2121"/>
      <c r="T2121"/>
      <c r="U2121"/>
      <c r="V2121"/>
      <c r="W2121"/>
      <c r="X2121" s="40"/>
      <c r="Y2121"/>
      <c r="Z2121" s="40"/>
      <c r="AA2121" s="40"/>
      <c r="AB2121"/>
      <c r="AC2121"/>
      <c r="AD2121"/>
      <c r="AE2121"/>
    </row>
    <row r="2122" spans="2:31" ht="15">
      <c r="B2122"/>
      <c r="C2122"/>
      <c r="D2122"/>
      <c r="E2122"/>
      <c r="F2122"/>
      <c r="G2122"/>
      <c r="H2122"/>
      <c r="I2122"/>
      <c r="J2122"/>
      <c r="K2122"/>
      <c r="L2122"/>
      <c r="M2122"/>
      <c r="N2122"/>
      <c r="O2122"/>
      <c r="P2122"/>
      <c r="Q2122"/>
      <c r="R2122"/>
      <c r="T2122"/>
      <c r="U2122"/>
      <c r="V2122"/>
      <c r="W2122"/>
      <c r="X2122" s="40"/>
      <c r="Y2122"/>
      <c r="Z2122" s="40"/>
      <c r="AA2122" s="40"/>
      <c r="AB2122"/>
      <c r="AC2122"/>
      <c r="AD2122"/>
      <c r="AE2122"/>
    </row>
    <row r="2123" spans="2:31" ht="15">
      <c r="B2123"/>
      <c r="C2123"/>
      <c r="D2123"/>
      <c r="E2123"/>
      <c r="F2123"/>
      <c r="G2123"/>
      <c r="H2123"/>
      <c r="I2123"/>
      <c r="J2123"/>
      <c r="K2123"/>
      <c r="L2123"/>
      <c r="M2123"/>
      <c r="N2123"/>
      <c r="O2123"/>
      <c r="P2123"/>
      <c r="Q2123"/>
      <c r="R2123"/>
      <c r="T2123"/>
      <c r="U2123"/>
      <c r="V2123"/>
      <c r="W2123"/>
      <c r="X2123" s="40"/>
      <c r="Y2123"/>
      <c r="Z2123" s="40"/>
      <c r="AA2123" s="40"/>
      <c r="AB2123"/>
      <c r="AC2123"/>
      <c r="AD2123"/>
      <c r="AE2123"/>
    </row>
    <row r="2124" spans="2:31" ht="15">
      <c r="B2124"/>
      <c r="C2124"/>
      <c r="D2124"/>
      <c r="E2124"/>
      <c r="F2124"/>
      <c r="G2124"/>
      <c r="H2124"/>
      <c r="I2124"/>
      <c r="J2124"/>
      <c r="K2124"/>
      <c r="L2124"/>
      <c r="M2124"/>
      <c r="N2124"/>
      <c r="O2124"/>
      <c r="P2124"/>
      <c r="Q2124"/>
      <c r="R2124"/>
      <c r="T2124"/>
      <c r="U2124"/>
      <c r="V2124"/>
      <c r="W2124"/>
      <c r="X2124" s="40"/>
      <c r="Y2124"/>
      <c r="Z2124"/>
      <c r="AA2124"/>
      <c r="AB2124"/>
      <c r="AC2124"/>
      <c r="AD2124"/>
      <c r="AE2124"/>
    </row>
    <row r="2125" spans="2:31" ht="15">
      <c r="B2125"/>
      <c r="C2125"/>
      <c r="D2125"/>
      <c r="E2125"/>
      <c r="F2125"/>
      <c r="G2125"/>
      <c r="H2125"/>
      <c r="I2125"/>
      <c r="J2125"/>
      <c r="K2125"/>
      <c r="L2125"/>
      <c r="M2125"/>
      <c r="N2125"/>
      <c r="O2125"/>
      <c r="P2125"/>
      <c r="Q2125"/>
      <c r="R2125"/>
      <c r="T2125"/>
      <c r="U2125"/>
      <c r="V2125"/>
      <c r="W2125"/>
      <c r="X2125" s="40"/>
      <c r="Y2125"/>
      <c r="Z2125" s="40"/>
      <c r="AA2125" s="40"/>
      <c r="AB2125"/>
      <c r="AC2125"/>
      <c r="AD2125"/>
      <c r="AE2125"/>
    </row>
    <row r="2126" spans="2:31" ht="15">
      <c r="B2126"/>
      <c r="C2126"/>
      <c r="D2126"/>
      <c r="E2126"/>
      <c r="F2126"/>
      <c r="G2126"/>
      <c r="H2126"/>
      <c r="I2126"/>
      <c r="J2126"/>
      <c r="K2126"/>
      <c r="L2126"/>
      <c r="M2126"/>
      <c r="N2126"/>
      <c r="O2126"/>
      <c r="P2126"/>
      <c r="Q2126"/>
      <c r="R2126"/>
      <c r="T2126"/>
      <c r="U2126"/>
      <c r="V2126"/>
      <c r="W2126"/>
      <c r="X2126" s="40"/>
      <c r="Y2126"/>
      <c r="Z2126" s="40"/>
      <c r="AA2126" s="40"/>
      <c r="AB2126"/>
      <c r="AC2126"/>
      <c r="AD2126"/>
      <c r="AE2126"/>
    </row>
    <row r="2127" spans="2:31" ht="15">
      <c r="B2127"/>
      <c r="C2127"/>
      <c r="D2127"/>
      <c r="E2127"/>
      <c r="F2127"/>
      <c r="G2127"/>
      <c r="H2127"/>
      <c r="I2127"/>
      <c r="J2127"/>
      <c r="K2127"/>
      <c r="L2127"/>
      <c r="M2127"/>
      <c r="N2127"/>
      <c r="O2127"/>
      <c r="P2127"/>
      <c r="Q2127"/>
      <c r="R2127"/>
      <c r="T2127"/>
      <c r="U2127"/>
      <c r="V2127"/>
      <c r="W2127"/>
      <c r="X2127" s="40"/>
      <c r="Y2127"/>
      <c r="Z2127" s="40"/>
      <c r="AA2127" s="40"/>
      <c r="AB2127"/>
      <c r="AC2127"/>
      <c r="AD2127"/>
      <c r="AE2127"/>
    </row>
    <row r="2128" spans="2:31" ht="15">
      <c r="B2128"/>
      <c r="C2128"/>
      <c r="D2128"/>
      <c r="E2128"/>
      <c r="F2128"/>
      <c r="G2128"/>
      <c r="H2128"/>
      <c r="I2128"/>
      <c r="J2128"/>
      <c r="K2128"/>
      <c r="L2128"/>
      <c r="M2128"/>
      <c r="N2128"/>
      <c r="O2128"/>
      <c r="P2128"/>
      <c r="Q2128"/>
      <c r="R2128"/>
      <c r="T2128"/>
      <c r="U2128"/>
      <c r="V2128"/>
      <c r="W2128"/>
      <c r="X2128" s="40"/>
      <c r="Y2128"/>
      <c r="Z2128" s="40"/>
      <c r="AA2128" s="40"/>
      <c r="AB2128"/>
      <c r="AC2128"/>
      <c r="AD2128"/>
      <c r="AE2128"/>
    </row>
    <row r="2129" spans="2:31" ht="15">
      <c r="B2129"/>
      <c r="C2129"/>
      <c r="D2129"/>
      <c r="E2129"/>
      <c r="F2129"/>
      <c r="G2129"/>
      <c r="H2129"/>
      <c r="I2129"/>
      <c r="J2129"/>
      <c r="K2129"/>
      <c r="L2129"/>
      <c r="M2129"/>
      <c r="N2129"/>
      <c r="O2129"/>
      <c r="P2129"/>
      <c r="Q2129"/>
      <c r="R2129"/>
      <c r="T2129"/>
      <c r="U2129"/>
      <c r="V2129"/>
      <c r="W2129"/>
      <c r="X2129" s="40"/>
      <c r="Y2129"/>
      <c r="Z2129" s="40"/>
      <c r="AA2129" s="40"/>
      <c r="AB2129"/>
      <c r="AC2129"/>
      <c r="AD2129"/>
      <c r="AE2129"/>
    </row>
    <row r="2130" spans="2:31" ht="15">
      <c r="B2130"/>
      <c r="C2130"/>
      <c r="D2130"/>
      <c r="E2130"/>
      <c r="F2130"/>
      <c r="G2130"/>
      <c r="H2130"/>
      <c r="I2130"/>
      <c r="J2130"/>
      <c r="K2130"/>
      <c r="L2130"/>
      <c r="M2130"/>
      <c r="N2130"/>
      <c r="O2130"/>
      <c r="P2130"/>
      <c r="Q2130"/>
      <c r="R2130"/>
      <c r="T2130"/>
      <c r="U2130"/>
      <c r="V2130"/>
      <c r="W2130"/>
      <c r="X2130" s="40"/>
      <c r="Y2130"/>
      <c r="Z2130" s="40"/>
      <c r="AA2130" s="40"/>
      <c r="AB2130"/>
      <c r="AC2130"/>
      <c r="AD2130"/>
      <c r="AE2130"/>
    </row>
    <row r="2131" spans="2:31" ht="15">
      <c r="B2131"/>
      <c r="C2131"/>
      <c r="D2131"/>
      <c r="E2131"/>
      <c r="F2131"/>
      <c r="G2131"/>
      <c r="H2131"/>
      <c r="I2131"/>
      <c r="J2131"/>
      <c r="K2131"/>
      <c r="L2131"/>
      <c r="M2131"/>
      <c r="N2131"/>
      <c r="O2131"/>
      <c r="P2131"/>
      <c r="Q2131"/>
      <c r="R2131"/>
      <c r="T2131"/>
      <c r="U2131"/>
      <c r="V2131"/>
      <c r="W2131"/>
      <c r="X2131" s="40"/>
      <c r="Y2131"/>
      <c r="Z2131" s="40"/>
      <c r="AA2131" s="40"/>
      <c r="AB2131"/>
      <c r="AC2131"/>
      <c r="AD2131"/>
      <c r="AE2131"/>
    </row>
    <row r="2132" spans="2:31" ht="15">
      <c r="B2132"/>
      <c r="C2132"/>
      <c r="D2132"/>
      <c r="E2132"/>
      <c r="F2132"/>
      <c r="G2132"/>
      <c r="H2132"/>
      <c r="I2132"/>
      <c r="J2132"/>
      <c r="K2132"/>
      <c r="L2132"/>
      <c r="M2132"/>
      <c r="N2132"/>
      <c r="O2132"/>
      <c r="P2132"/>
      <c r="Q2132"/>
      <c r="R2132"/>
      <c r="T2132"/>
      <c r="U2132"/>
      <c r="V2132"/>
      <c r="W2132"/>
      <c r="X2132" s="40"/>
      <c r="Y2132"/>
      <c r="Z2132" s="40"/>
      <c r="AA2132" s="40"/>
      <c r="AB2132"/>
      <c r="AC2132"/>
      <c r="AD2132"/>
      <c r="AE2132"/>
    </row>
    <row r="2133" spans="2:31" ht="15">
      <c r="B2133"/>
      <c r="C2133"/>
      <c r="D2133"/>
      <c r="E2133"/>
      <c r="F2133"/>
      <c r="G2133"/>
      <c r="H2133"/>
      <c r="I2133"/>
      <c r="J2133"/>
      <c r="K2133"/>
      <c r="L2133"/>
      <c r="M2133"/>
      <c r="N2133"/>
      <c r="O2133"/>
      <c r="P2133"/>
      <c r="Q2133"/>
      <c r="R2133"/>
      <c r="T2133"/>
      <c r="U2133"/>
      <c r="V2133"/>
      <c r="W2133"/>
      <c r="X2133" s="40"/>
      <c r="Y2133"/>
      <c r="Z2133" s="40"/>
      <c r="AA2133" s="40"/>
      <c r="AB2133"/>
      <c r="AC2133"/>
      <c r="AD2133"/>
      <c r="AE2133"/>
    </row>
    <row r="2134" spans="2:31" ht="15">
      <c r="B2134"/>
      <c r="C2134"/>
      <c r="D2134"/>
      <c r="E2134"/>
      <c r="F2134"/>
      <c r="G2134"/>
      <c r="H2134"/>
      <c r="I2134"/>
      <c r="J2134"/>
      <c r="K2134"/>
      <c r="L2134"/>
      <c r="M2134"/>
      <c r="N2134"/>
      <c r="O2134"/>
      <c r="P2134"/>
      <c r="Q2134"/>
      <c r="R2134"/>
      <c r="T2134"/>
      <c r="U2134"/>
      <c r="V2134"/>
      <c r="W2134"/>
      <c r="X2134" s="40"/>
      <c r="Y2134"/>
      <c r="Z2134"/>
      <c r="AA2134"/>
      <c r="AB2134"/>
      <c r="AC2134"/>
      <c r="AD2134"/>
      <c r="AE2134"/>
    </row>
    <row r="2135" spans="2:31" ht="15">
      <c r="B2135"/>
      <c r="C2135"/>
      <c r="D2135"/>
      <c r="E2135"/>
      <c r="F2135"/>
      <c r="G2135"/>
      <c r="H2135"/>
      <c r="I2135"/>
      <c r="J2135"/>
      <c r="K2135"/>
      <c r="L2135"/>
      <c r="M2135"/>
      <c r="N2135"/>
      <c r="O2135"/>
      <c r="P2135"/>
      <c r="Q2135"/>
      <c r="R2135"/>
      <c r="T2135"/>
      <c r="U2135"/>
      <c r="V2135"/>
      <c r="W2135"/>
      <c r="X2135" s="40"/>
      <c r="Y2135"/>
      <c r="Z2135" s="40"/>
      <c r="AA2135" s="40"/>
      <c r="AB2135"/>
      <c r="AC2135"/>
      <c r="AD2135"/>
      <c r="AE2135"/>
    </row>
    <row r="2136" spans="2:31" ht="15">
      <c r="B2136"/>
      <c r="C2136"/>
      <c r="D2136"/>
      <c r="E2136"/>
      <c r="F2136"/>
      <c r="G2136"/>
      <c r="H2136"/>
      <c r="I2136"/>
      <c r="J2136"/>
      <c r="K2136"/>
      <c r="L2136"/>
      <c r="M2136"/>
      <c r="N2136"/>
      <c r="O2136"/>
      <c r="P2136"/>
      <c r="Q2136"/>
      <c r="R2136"/>
      <c r="T2136"/>
      <c r="U2136"/>
      <c r="V2136"/>
      <c r="W2136"/>
      <c r="X2136" s="40"/>
      <c r="Y2136"/>
      <c r="Z2136" s="40"/>
      <c r="AA2136" s="40"/>
      <c r="AB2136"/>
      <c r="AC2136"/>
      <c r="AD2136"/>
      <c r="AE2136"/>
    </row>
    <row r="2137" spans="2:31" ht="15">
      <c r="B2137"/>
      <c r="C2137"/>
      <c r="D2137"/>
      <c r="E2137"/>
      <c r="F2137"/>
      <c r="G2137"/>
      <c r="H2137"/>
      <c r="I2137"/>
      <c r="J2137"/>
      <c r="K2137"/>
      <c r="L2137"/>
      <c r="M2137"/>
      <c r="N2137"/>
      <c r="O2137"/>
      <c r="P2137"/>
      <c r="Q2137"/>
      <c r="R2137"/>
      <c r="T2137"/>
      <c r="U2137"/>
      <c r="V2137"/>
      <c r="W2137"/>
      <c r="X2137" s="40"/>
      <c r="Y2137"/>
      <c r="Z2137"/>
      <c r="AA2137"/>
      <c r="AB2137"/>
      <c r="AC2137"/>
      <c r="AD2137"/>
      <c r="AE2137"/>
    </row>
    <row r="2138" spans="2:31" ht="15">
      <c r="B2138"/>
      <c r="C2138"/>
      <c r="D2138"/>
      <c r="E2138"/>
      <c r="F2138"/>
      <c r="G2138"/>
      <c r="H2138"/>
      <c r="I2138"/>
      <c r="J2138"/>
      <c r="K2138"/>
      <c r="L2138"/>
      <c r="M2138"/>
      <c r="N2138"/>
      <c r="O2138"/>
      <c r="P2138"/>
      <c r="Q2138"/>
      <c r="R2138"/>
      <c r="T2138"/>
      <c r="U2138"/>
      <c r="V2138"/>
      <c r="W2138"/>
      <c r="X2138" s="40"/>
      <c r="Y2138"/>
      <c r="Z2138"/>
      <c r="AA2138"/>
      <c r="AB2138"/>
      <c r="AC2138"/>
      <c r="AD2138"/>
      <c r="AE2138"/>
    </row>
    <row r="2139" spans="2:31" ht="15">
      <c r="B2139"/>
      <c r="C2139"/>
      <c r="D2139"/>
      <c r="E2139"/>
      <c r="F2139"/>
      <c r="G2139"/>
      <c r="H2139"/>
      <c r="I2139"/>
      <c r="J2139"/>
      <c r="K2139"/>
      <c r="L2139"/>
      <c r="M2139"/>
      <c r="N2139"/>
      <c r="O2139"/>
      <c r="P2139"/>
      <c r="Q2139"/>
      <c r="R2139"/>
      <c r="T2139"/>
      <c r="U2139"/>
      <c r="V2139"/>
      <c r="W2139"/>
      <c r="X2139" s="40"/>
      <c r="Y2139"/>
      <c r="Z2139"/>
      <c r="AA2139"/>
      <c r="AB2139"/>
      <c r="AC2139"/>
      <c r="AD2139"/>
      <c r="AE2139"/>
    </row>
    <row r="2140" spans="2:31" ht="15">
      <c r="B2140"/>
      <c r="C2140"/>
      <c r="D2140"/>
      <c r="E2140"/>
      <c r="F2140"/>
      <c r="G2140"/>
      <c r="H2140"/>
      <c r="I2140"/>
      <c r="J2140"/>
      <c r="K2140"/>
      <c r="L2140"/>
      <c r="M2140"/>
      <c r="N2140"/>
      <c r="O2140"/>
      <c r="P2140"/>
      <c r="Q2140"/>
      <c r="R2140"/>
      <c r="T2140"/>
      <c r="U2140"/>
      <c r="V2140"/>
      <c r="W2140"/>
      <c r="X2140" s="40"/>
      <c r="Y2140"/>
      <c r="Z2140" s="40"/>
      <c r="AA2140"/>
      <c r="AB2140"/>
      <c r="AC2140"/>
      <c r="AD2140"/>
      <c r="AE2140"/>
    </row>
    <row r="2141" spans="2:31" ht="15">
      <c r="B2141"/>
      <c r="C2141"/>
      <c r="D2141"/>
      <c r="E2141"/>
      <c r="F2141"/>
      <c r="G2141"/>
      <c r="H2141"/>
      <c r="I2141"/>
      <c r="J2141"/>
      <c r="K2141"/>
      <c r="L2141"/>
      <c r="M2141"/>
      <c r="N2141"/>
      <c r="O2141"/>
      <c r="P2141"/>
      <c r="Q2141"/>
      <c r="R2141"/>
      <c r="T2141"/>
      <c r="U2141"/>
      <c r="V2141"/>
      <c r="W2141"/>
      <c r="X2141" s="40"/>
      <c r="Y2141"/>
      <c r="Z2141" s="40"/>
      <c r="AA2141" s="40"/>
      <c r="AB2141"/>
      <c r="AC2141"/>
      <c r="AD2141"/>
      <c r="AE2141"/>
    </row>
    <row r="2142" spans="2:31" ht="15">
      <c r="B2142"/>
      <c r="C2142"/>
      <c r="D2142"/>
      <c r="E2142"/>
      <c r="F2142"/>
      <c r="G2142"/>
      <c r="H2142"/>
      <c r="I2142"/>
      <c r="J2142"/>
      <c r="K2142"/>
      <c r="L2142"/>
      <c r="M2142"/>
      <c r="N2142"/>
      <c r="O2142"/>
      <c r="P2142"/>
      <c r="Q2142"/>
      <c r="R2142"/>
      <c r="T2142"/>
      <c r="U2142"/>
      <c r="V2142"/>
      <c r="W2142"/>
      <c r="X2142" s="40"/>
      <c r="Y2142"/>
      <c r="Z2142" s="40"/>
      <c r="AA2142" s="40"/>
      <c r="AB2142"/>
      <c r="AC2142"/>
      <c r="AD2142"/>
      <c r="AE2142"/>
    </row>
    <row r="2143" spans="2:31" ht="15">
      <c r="B2143"/>
      <c r="C2143"/>
      <c r="D2143"/>
      <c r="E2143"/>
      <c r="F2143"/>
      <c r="G2143"/>
      <c r="H2143"/>
      <c r="I2143"/>
      <c r="J2143"/>
      <c r="K2143"/>
      <c r="L2143"/>
      <c r="M2143"/>
      <c r="N2143"/>
      <c r="O2143"/>
      <c r="P2143"/>
      <c r="Q2143"/>
      <c r="R2143"/>
      <c r="T2143"/>
      <c r="U2143"/>
      <c r="V2143"/>
      <c r="W2143"/>
      <c r="X2143" s="40"/>
      <c r="Y2143"/>
      <c r="Z2143" s="40"/>
      <c r="AA2143" s="40"/>
      <c r="AB2143"/>
      <c r="AC2143"/>
      <c r="AD2143"/>
      <c r="AE2143"/>
    </row>
    <row r="2144" spans="2:31" ht="15">
      <c r="B2144"/>
      <c r="C2144"/>
      <c r="D2144"/>
      <c r="E2144"/>
      <c r="F2144"/>
      <c r="G2144"/>
      <c r="H2144"/>
      <c r="I2144"/>
      <c r="J2144"/>
      <c r="K2144"/>
      <c r="L2144"/>
      <c r="M2144"/>
      <c r="N2144"/>
      <c r="O2144"/>
      <c r="P2144"/>
      <c r="Q2144"/>
      <c r="R2144"/>
      <c r="T2144"/>
      <c r="U2144"/>
      <c r="V2144"/>
      <c r="W2144"/>
      <c r="X2144" s="40"/>
      <c r="Y2144"/>
      <c r="Z2144" s="40"/>
      <c r="AA2144" s="40"/>
      <c r="AB2144"/>
      <c r="AC2144"/>
      <c r="AD2144"/>
      <c r="AE2144"/>
    </row>
    <row r="2145" spans="2:31" ht="15">
      <c r="B2145"/>
      <c r="C2145"/>
      <c r="D2145"/>
      <c r="E2145"/>
      <c r="F2145"/>
      <c r="G2145"/>
      <c r="H2145"/>
      <c r="I2145"/>
      <c r="J2145"/>
      <c r="K2145"/>
      <c r="L2145"/>
      <c r="M2145"/>
      <c r="N2145"/>
      <c r="O2145"/>
      <c r="P2145"/>
      <c r="Q2145"/>
      <c r="R2145"/>
      <c r="T2145"/>
      <c r="U2145"/>
      <c r="V2145"/>
      <c r="W2145"/>
      <c r="X2145" s="40"/>
      <c r="Y2145"/>
      <c r="Z2145" s="40"/>
      <c r="AA2145" s="40"/>
      <c r="AB2145"/>
      <c r="AC2145"/>
      <c r="AD2145"/>
      <c r="AE2145"/>
    </row>
    <row r="2146" spans="2:31" ht="15">
      <c r="B2146"/>
      <c r="C2146"/>
      <c r="D2146"/>
      <c r="E2146"/>
      <c r="F2146"/>
      <c r="G2146"/>
      <c r="H2146"/>
      <c r="I2146"/>
      <c r="J2146"/>
      <c r="K2146"/>
      <c r="L2146"/>
      <c r="M2146"/>
      <c r="N2146"/>
      <c r="O2146"/>
      <c r="P2146"/>
      <c r="Q2146"/>
      <c r="R2146"/>
      <c r="T2146"/>
      <c r="U2146"/>
      <c r="V2146"/>
      <c r="W2146"/>
      <c r="X2146" s="40"/>
      <c r="Y2146"/>
      <c r="Z2146" s="40"/>
      <c r="AA2146" s="40"/>
      <c r="AB2146"/>
      <c r="AC2146"/>
      <c r="AD2146"/>
      <c r="AE2146"/>
    </row>
    <row r="2147" spans="2:31" ht="15">
      <c r="B2147"/>
      <c r="C2147"/>
      <c r="D2147"/>
      <c r="E2147"/>
      <c r="F2147"/>
      <c r="G2147"/>
      <c r="H2147"/>
      <c r="I2147"/>
      <c r="J2147"/>
      <c r="K2147"/>
      <c r="L2147"/>
      <c r="M2147"/>
      <c r="N2147"/>
      <c r="O2147"/>
      <c r="P2147"/>
      <c r="Q2147"/>
      <c r="R2147"/>
      <c r="T2147"/>
      <c r="U2147"/>
      <c r="V2147"/>
      <c r="W2147"/>
      <c r="X2147" s="40"/>
      <c r="Y2147"/>
      <c r="Z2147" s="40"/>
      <c r="AA2147" s="40"/>
      <c r="AB2147"/>
      <c r="AC2147"/>
      <c r="AD2147"/>
      <c r="AE2147"/>
    </row>
    <row r="2148" spans="2:31" ht="15">
      <c r="B2148"/>
      <c r="C2148"/>
      <c r="D2148"/>
      <c r="E2148"/>
      <c r="F2148"/>
      <c r="G2148"/>
      <c r="H2148"/>
      <c r="I2148"/>
      <c r="J2148"/>
      <c r="K2148"/>
      <c r="L2148"/>
      <c r="M2148"/>
      <c r="N2148"/>
      <c r="O2148"/>
      <c r="P2148"/>
      <c r="Q2148"/>
      <c r="R2148"/>
      <c r="T2148"/>
      <c r="U2148"/>
      <c r="V2148"/>
      <c r="W2148"/>
      <c r="X2148" s="40"/>
      <c r="Y2148"/>
      <c r="Z2148" s="40"/>
      <c r="AA2148" s="40"/>
      <c r="AB2148"/>
      <c r="AC2148"/>
      <c r="AD2148"/>
      <c r="AE2148"/>
    </row>
    <row r="2149" spans="2:31" ht="15">
      <c r="B2149"/>
      <c r="C2149"/>
      <c r="D2149"/>
      <c r="E2149"/>
      <c r="F2149"/>
      <c r="G2149"/>
      <c r="H2149"/>
      <c r="I2149"/>
      <c r="J2149"/>
      <c r="K2149"/>
      <c r="L2149"/>
      <c r="M2149"/>
      <c r="N2149"/>
      <c r="O2149"/>
      <c r="P2149"/>
      <c r="Q2149"/>
      <c r="R2149"/>
      <c r="T2149"/>
      <c r="U2149"/>
      <c r="V2149"/>
      <c r="W2149"/>
      <c r="X2149" s="40"/>
      <c r="Y2149"/>
      <c r="Z2149" s="40"/>
      <c r="AA2149" s="40"/>
      <c r="AB2149"/>
      <c r="AC2149"/>
      <c r="AD2149"/>
      <c r="AE2149"/>
    </row>
    <row r="2150" spans="2:31" ht="15">
      <c r="B2150"/>
      <c r="C2150"/>
      <c r="D2150"/>
      <c r="E2150"/>
      <c r="F2150"/>
      <c r="G2150"/>
      <c r="H2150"/>
      <c r="I2150"/>
      <c r="J2150"/>
      <c r="K2150"/>
      <c r="L2150"/>
      <c r="M2150"/>
      <c r="N2150"/>
      <c r="O2150"/>
      <c r="P2150"/>
      <c r="Q2150"/>
      <c r="R2150"/>
      <c r="T2150"/>
      <c r="U2150"/>
      <c r="V2150"/>
      <c r="W2150"/>
      <c r="X2150" s="40"/>
      <c r="Y2150"/>
      <c r="Z2150"/>
      <c r="AA2150"/>
      <c r="AB2150"/>
      <c r="AC2150"/>
      <c r="AD2150"/>
      <c r="AE2150"/>
    </row>
    <row r="2151" spans="2:31" ht="15">
      <c r="B2151"/>
      <c r="C2151"/>
      <c r="D2151"/>
      <c r="E2151"/>
      <c r="F2151"/>
      <c r="G2151"/>
      <c r="H2151"/>
      <c r="I2151"/>
      <c r="J2151"/>
      <c r="K2151"/>
      <c r="L2151"/>
      <c r="M2151"/>
      <c r="N2151"/>
      <c r="O2151"/>
      <c r="P2151"/>
      <c r="Q2151"/>
      <c r="R2151"/>
      <c r="T2151"/>
      <c r="U2151"/>
      <c r="V2151"/>
      <c r="W2151"/>
      <c r="X2151" s="40"/>
      <c r="Y2151"/>
      <c r="Z2151"/>
      <c r="AA2151"/>
      <c r="AB2151"/>
      <c r="AC2151"/>
      <c r="AD2151"/>
      <c r="AE2151"/>
    </row>
    <row r="2152" spans="2:31" ht="15">
      <c r="B2152"/>
      <c r="C2152"/>
      <c r="D2152"/>
      <c r="E2152"/>
      <c r="F2152"/>
      <c r="G2152"/>
      <c r="H2152"/>
      <c r="I2152"/>
      <c r="J2152"/>
      <c r="K2152"/>
      <c r="L2152"/>
      <c r="M2152"/>
      <c r="N2152"/>
      <c r="O2152"/>
      <c r="P2152"/>
      <c r="Q2152"/>
      <c r="R2152"/>
      <c r="T2152"/>
      <c r="U2152"/>
      <c r="V2152"/>
      <c r="W2152"/>
      <c r="X2152" s="40"/>
      <c r="Y2152"/>
      <c r="Z2152"/>
      <c r="AA2152"/>
      <c r="AB2152"/>
      <c r="AC2152"/>
      <c r="AD2152"/>
      <c r="AE2152"/>
    </row>
    <row r="2153" spans="2:31" ht="15">
      <c r="B2153"/>
      <c r="C2153"/>
      <c r="D2153"/>
      <c r="E2153"/>
      <c r="F2153"/>
      <c r="G2153"/>
      <c r="H2153"/>
      <c r="I2153"/>
      <c r="J2153"/>
      <c r="K2153"/>
      <c r="L2153"/>
      <c r="M2153"/>
      <c r="N2153"/>
      <c r="O2153"/>
      <c r="P2153"/>
      <c r="Q2153"/>
      <c r="R2153"/>
      <c r="T2153"/>
      <c r="U2153"/>
      <c r="V2153"/>
      <c r="W2153"/>
      <c r="X2153" s="40"/>
      <c r="Y2153"/>
      <c r="Z2153"/>
      <c r="AA2153"/>
      <c r="AB2153"/>
      <c r="AC2153"/>
      <c r="AD2153"/>
      <c r="AE2153"/>
    </row>
    <row r="2154" spans="2:31" ht="15">
      <c r="B2154"/>
      <c r="C2154"/>
      <c r="D2154"/>
      <c r="E2154"/>
      <c r="F2154"/>
      <c r="G2154"/>
      <c r="H2154"/>
      <c r="I2154"/>
      <c r="J2154"/>
      <c r="K2154"/>
      <c r="L2154"/>
      <c r="M2154"/>
      <c r="N2154"/>
      <c r="O2154"/>
      <c r="P2154"/>
      <c r="Q2154"/>
      <c r="R2154"/>
      <c r="T2154"/>
      <c r="U2154"/>
      <c r="V2154"/>
      <c r="W2154"/>
      <c r="X2154" s="40"/>
      <c r="Y2154"/>
      <c r="Z2154"/>
      <c r="AA2154"/>
      <c r="AB2154"/>
      <c r="AC2154"/>
      <c r="AD2154"/>
      <c r="AE2154"/>
    </row>
    <row r="2155" spans="2:31" ht="15">
      <c r="B2155"/>
      <c r="C2155"/>
      <c r="D2155"/>
      <c r="E2155"/>
      <c r="F2155"/>
      <c r="G2155"/>
      <c r="H2155"/>
      <c r="I2155"/>
      <c r="J2155"/>
      <c r="K2155"/>
      <c r="L2155"/>
      <c r="M2155"/>
      <c r="N2155"/>
      <c r="O2155"/>
      <c r="P2155"/>
      <c r="Q2155"/>
      <c r="R2155"/>
      <c r="T2155"/>
      <c r="U2155"/>
      <c r="V2155"/>
      <c r="W2155"/>
      <c r="X2155" s="40"/>
      <c r="Y2155"/>
      <c r="Z2155"/>
      <c r="AA2155"/>
      <c r="AB2155"/>
      <c r="AC2155"/>
      <c r="AD2155"/>
      <c r="AE2155"/>
    </row>
    <row r="2156" spans="2:31" ht="15">
      <c r="B2156"/>
      <c r="C2156"/>
      <c r="D2156"/>
      <c r="E2156"/>
      <c r="F2156"/>
      <c r="G2156"/>
      <c r="H2156"/>
      <c r="I2156"/>
      <c r="J2156"/>
      <c r="K2156"/>
      <c r="L2156"/>
      <c r="M2156"/>
      <c r="N2156"/>
      <c r="O2156"/>
      <c r="P2156"/>
      <c r="Q2156"/>
      <c r="R2156"/>
      <c r="T2156"/>
      <c r="U2156"/>
      <c r="V2156"/>
      <c r="W2156"/>
      <c r="X2156" s="40"/>
      <c r="Y2156"/>
      <c r="Z2156" s="40"/>
      <c r="AA2156" s="40"/>
      <c r="AB2156"/>
      <c r="AC2156"/>
      <c r="AD2156"/>
      <c r="AE2156"/>
    </row>
    <row r="2157" spans="2:31" ht="15">
      <c r="B2157"/>
      <c r="C2157"/>
      <c r="D2157"/>
      <c r="E2157"/>
      <c r="F2157"/>
      <c r="G2157"/>
      <c r="H2157"/>
      <c r="I2157"/>
      <c r="J2157"/>
      <c r="K2157"/>
      <c r="L2157"/>
      <c r="M2157"/>
      <c r="N2157"/>
      <c r="O2157"/>
      <c r="P2157"/>
      <c r="Q2157"/>
      <c r="R2157"/>
      <c r="T2157"/>
      <c r="U2157"/>
      <c r="V2157"/>
      <c r="W2157"/>
      <c r="X2157" s="40"/>
      <c r="Y2157"/>
      <c r="Z2157" s="40"/>
      <c r="AA2157"/>
      <c r="AB2157"/>
      <c r="AC2157"/>
      <c r="AD2157"/>
      <c r="AE2157"/>
    </row>
    <row r="2158" spans="2:31" ht="15">
      <c r="B2158"/>
      <c r="C2158"/>
      <c r="D2158"/>
      <c r="E2158"/>
      <c r="F2158"/>
      <c r="G2158"/>
      <c r="H2158"/>
      <c r="I2158"/>
      <c r="J2158"/>
      <c r="K2158"/>
      <c r="L2158"/>
      <c r="M2158"/>
      <c r="N2158"/>
      <c r="O2158"/>
      <c r="P2158"/>
      <c r="Q2158"/>
      <c r="R2158"/>
      <c r="T2158"/>
      <c r="U2158"/>
      <c r="V2158"/>
      <c r="W2158"/>
      <c r="X2158" s="40"/>
      <c r="Y2158"/>
      <c r="Z2158" s="40"/>
      <c r="AA2158" s="40"/>
      <c r="AB2158"/>
      <c r="AC2158"/>
      <c r="AD2158"/>
      <c r="AE2158"/>
    </row>
    <row r="2159" spans="2:31" ht="15">
      <c r="B2159"/>
      <c r="C2159"/>
      <c r="D2159"/>
      <c r="E2159"/>
      <c r="F2159"/>
      <c r="G2159"/>
      <c r="H2159"/>
      <c r="I2159"/>
      <c r="J2159"/>
      <c r="K2159"/>
      <c r="L2159"/>
      <c r="M2159"/>
      <c r="N2159"/>
      <c r="O2159"/>
      <c r="P2159"/>
      <c r="Q2159"/>
      <c r="R2159"/>
      <c r="T2159"/>
      <c r="U2159"/>
      <c r="V2159"/>
      <c r="W2159"/>
      <c r="X2159" s="40"/>
      <c r="Y2159"/>
      <c r="Z2159"/>
      <c r="AA2159"/>
      <c r="AB2159"/>
      <c r="AC2159"/>
      <c r="AD2159"/>
      <c r="AE2159"/>
    </row>
    <row r="2160" spans="2:31" ht="15">
      <c r="B2160"/>
      <c r="C2160"/>
      <c r="D2160"/>
      <c r="E2160"/>
      <c r="F2160"/>
      <c r="G2160"/>
      <c r="H2160"/>
      <c r="I2160"/>
      <c r="J2160"/>
      <c r="K2160"/>
      <c r="L2160"/>
      <c r="M2160"/>
      <c r="N2160"/>
      <c r="O2160"/>
      <c r="P2160"/>
      <c r="Q2160"/>
      <c r="R2160"/>
      <c r="T2160"/>
      <c r="U2160"/>
      <c r="V2160"/>
      <c r="W2160"/>
      <c r="X2160" s="40"/>
      <c r="Y2160"/>
      <c r="Z2160" s="40"/>
      <c r="AA2160" s="40"/>
      <c r="AB2160"/>
      <c r="AC2160"/>
      <c r="AD2160"/>
      <c r="AE2160"/>
    </row>
    <row r="2161" spans="2:31" ht="15">
      <c r="B2161"/>
      <c r="C2161"/>
      <c r="D2161"/>
      <c r="E2161"/>
      <c r="F2161"/>
      <c r="G2161"/>
      <c r="H2161"/>
      <c r="I2161"/>
      <c r="J2161"/>
      <c r="K2161"/>
      <c r="L2161"/>
      <c r="M2161"/>
      <c r="N2161"/>
      <c r="O2161"/>
      <c r="P2161"/>
      <c r="Q2161"/>
      <c r="R2161"/>
      <c r="T2161"/>
      <c r="U2161"/>
      <c r="V2161"/>
      <c r="W2161"/>
      <c r="X2161" s="40"/>
      <c r="Y2161"/>
      <c r="Z2161"/>
      <c r="AA2161"/>
      <c r="AB2161"/>
      <c r="AC2161"/>
      <c r="AD2161"/>
      <c r="AE2161"/>
    </row>
    <row r="2162" spans="2:31" ht="15">
      <c r="B2162"/>
      <c r="C2162"/>
      <c r="D2162"/>
      <c r="E2162"/>
      <c r="F2162"/>
      <c r="G2162"/>
      <c r="H2162"/>
      <c r="I2162"/>
      <c r="J2162"/>
      <c r="K2162"/>
      <c r="L2162"/>
      <c r="M2162"/>
      <c r="N2162"/>
      <c r="O2162"/>
      <c r="P2162"/>
      <c r="Q2162"/>
      <c r="R2162"/>
      <c r="T2162"/>
      <c r="U2162"/>
      <c r="V2162"/>
      <c r="W2162"/>
      <c r="X2162" s="40"/>
      <c r="Y2162"/>
      <c r="Z2162"/>
      <c r="AA2162"/>
      <c r="AB2162"/>
      <c r="AC2162"/>
      <c r="AD2162"/>
      <c r="AE2162"/>
    </row>
    <row r="2163" spans="2:31" ht="15">
      <c r="B2163"/>
      <c r="C2163"/>
      <c r="D2163"/>
      <c r="E2163"/>
      <c r="F2163"/>
      <c r="G2163"/>
      <c r="H2163"/>
      <c r="I2163"/>
      <c r="J2163"/>
      <c r="K2163"/>
      <c r="L2163"/>
      <c r="M2163"/>
      <c r="N2163"/>
      <c r="O2163"/>
      <c r="P2163"/>
      <c r="Q2163"/>
      <c r="R2163"/>
      <c r="T2163"/>
      <c r="U2163"/>
      <c r="V2163"/>
      <c r="W2163"/>
      <c r="X2163" s="40"/>
      <c r="Y2163"/>
      <c r="Z2163" s="40"/>
      <c r="AA2163" s="40"/>
      <c r="AB2163"/>
      <c r="AC2163"/>
      <c r="AD2163"/>
      <c r="AE2163"/>
    </row>
    <row r="2164" spans="2:31" ht="15">
      <c r="B2164"/>
      <c r="C2164"/>
      <c r="D2164"/>
      <c r="E2164"/>
      <c r="F2164"/>
      <c r="G2164"/>
      <c r="H2164"/>
      <c r="I2164"/>
      <c r="J2164"/>
      <c r="K2164"/>
      <c r="L2164"/>
      <c r="M2164"/>
      <c r="N2164"/>
      <c r="O2164"/>
      <c r="P2164"/>
      <c r="Q2164"/>
      <c r="R2164"/>
      <c r="T2164"/>
      <c r="U2164"/>
      <c r="V2164"/>
      <c r="W2164"/>
      <c r="X2164" s="40"/>
      <c r="Y2164"/>
      <c r="Z2164"/>
      <c r="AA2164"/>
      <c r="AB2164"/>
      <c r="AC2164"/>
      <c r="AD2164"/>
      <c r="AE2164"/>
    </row>
    <row r="2165" spans="2:31" ht="15">
      <c r="B2165"/>
      <c r="C2165"/>
      <c r="D2165"/>
      <c r="E2165"/>
      <c r="F2165"/>
      <c r="G2165"/>
      <c r="H2165"/>
      <c r="I2165"/>
      <c r="J2165"/>
      <c r="K2165"/>
      <c r="L2165"/>
      <c r="M2165"/>
      <c r="N2165"/>
      <c r="O2165"/>
      <c r="P2165"/>
      <c r="Q2165"/>
      <c r="R2165"/>
      <c r="T2165"/>
      <c r="U2165"/>
      <c r="V2165"/>
      <c r="W2165"/>
      <c r="X2165" s="40"/>
      <c r="Y2165"/>
      <c r="Z2165"/>
      <c r="AA2165"/>
      <c r="AB2165"/>
      <c r="AC2165"/>
      <c r="AD2165"/>
      <c r="AE2165"/>
    </row>
    <row r="2166" spans="2:31" ht="15">
      <c r="B2166"/>
      <c r="C2166"/>
      <c r="D2166"/>
      <c r="E2166"/>
      <c r="F2166"/>
      <c r="G2166"/>
      <c r="H2166"/>
      <c r="I2166"/>
      <c r="J2166"/>
      <c r="K2166"/>
      <c r="L2166"/>
      <c r="M2166"/>
      <c r="N2166"/>
      <c r="O2166"/>
      <c r="P2166"/>
      <c r="Q2166"/>
      <c r="R2166"/>
      <c r="T2166"/>
      <c r="U2166"/>
      <c r="V2166"/>
      <c r="W2166"/>
      <c r="X2166" s="40"/>
      <c r="Y2166"/>
      <c r="Z2166" s="40"/>
      <c r="AA2166" s="40"/>
      <c r="AB2166"/>
      <c r="AC2166"/>
      <c r="AD2166"/>
      <c r="AE2166"/>
    </row>
    <row r="2167" spans="2:31" ht="15">
      <c r="B2167"/>
      <c r="C2167"/>
      <c r="D2167"/>
      <c r="E2167"/>
      <c r="F2167"/>
      <c r="G2167"/>
      <c r="H2167"/>
      <c r="I2167"/>
      <c r="J2167"/>
      <c r="K2167"/>
      <c r="L2167"/>
      <c r="M2167"/>
      <c r="N2167"/>
      <c r="O2167"/>
      <c r="P2167"/>
      <c r="Q2167"/>
      <c r="R2167"/>
      <c r="T2167"/>
      <c r="U2167"/>
      <c r="V2167"/>
      <c r="W2167"/>
      <c r="X2167" s="40"/>
      <c r="Y2167"/>
      <c r="Z2167" s="40"/>
      <c r="AA2167" s="40"/>
      <c r="AB2167"/>
      <c r="AC2167"/>
      <c r="AD2167"/>
      <c r="AE2167"/>
    </row>
    <row r="2168" spans="2:31" ht="15">
      <c r="B2168"/>
      <c r="C2168"/>
      <c r="D2168"/>
      <c r="E2168"/>
      <c r="F2168"/>
      <c r="G2168"/>
      <c r="H2168"/>
      <c r="I2168"/>
      <c r="J2168"/>
      <c r="K2168"/>
      <c r="L2168"/>
      <c r="M2168"/>
      <c r="N2168"/>
      <c r="O2168"/>
      <c r="P2168"/>
      <c r="Q2168"/>
      <c r="R2168"/>
      <c r="T2168"/>
      <c r="U2168"/>
      <c r="V2168"/>
      <c r="W2168"/>
      <c r="X2168" s="40"/>
      <c r="Y2168"/>
      <c r="Z2168"/>
      <c r="AA2168"/>
      <c r="AB2168"/>
      <c r="AC2168"/>
      <c r="AD2168"/>
      <c r="AE2168"/>
    </row>
    <row r="2169" spans="2:31" ht="15">
      <c r="B2169"/>
      <c r="C2169"/>
      <c r="D2169"/>
      <c r="E2169"/>
      <c r="F2169"/>
      <c r="G2169"/>
      <c r="H2169"/>
      <c r="I2169"/>
      <c r="J2169"/>
      <c r="K2169"/>
      <c r="L2169"/>
      <c r="M2169"/>
      <c r="N2169"/>
      <c r="O2169"/>
      <c r="P2169"/>
      <c r="Q2169"/>
      <c r="R2169"/>
      <c r="T2169"/>
      <c r="U2169"/>
      <c r="V2169"/>
      <c r="W2169"/>
      <c r="X2169" s="40"/>
      <c r="Y2169"/>
      <c r="Z2169"/>
      <c r="AA2169"/>
      <c r="AB2169"/>
      <c r="AC2169"/>
      <c r="AD2169"/>
      <c r="AE2169"/>
    </row>
    <row r="2170" spans="2:31" ht="15">
      <c r="B2170"/>
      <c r="C2170"/>
      <c r="D2170"/>
      <c r="E2170"/>
      <c r="F2170"/>
      <c r="G2170"/>
      <c r="H2170"/>
      <c r="I2170"/>
      <c r="J2170"/>
      <c r="K2170"/>
      <c r="L2170"/>
      <c r="M2170"/>
      <c r="N2170"/>
      <c r="O2170"/>
      <c r="P2170"/>
      <c r="Q2170"/>
      <c r="R2170"/>
      <c r="T2170"/>
      <c r="U2170"/>
      <c r="V2170"/>
      <c r="W2170"/>
      <c r="X2170" s="40"/>
      <c r="Y2170"/>
      <c r="Z2170"/>
      <c r="AA2170"/>
      <c r="AB2170"/>
      <c r="AC2170"/>
      <c r="AD2170"/>
      <c r="AE2170"/>
    </row>
    <row r="2171" spans="2:31" ht="15">
      <c r="B2171"/>
      <c r="C2171"/>
      <c r="D2171"/>
      <c r="E2171"/>
      <c r="F2171"/>
      <c r="G2171"/>
      <c r="H2171"/>
      <c r="I2171"/>
      <c r="J2171"/>
      <c r="K2171"/>
      <c r="L2171"/>
      <c r="M2171"/>
      <c r="N2171"/>
      <c r="O2171"/>
      <c r="P2171"/>
      <c r="Q2171"/>
      <c r="R2171"/>
      <c r="T2171"/>
      <c r="U2171"/>
      <c r="V2171"/>
      <c r="W2171"/>
      <c r="X2171" s="40"/>
      <c r="Y2171"/>
      <c r="Z2171" s="40"/>
      <c r="AA2171" s="40"/>
      <c r="AB2171"/>
      <c r="AC2171"/>
      <c r="AD2171"/>
      <c r="AE2171"/>
    </row>
    <row r="2172" spans="2:31" ht="15">
      <c r="B2172"/>
      <c r="C2172"/>
      <c r="D2172"/>
      <c r="E2172"/>
      <c r="F2172"/>
      <c r="G2172"/>
      <c r="H2172"/>
      <c r="I2172"/>
      <c r="J2172"/>
      <c r="K2172"/>
      <c r="L2172"/>
      <c r="M2172"/>
      <c r="N2172"/>
      <c r="O2172"/>
      <c r="P2172"/>
      <c r="Q2172"/>
      <c r="R2172"/>
      <c r="T2172"/>
      <c r="U2172"/>
      <c r="V2172"/>
      <c r="W2172"/>
      <c r="X2172" s="40"/>
      <c r="Y2172"/>
      <c r="Z2172"/>
      <c r="AA2172"/>
      <c r="AB2172"/>
      <c r="AC2172"/>
      <c r="AD2172"/>
      <c r="AE2172"/>
    </row>
    <row r="2173" spans="2:31" ht="15">
      <c r="B2173"/>
      <c r="C2173"/>
      <c r="D2173"/>
      <c r="E2173"/>
      <c r="F2173"/>
      <c r="G2173"/>
      <c r="H2173"/>
      <c r="I2173"/>
      <c r="J2173"/>
      <c r="K2173"/>
      <c r="L2173"/>
      <c r="M2173"/>
      <c r="N2173"/>
      <c r="O2173"/>
      <c r="P2173"/>
      <c r="Q2173"/>
      <c r="R2173"/>
      <c r="T2173"/>
      <c r="U2173"/>
      <c r="V2173"/>
      <c r="W2173"/>
      <c r="X2173" s="40"/>
      <c r="Y2173"/>
      <c r="Z2173"/>
      <c r="AA2173"/>
      <c r="AB2173"/>
      <c r="AC2173"/>
      <c r="AD2173"/>
      <c r="AE2173"/>
    </row>
    <row r="2174" spans="2:31" ht="15">
      <c r="B2174"/>
      <c r="C2174"/>
      <c r="D2174"/>
      <c r="E2174"/>
      <c r="F2174"/>
      <c r="G2174"/>
      <c r="H2174"/>
      <c r="I2174"/>
      <c r="J2174"/>
      <c r="K2174"/>
      <c r="L2174"/>
      <c r="M2174"/>
      <c r="N2174"/>
      <c r="O2174"/>
      <c r="P2174"/>
      <c r="Q2174"/>
      <c r="R2174"/>
      <c r="T2174"/>
      <c r="U2174"/>
      <c r="V2174"/>
      <c r="W2174"/>
      <c r="X2174" s="40"/>
      <c r="Y2174"/>
      <c r="Z2174"/>
      <c r="AA2174"/>
      <c r="AB2174"/>
      <c r="AC2174"/>
      <c r="AD2174"/>
      <c r="AE2174"/>
    </row>
    <row r="2175" spans="2:31" ht="15">
      <c r="B2175"/>
      <c r="C2175"/>
      <c r="D2175"/>
      <c r="E2175"/>
      <c r="F2175"/>
      <c r="G2175"/>
      <c r="H2175"/>
      <c r="I2175"/>
      <c r="J2175"/>
      <c r="K2175"/>
      <c r="L2175"/>
      <c r="M2175"/>
      <c r="N2175"/>
      <c r="O2175"/>
      <c r="P2175"/>
      <c r="Q2175"/>
      <c r="R2175"/>
      <c r="T2175"/>
      <c r="U2175"/>
      <c r="V2175"/>
      <c r="W2175"/>
      <c r="X2175" s="40"/>
      <c r="Y2175"/>
      <c r="Z2175" s="40"/>
      <c r="AA2175" s="40"/>
      <c r="AB2175"/>
      <c r="AC2175"/>
      <c r="AD2175"/>
      <c r="AE2175"/>
    </row>
    <row r="2176" spans="2:31" ht="15">
      <c r="B2176"/>
      <c r="C2176"/>
      <c r="D2176"/>
      <c r="E2176"/>
      <c r="F2176"/>
      <c r="G2176"/>
      <c r="H2176"/>
      <c r="I2176"/>
      <c r="J2176"/>
      <c r="K2176"/>
      <c r="L2176"/>
      <c r="M2176"/>
      <c r="N2176"/>
      <c r="O2176"/>
      <c r="P2176"/>
      <c r="Q2176"/>
      <c r="R2176"/>
      <c r="T2176"/>
      <c r="U2176"/>
      <c r="V2176"/>
      <c r="W2176"/>
      <c r="X2176" s="40"/>
      <c r="Y2176"/>
      <c r="Z2176" s="40"/>
      <c r="AA2176" s="40"/>
      <c r="AB2176"/>
      <c r="AC2176"/>
      <c r="AD2176"/>
      <c r="AE2176"/>
    </row>
    <row r="2177" spans="2:31" ht="15">
      <c r="B2177"/>
      <c r="C2177"/>
      <c r="D2177"/>
      <c r="E2177"/>
      <c r="F2177"/>
      <c r="G2177"/>
      <c r="H2177"/>
      <c r="I2177"/>
      <c r="J2177"/>
      <c r="K2177"/>
      <c r="L2177"/>
      <c r="M2177"/>
      <c r="N2177"/>
      <c r="O2177"/>
      <c r="P2177"/>
      <c r="Q2177"/>
      <c r="R2177"/>
      <c r="T2177"/>
      <c r="U2177"/>
      <c r="V2177"/>
      <c r="W2177"/>
      <c r="X2177" s="40"/>
      <c r="Y2177"/>
      <c r="Z2177"/>
      <c r="AA2177"/>
      <c r="AB2177"/>
      <c r="AC2177"/>
      <c r="AD2177"/>
      <c r="AE2177"/>
    </row>
    <row r="2178" spans="2:31" ht="15">
      <c r="B2178"/>
      <c r="C2178"/>
      <c r="D2178"/>
      <c r="E2178"/>
      <c r="F2178"/>
      <c r="G2178"/>
      <c r="H2178"/>
      <c r="I2178"/>
      <c r="J2178"/>
      <c r="K2178"/>
      <c r="L2178"/>
      <c r="M2178"/>
      <c r="N2178"/>
      <c r="O2178"/>
      <c r="P2178"/>
      <c r="Q2178"/>
      <c r="R2178"/>
      <c r="T2178"/>
      <c r="U2178"/>
      <c r="V2178"/>
      <c r="W2178"/>
      <c r="X2178" s="40"/>
      <c r="Y2178"/>
      <c r="Z2178"/>
      <c r="AA2178"/>
      <c r="AB2178"/>
      <c r="AC2178"/>
      <c r="AD2178"/>
      <c r="AE2178"/>
    </row>
    <row r="2179" spans="2:31" ht="15">
      <c r="B2179"/>
      <c r="C2179"/>
      <c r="D2179"/>
      <c r="E2179"/>
      <c r="F2179"/>
      <c r="G2179"/>
      <c r="H2179"/>
      <c r="I2179"/>
      <c r="J2179"/>
      <c r="K2179"/>
      <c r="L2179"/>
      <c r="M2179"/>
      <c r="N2179"/>
      <c r="O2179"/>
      <c r="P2179"/>
      <c r="Q2179"/>
      <c r="R2179"/>
      <c r="T2179"/>
      <c r="U2179"/>
      <c r="V2179"/>
      <c r="W2179"/>
      <c r="X2179" s="40"/>
      <c r="Y2179"/>
      <c r="Z2179"/>
      <c r="AA2179"/>
      <c r="AB2179"/>
      <c r="AC2179"/>
      <c r="AD2179"/>
      <c r="AE2179"/>
    </row>
    <row r="2180" spans="2:31" ht="15">
      <c r="B2180"/>
      <c r="C2180"/>
      <c r="D2180"/>
      <c r="E2180"/>
      <c r="F2180"/>
      <c r="G2180"/>
      <c r="H2180"/>
      <c r="I2180"/>
      <c r="J2180"/>
      <c r="K2180"/>
      <c r="L2180"/>
      <c r="M2180"/>
      <c r="N2180"/>
      <c r="O2180"/>
      <c r="P2180"/>
      <c r="Q2180"/>
      <c r="R2180"/>
      <c r="T2180"/>
      <c r="U2180"/>
      <c r="V2180"/>
      <c r="W2180"/>
      <c r="X2180" s="40"/>
      <c r="Y2180"/>
      <c r="Z2180" s="40"/>
      <c r="AA2180" s="40"/>
      <c r="AB2180"/>
      <c r="AC2180"/>
      <c r="AD2180"/>
      <c r="AE2180"/>
    </row>
    <row r="2181" spans="2:31" ht="15">
      <c r="B2181"/>
      <c r="C2181"/>
      <c r="D2181"/>
      <c r="E2181"/>
      <c r="F2181"/>
      <c r="G2181"/>
      <c r="H2181"/>
      <c r="I2181"/>
      <c r="J2181"/>
      <c r="K2181"/>
      <c r="L2181"/>
      <c r="M2181"/>
      <c r="N2181"/>
      <c r="O2181"/>
      <c r="P2181"/>
      <c r="Q2181"/>
      <c r="R2181"/>
      <c r="T2181"/>
      <c r="U2181"/>
      <c r="V2181"/>
      <c r="W2181"/>
      <c r="X2181" s="40"/>
      <c r="Y2181"/>
      <c r="Z2181" s="40"/>
      <c r="AA2181" s="40"/>
      <c r="AB2181"/>
      <c r="AC2181"/>
      <c r="AD2181"/>
      <c r="AE2181"/>
    </row>
    <row r="2182" spans="2:31" ht="15">
      <c r="B2182"/>
      <c r="C2182"/>
      <c r="D2182"/>
      <c r="E2182"/>
      <c r="F2182"/>
      <c r="G2182"/>
      <c r="H2182"/>
      <c r="I2182"/>
      <c r="J2182"/>
      <c r="K2182"/>
      <c r="L2182"/>
      <c r="M2182"/>
      <c r="N2182"/>
      <c r="O2182"/>
      <c r="P2182"/>
      <c r="Q2182"/>
      <c r="R2182"/>
      <c r="T2182"/>
      <c r="U2182"/>
      <c r="V2182"/>
      <c r="W2182"/>
      <c r="X2182" s="40"/>
      <c r="Y2182"/>
      <c r="Z2182"/>
      <c r="AA2182"/>
      <c r="AB2182"/>
      <c r="AC2182"/>
      <c r="AD2182"/>
      <c r="AE2182"/>
    </row>
    <row r="2183" spans="2:31" ht="15">
      <c r="B2183"/>
      <c r="C2183"/>
      <c r="D2183"/>
      <c r="E2183"/>
      <c r="F2183"/>
      <c r="G2183"/>
      <c r="H2183"/>
      <c r="I2183"/>
      <c r="J2183"/>
      <c r="K2183"/>
      <c r="L2183"/>
      <c r="M2183"/>
      <c r="N2183"/>
      <c r="O2183"/>
      <c r="P2183"/>
      <c r="Q2183"/>
      <c r="R2183"/>
      <c r="T2183"/>
      <c r="U2183"/>
      <c r="V2183"/>
      <c r="W2183"/>
      <c r="X2183" s="40"/>
      <c r="Y2183"/>
      <c r="Z2183"/>
      <c r="AA2183"/>
      <c r="AB2183"/>
      <c r="AC2183"/>
      <c r="AD2183"/>
      <c r="AE2183"/>
    </row>
    <row r="2184" spans="2:31" ht="15">
      <c r="B2184"/>
      <c r="C2184"/>
      <c r="D2184"/>
      <c r="E2184"/>
      <c r="F2184"/>
      <c r="G2184"/>
      <c r="H2184"/>
      <c r="I2184"/>
      <c r="J2184"/>
      <c r="K2184"/>
      <c r="L2184"/>
      <c r="M2184"/>
      <c r="N2184"/>
      <c r="O2184"/>
      <c r="P2184"/>
      <c r="Q2184"/>
      <c r="R2184"/>
      <c r="T2184"/>
      <c r="U2184"/>
      <c r="V2184"/>
      <c r="W2184"/>
      <c r="X2184" s="40"/>
      <c r="Y2184"/>
      <c r="Z2184"/>
      <c r="AA2184"/>
      <c r="AB2184"/>
      <c r="AC2184"/>
      <c r="AD2184"/>
      <c r="AE2184"/>
    </row>
    <row r="2185" spans="2:31" ht="15">
      <c r="B2185"/>
      <c r="C2185"/>
      <c r="D2185"/>
      <c r="E2185"/>
      <c r="F2185"/>
      <c r="G2185"/>
      <c r="H2185"/>
      <c r="I2185"/>
      <c r="J2185"/>
      <c r="K2185"/>
      <c r="L2185"/>
      <c r="M2185"/>
      <c r="N2185"/>
      <c r="O2185"/>
      <c r="P2185"/>
      <c r="Q2185"/>
      <c r="R2185"/>
      <c r="T2185"/>
      <c r="U2185"/>
      <c r="V2185"/>
      <c r="W2185"/>
      <c r="X2185" s="40"/>
      <c r="Y2185"/>
      <c r="Z2185"/>
      <c r="AA2185"/>
      <c r="AB2185"/>
      <c r="AC2185"/>
      <c r="AD2185"/>
      <c r="AE2185"/>
    </row>
    <row r="2186" spans="2:31" ht="15">
      <c r="B2186"/>
      <c r="C2186"/>
      <c r="D2186"/>
      <c r="E2186"/>
      <c r="F2186"/>
      <c r="G2186"/>
      <c r="H2186"/>
      <c r="I2186"/>
      <c r="J2186"/>
      <c r="K2186"/>
      <c r="L2186"/>
      <c r="M2186"/>
      <c r="N2186"/>
      <c r="O2186"/>
      <c r="P2186"/>
      <c r="Q2186"/>
      <c r="R2186"/>
      <c r="T2186"/>
      <c r="U2186"/>
      <c r="V2186"/>
      <c r="W2186"/>
      <c r="X2186" s="40"/>
      <c r="Y2186"/>
      <c r="Z2186"/>
      <c r="AA2186"/>
      <c r="AB2186"/>
      <c r="AC2186"/>
      <c r="AD2186"/>
      <c r="AE2186"/>
    </row>
    <row r="2187" spans="2:31" ht="15">
      <c r="B2187"/>
      <c r="C2187"/>
      <c r="D2187"/>
      <c r="E2187"/>
      <c r="F2187"/>
      <c r="G2187"/>
      <c r="H2187"/>
      <c r="I2187"/>
      <c r="J2187"/>
      <c r="K2187"/>
      <c r="L2187"/>
      <c r="M2187"/>
      <c r="N2187"/>
      <c r="O2187"/>
      <c r="P2187"/>
      <c r="Q2187"/>
      <c r="R2187"/>
      <c r="T2187"/>
      <c r="U2187"/>
      <c r="V2187"/>
      <c r="W2187"/>
      <c r="X2187" s="40"/>
      <c r="Y2187"/>
      <c r="Z2187"/>
      <c r="AA2187"/>
      <c r="AB2187"/>
      <c r="AC2187"/>
      <c r="AD2187"/>
      <c r="AE2187"/>
    </row>
    <row r="2188" spans="2:31" ht="15">
      <c r="B2188"/>
      <c r="C2188"/>
      <c r="D2188"/>
      <c r="E2188"/>
      <c r="F2188"/>
      <c r="G2188"/>
      <c r="H2188"/>
      <c r="I2188"/>
      <c r="J2188"/>
      <c r="K2188"/>
      <c r="L2188"/>
      <c r="M2188"/>
      <c r="N2188"/>
      <c r="O2188"/>
      <c r="P2188"/>
      <c r="Q2188"/>
      <c r="R2188"/>
      <c r="T2188"/>
      <c r="U2188"/>
      <c r="V2188"/>
      <c r="W2188"/>
      <c r="X2188" s="40"/>
      <c r="Y2188"/>
      <c r="Z2188" s="40"/>
      <c r="AA2188" s="40"/>
      <c r="AB2188"/>
      <c r="AC2188"/>
      <c r="AD2188"/>
      <c r="AE2188"/>
    </row>
    <row r="2189" spans="2:31" ht="15">
      <c r="B2189"/>
      <c r="C2189"/>
      <c r="D2189"/>
      <c r="E2189"/>
      <c r="F2189"/>
      <c r="G2189"/>
      <c r="H2189"/>
      <c r="I2189"/>
      <c r="J2189"/>
      <c r="K2189"/>
      <c r="L2189"/>
      <c r="M2189"/>
      <c r="N2189"/>
      <c r="O2189"/>
      <c r="P2189"/>
      <c r="Q2189"/>
      <c r="R2189"/>
      <c r="T2189"/>
      <c r="U2189"/>
      <c r="V2189"/>
      <c r="W2189"/>
      <c r="X2189" s="40"/>
      <c r="Y2189"/>
      <c r="Z2189" s="40"/>
      <c r="AA2189" s="40"/>
      <c r="AB2189"/>
      <c r="AC2189"/>
      <c r="AD2189"/>
      <c r="AE2189"/>
    </row>
    <row r="2190" spans="2:31" ht="15">
      <c r="B2190"/>
      <c r="C2190"/>
      <c r="D2190"/>
      <c r="E2190"/>
      <c r="F2190"/>
      <c r="G2190"/>
      <c r="H2190"/>
      <c r="I2190"/>
      <c r="J2190"/>
      <c r="K2190"/>
      <c r="L2190"/>
      <c r="M2190"/>
      <c r="N2190"/>
      <c r="O2190"/>
      <c r="P2190"/>
      <c r="Q2190"/>
      <c r="R2190"/>
      <c r="T2190"/>
      <c r="U2190"/>
      <c r="V2190"/>
      <c r="W2190"/>
      <c r="X2190" s="40"/>
      <c r="Y2190"/>
      <c r="Z2190"/>
      <c r="AA2190"/>
      <c r="AB2190"/>
      <c r="AC2190"/>
      <c r="AD2190"/>
      <c r="AE2190"/>
    </row>
    <row r="2191" spans="2:31" ht="15">
      <c r="B2191"/>
      <c r="C2191"/>
      <c r="D2191"/>
      <c r="E2191"/>
      <c r="F2191"/>
      <c r="G2191"/>
      <c r="H2191"/>
      <c r="I2191"/>
      <c r="J2191"/>
      <c r="K2191"/>
      <c r="L2191"/>
      <c r="M2191"/>
      <c r="N2191"/>
      <c r="O2191"/>
      <c r="P2191"/>
      <c r="Q2191"/>
      <c r="R2191"/>
      <c r="T2191"/>
      <c r="U2191"/>
      <c r="V2191"/>
      <c r="W2191"/>
      <c r="X2191" s="40"/>
      <c r="Y2191"/>
      <c r="Z2191"/>
      <c r="AA2191"/>
      <c r="AB2191"/>
      <c r="AC2191"/>
      <c r="AD2191"/>
      <c r="AE2191"/>
    </row>
    <row r="2192" spans="2:31" ht="15">
      <c r="B2192"/>
      <c r="C2192"/>
      <c r="D2192"/>
      <c r="E2192"/>
      <c r="F2192"/>
      <c r="G2192"/>
      <c r="H2192"/>
      <c r="I2192"/>
      <c r="J2192"/>
      <c r="K2192"/>
      <c r="L2192"/>
      <c r="M2192"/>
      <c r="N2192"/>
      <c r="O2192"/>
      <c r="P2192"/>
      <c r="Q2192"/>
      <c r="R2192"/>
      <c r="T2192"/>
      <c r="U2192"/>
      <c r="V2192"/>
      <c r="W2192"/>
      <c r="X2192" s="40"/>
      <c r="Y2192"/>
      <c r="Z2192"/>
      <c r="AA2192"/>
      <c r="AB2192"/>
      <c r="AC2192"/>
      <c r="AD2192"/>
      <c r="AE2192"/>
    </row>
    <row r="2193" spans="2:31" ht="15">
      <c r="B2193"/>
      <c r="C2193"/>
      <c r="D2193"/>
      <c r="E2193"/>
      <c r="F2193"/>
      <c r="G2193"/>
      <c r="H2193"/>
      <c r="I2193"/>
      <c r="J2193"/>
      <c r="K2193"/>
      <c r="L2193"/>
      <c r="M2193"/>
      <c r="N2193"/>
      <c r="O2193"/>
      <c r="P2193"/>
      <c r="Q2193"/>
      <c r="R2193"/>
      <c r="T2193"/>
      <c r="U2193"/>
      <c r="V2193"/>
      <c r="W2193"/>
      <c r="X2193" s="40"/>
      <c r="Y2193"/>
      <c r="Z2193"/>
      <c r="AA2193"/>
      <c r="AB2193"/>
      <c r="AC2193"/>
      <c r="AD2193"/>
      <c r="AE2193"/>
    </row>
    <row r="2194" spans="2:31" ht="15">
      <c r="B2194"/>
      <c r="C2194"/>
      <c r="D2194"/>
      <c r="E2194"/>
      <c r="F2194"/>
      <c r="G2194"/>
      <c r="H2194"/>
      <c r="I2194"/>
      <c r="J2194"/>
      <c r="K2194"/>
      <c r="L2194"/>
      <c r="M2194"/>
      <c r="N2194"/>
      <c r="O2194"/>
      <c r="P2194"/>
      <c r="Q2194"/>
      <c r="R2194"/>
      <c r="T2194"/>
      <c r="U2194"/>
      <c r="V2194"/>
      <c r="W2194"/>
      <c r="X2194" s="40"/>
      <c r="Y2194"/>
      <c r="Z2194"/>
      <c r="AA2194"/>
      <c r="AB2194"/>
      <c r="AC2194"/>
      <c r="AD2194"/>
      <c r="AE2194"/>
    </row>
    <row r="2195" spans="2:31" ht="15">
      <c r="B2195"/>
      <c r="C2195"/>
      <c r="D2195"/>
      <c r="E2195"/>
      <c r="F2195"/>
      <c r="G2195"/>
      <c r="H2195"/>
      <c r="I2195"/>
      <c r="J2195"/>
      <c r="K2195"/>
      <c r="L2195"/>
      <c r="M2195"/>
      <c r="N2195"/>
      <c r="O2195"/>
      <c r="P2195"/>
      <c r="Q2195"/>
      <c r="R2195"/>
      <c r="T2195"/>
      <c r="U2195"/>
      <c r="V2195"/>
      <c r="W2195"/>
      <c r="X2195" s="40"/>
      <c r="Y2195"/>
      <c r="Z2195"/>
      <c r="AA2195"/>
      <c r="AB2195"/>
      <c r="AC2195"/>
      <c r="AD2195"/>
      <c r="AE2195"/>
    </row>
    <row r="2196" spans="2:31" ht="15">
      <c r="B2196"/>
      <c r="C2196"/>
      <c r="D2196"/>
      <c r="E2196"/>
      <c r="F2196"/>
      <c r="G2196"/>
      <c r="H2196"/>
      <c r="I2196"/>
      <c r="J2196"/>
      <c r="K2196"/>
      <c r="L2196"/>
      <c r="M2196"/>
      <c r="N2196"/>
      <c r="O2196"/>
      <c r="P2196"/>
      <c r="Q2196"/>
      <c r="R2196"/>
      <c r="T2196"/>
      <c r="U2196"/>
      <c r="V2196"/>
      <c r="W2196"/>
      <c r="X2196" s="40"/>
      <c r="Y2196"/>
      <c r="Z2196"/>
      <c r="AA2196"/>
      <c r="AB2196"/>
      <c r="AC2196"/>
      <c r="AD2196"/>
      <c r="AE2196"/>
    </row>
    <row r="2197" spans="2:31" ht="15">
      <c r="B2197"/>
      <c r="C2197"/>
      <c r="D2197"/>
      <c r="E2197"/>
      <c r="F2197"/>
      <c r="G2197"/>
      <c r="H2197"/>
      <c r="I2197"/>
      <c r="J2197"/>
      <c r="K2197"/>
      <c r="L2197"/>
      <c r="M2197"/>
      <c r="N2197"/>
      <c r="O2197"/>
      <c r="P2197"/>
      <c r="Q2197"/>
      <c r="R2197"/>
      <c r="T2197"/>
      <c r="U2197"/>
      <c r="V2197"/>
      <c r="W2197"/>
      <c r="X2197" s="40"/>
      <c r="Y2197"/>
      <c r="Z2197" s="40"/>
      <c r="AA2197" s="40"/>
      <c r="AB2197"/>
      <c r="AC2197"/>
      <c r="AD2197"/>
      <c r="AE2197"/>
    </row>
    <row r="2198" spans="2:31" ht="15">
      <c r="B2198"/>
      <c r="C2198"/>
      <c r="D2198"/>
      <c r="E2198"/>
      <c r="F2198"/>
      <c r="G2198"/>
      <c r="H2198"/>
      <c r="I2198"/>
      <c r="J2198"/>
      <c r="K2198"/>
      <c r="L2198"/>
      <c r="M2198"/>
      <c r="N2198"/>
      <c r="O2198"/>
      <c r="P2198"/>
      <c r="Q2198"/>
      <c r="R2198"/>
      <c r="T2198"/>
      <c r="U2198"/>
      <c r="V2198"/>
      <c r="W2198"/>
      <c r="X2198" s="40"/>
      <c r="Y2198"/>
      <c r="Z2198"/>
      <c r="AA2198"/>
      <c r="AB2198"/>
      <c r="AC2198"/>
      <c r="AD2198"/>
      <c r="AE2198"/>
    </row>
    <row r="2199" spans="2:31" ht="15">
      <c r="B2199"/>
      <c r="C2199"/>
      <c r="D2199"/>
      <c r="E2199"/>
      <c r="F2199"/>
      <c r="G2199"/>
      <c r="H2199"/>
      <c r="I2199"/>
      <c r="J2199"/>
      <c r="K2199"/>
      <c r="L2199"/>
      <c r="M2199"/>
      <c r="N2199"/>
      <c r="O2199"/>
      <c r="P2199"/>
      <c r="Q2199"/>
      <c r="R2199"/>
      <c r="T2199"/>
      <c r="U2199"/>
      <c r="V2199"/>
      <c r="W2199"/>
      <c r="X2199" s="40"/>
      <c r="Y2199"/>
      <c r="Z2199" s="40"/>
      <c r="AA2199"/>
      <c r="AB2199"/>
      <c r="AC2199"/>
      <c r="AD2199"/>
      <c r="AE2199"/>
    </row>
    <row r="2200" spans="2:31" ht="15">
      <c r="B2200"/>
      <c r="C2200"/>
      <c r="D2200"/>
      <c r="E2200"/>
      <c r="F2200"/>
      <c r="G2200"/>
      <c r="H2200"/>
      <c r="I2200"/>
      <c r="J2200"/>
      <c r="K2200"/>
      <c r="L2200"/>
      <c r="M2200"/>
      <c r="N2200"/>
      <c r="O2200"/>
      <c r="P2200"/>
      <c r="Q2200"/>
      <c r="R2200"/>
      <c r="T2200"/>
      <c r="U2200"/>
      <c r="V2200"/>
      <c r="W2200"/>
      <c r="X2200" s="40"/>
      <c r="Y2200"/>
      <c r="Z2200" s="40"/>
      <c r="AA2200"/>
      <c r="AB2200"/>
      <c r="AC2200"/>
      <c r="AD2200"/>
      <c r="AE2200"/>
    </row>
    <row r="2201" spans="2:31" ht="15">
      <c r="B2201"/>
      <c r="C2201"/>
      <c r="D2201"/>
      <c r="E2201"/>
      <c r="F2201"/>
      <c r="G2201"/>
      <c r="H2201"/>
      <c r="I2201"/>
      <c r="J2201"/>
      <c r="K2201"/>
      <c r="L2201"/>
      <c r="M2201"/>
      <c r="N2201"/>
      <c r="O2201"/>
      <c r="P2201"/>
      <c r="Q2201"/>
      <c r="R2201"/>
      <c r="T2201"/>
      <c r="U2201"/>
      <c r="V2201"/>
      <c r="W2201"/>
      <c r="X2201" s="40"/>
      <c r="Y2201"/>
      <c r="Z2201"/>
      <c r="AA2201"/>
      <c r="AB2201"/>
      <c r="AC2201"/>
      <c r="AD2201"/>
      <c r="AE2201"/>
    </row>
    <row r="2202" spans="2:31" ht="15">
      <c r="B2202"/>
      <c r="C2202"/>
      <c r="D2202"/>
      <c r="E2202"/>
      <c r="F2202"/>
      <c r="G2202"/>
      <c r="H2202"/>
      <c r="I2202"/>
      <c r="J2202"/>
      <c r="K2202"/>
      <c r="L2202"/>
      <c r="M2202"/>
      <c r="N2202"/>
      <c r="O2202"/>
      <c r="P2202"/>
      <c r="Q2202"/>
      <c r="R2202"/>
      <c r="T2202"/>
      <c r="U2202"/>
      <c r="V2202"/>
      <c r="W2202"/>
      <c r="X2202" s="40"/>
      <c r="Y2202"/>
      <c r="Z2202"/>
      <c r="AA2202"/>
      <c r="AB2202"/>
      <c r="AC2202"/>
      <c r="AD2202"/>
      <c r="AE2202"/>
    </row>
    <row r="2203" spans="2:31" ht="15">
      <c r="B2203"/>
      <c r="C2203"/>
      <c r="D2203"/>
      <c r="E2203"/>
      <c r="F2203"/>
      <c r="G2203"/>
      <c r="H2203"/>
      <c r="I2203"/>
      <c r="J2203"/>
      <c r="K2203"/>
      <c r="L2203"/>
      <c r="M2203"/>
      <c r="N2203"/>
      <c r="O2203"/>
      <c r="P2203"/>
      <c r="Q2203"/>
      <c r="R2203"/>
      <c r="T2203"/>
      <c r="U2203"/>
      <c r="V2203"/>
      <c r="W2203"/>
      <c r="X2203" s="40"/>
      <c r="Y2203"/>
      <c r="Z2203"/>
      <c r="AA2203"/>
      <c r="AB2203"/>
      <c r="AC2203"/>
      <c r="AD2203"/>
      <c r="AE2203"/>
    </row>
    <row r="2204" spans="2:31" ht="15">
      <c r="B2204"/>
      <c r="C2204"/>
      <c r="D2204"/>
      <c r="E2204"/>
      <c r="F2204"/>
      <c r="G2204"/>
      <c r="H2204"/>
      <c r="I2204"/>
      <c r="J2204"/>
      <c r="K2204"/>
      <c r="L2204"/>
      <c r="M2204"/>
      <c r="N2204"/>
      <c r="O2204"/>
      <c r="P2204"/>
      <c r="Q2204"/>
      <c r="R2204"/>
      <c r="T2204"/>
      <c r="U2204"/>
      <c r="V2204"/>
      <c r="W2204"/>
      <c r="X2204" s="40"/>
      <c r="Y2204"/>
      <c r="Z2204" s="40"/>
      <c r="AA2204" s="40"/>
      <c r="AB2204"/>
      <c r="AC2204"/>
      <c r="AD2204"/>
      <c r="AE2204"/>
    </row>
    <row r="2205" spans="2:31" ht="15">
      <c r="B2205"/>
      <c r="C2205"/>
      <c r="D2205"/>
      <c r="E2205"/>
      <c r="F2205"/>
      <c r="G2205"/>
      <c r="H2205"/>
      <c r="I2205"/>
      <c r="J2205"/>
      <c r="K2205"/>
      <c r="L2205"/>
      <c r="M2205"/>
      <c r="N2205"/>
      <c r="O2205"/>
      <c r="P2205"/>
      <c r="Q2205"/>
      <c r="R2205"/>
      <c r="T2205"/>
      <c r="U2205"/>
      <c r="V2205"/>
      <c r="W2205"/>
      <c r="X2205" s="40"/>
      <c r="Y2205"/>
      <c r="Z2205" s="40"/>
      <c r="AA2205" s="40"/>
      <c r="AB2205"/>
      <c r="AC2205"/>
      <c r="AD2205"/>
      <c r="AE2205"/>
    </row>
    <row r="2206" spans="2:31" ht="15">
      <c r="B2206"/>
      <c r="C2206"/>
      <c r="D2206"/>
      <c r="E2206"/>
      <c r="F2206"/>
      <c r="G2206"/>
      <c r="H2206"/>
      <c r="I2206"/>
      <c r="J2206"/>
      <c r="K2206"/>
      <c r="L2206"/>
      <c r="M2206"/>
      <c r="N2206"/>
      <c r="O2206"/>
      <c r="P2206"/>
      <c r="Q2206"/>
      <c r="R2206"/>
      <c r="T2206"/>
      <c r="U2206"/>
      <c r="V2206"/>
      <c r="W2206"/>
      <c r="X2206" s="40"/>
      <c r="Y2206"/>
      <c r="Z2206" s="40"/>
      <c r="AA2206" s="40"/>
      <c r="AB2206"/>
      <c r="AC2206"/>
      <c r="AD2206"/>
      <c r="AE2206"/>
    </row>
    <row r="2207" spans="2:31" ht="15">
      <c r="B2207"/>
      <c r="C2207"/>
      <c r="D2207"/>
      <c r="E2207"/>
      <c r="F2207"/>
      <c r="G2207"/>
      <c r="H2207"/>
      <c r="I2207"/>
      <c r="J2207"/>
      <c r="K2207"/>
      <c r="L2207"/>
      <c r="M2207"/>
      <c r="N2207"/>
      <c r="O2207"/>
      <c r="P2207"/>
      <c r="Q2207"/>
      <c r="R2207"/>
      <c r="T2207"/>
      <c r="U2207"/>
      <c r="V2207"/>
      <c r="W2207"/>
      <c r="X2207" s="40"/>
      <c r="Y2207"/>
      <c r="Z2207" s="40"/>
      <c r="AA2207"/>
      <c r="AB2207"/>
      <c r="AC2207"/>
      <c r="AD2207"/>
      <c r="AE2207"/>
    </row>
    <row r="2208" spans="2:31" ht="15">
      <c r="B2208"/>
      <c r="C2208"/>
      <c r="D2208"/>
      <c r="E2208"/>
      <c r="F2208"/>
      <c r="G2208"/>
      <c r="H2208"/>
      <c r="I2208"/>
      <c r="J2208"/>
      <c r="K2208"/>
      <c r="L2208"/>
      <c r="M2208"/>
      <c r="N2208"/>
      <c r="O2208"/>
      <c r="P2208"/>
      <c r="Q2208"/>
      <c r="R2208"/>
      <c r="T2208"/>
      <c r="U2208"/>
      <c r="V2208"/>
      <c r="W2208"/>
      <c r="X2208" s="40"/>
      <c r="Y2208"/>
      <c r="Z2208"/>
      <c r="AA2208"/>
      <c r="AB2208"/>
      <c r="AC2208"/>
      <c r="AD2208"/>
      <c r="AE2208"/>
    </row>
    <row r="2209" spans="2:31" ht="15">
      <c r="B2209"/>
      <c r="C2209"/>
      <c r="D2209"/>
      <c r="E2209"/>
      <c r="F2209"/>
      <c r="G2209"/>
      <c r="H2209"/>
      <c r="I2209"/>
      <c r="J2209"/>
      <c r="K2209"/>
      <c r="L2209"/>
      <c r="M2209"/>
      <c r="N2209"/>
      <c r="O2209"/>
      <c r="P2209"/>
      <c r="Q2209"/>
      <c r="R2209"/>
      <c r="T2209"/>
      <c r="U2209"/>
      <c r="V2209"/>
      <c r="W2209"/>
      <c r="X2209" s="40"/>
      <c r="Y2209"/>
      <c r="Z2209"/>
      <c r="AA2209"/>
      <c r="AB2209"/>
      <c r="AC2209"/>
      <c r="AD2209"/>
      <c r="AE2209"/>
    </row>
    <row r="2210" spans="2:31" ht="15">
      <c r="B2210"/>
      <c r="C2210"/>
      <c r="D2210"/>
      <c r="E2210"/>
      <c r="F2210"/>
      <c r="G2210"/>
      <c r="H2210"/>
      <c r="I2210"/>
      <c r="J2210"/>
      <c r="K2210"/>
      <c r="L2210"/>
      <c r="M2210"/>
      <c r="N2210"/>
      <c r="O2210"/>
      <c r="P2210"/>
      <c r="Q2210"/>
      <c r="R2210"/>
      <c r="T2210"/>
      <c r="U2210"/>
      <c r="V2210"/>
      <c r="W2210"/>
      <c r="X2210" s="40"/>
      <c r="Y2210"/>
      <c r="Z2210" s="40"/>
      <c r="AA2210" s="40"/>
      <c r="AB2210"/>
      <c r="AC2210"/>
      <c r="AD2210"/>
      <c r="AE2210"/>
    </row>
    <row r="2211" spans="2:31" ht="15">
      <c r="B2211"/>
      <c r="C2211"/>
      <c r="D2211"/>
      <c r="E2211"/>
      <c r="F2211"/>
      <c r="G2211"/>
      <c r="H2211"/>
      <c r="I2211"/>
      <c r="J2211"/>
      <c r="K2211"/>
      <c r="L2211"/>
      <c r="M2211"/>
      <c r="N2211"/>
      <c r="O2211"/>
      <c r="P2211"/>
      <c r="Q2211"/>
      <c r="R2211"/>
      <c r="T2211"/>
      <c r="U2211"/>
      <c r="V2211"/>
      <c r="W2211"/>
      <c r="X2211" s="40"/>
      <c r="Y2211"/>
      <c r="Z2211"/>
      <c r="AA2211"/>
      <c r="AB2211"/>
      <c r="AC2211"/>
      <c r="AD2211"/>
      <c r="AE2211"/>
    </row>
    <row r="2212" spans="2:31" ht="15">
      <c r="B2212"/>
      <c r="C2212"/>
      <c r="D2212"/>
      <c r="E2212"/>
      <c r="F2212"/>
      <c r="G2212"/>
      <c r="H2212"/>
      <c r="I2212"/>
      <c r="J2212"/>
      <c r="K2212"/>
      <c r="L2212"/>
      <c r="M2212"/>
      <c r="N2212"/>
      <c r="O2212"/>
      <c r="P2212"/>
      <c r="Q2212"/>
      <c r="R2212"/>
      <c r="T2212"/>
      <c r="U2212"/>
      <c r="V2212"/>
      <c r="W2212"/>
      <c r="X2212" s="40"/>
      <c r="Y2212"/>
      <c r="Z2212" s="40"/>
      <c r="AA2212" s="40"/>
      <c r="AB2212"/>
      <c r="AC2212"/>
      <c r="AD2212"/>
      <c r="AE2212"/>
    </row>
    <row r="2213" spans="2:31" ht="15">
      <c r="B2213"/>
      <c r="C2213"/>
      <c r="D2213"/>
      <c r="E2213"/>
      <c r="F2213"/>
      <c r="G2213"/>
      <c r="H2213"/>
      <c r="I2213"/>
      <c r="J2213"/>
      <c r="K2213"/>
      <c r="L2213"/>
      <c r="M2213"/>
      <c r="N2213"/>
      <c r="O2213"/>
      <c r="P2213"/>
      <c r="Q2213"/>
      <c r="R2213"/>
      <c r="T2213"/>
      <c r="U2213"/>
      <c r="V2213"/>
      <c r="W2213"/>
      <c r="X2213" s="40"/>
      <c r="Y2213"/>
      <c r="Z2213"/>
      <c r="AA2213"/>
      <c r="AB2213"/>
      <c r="AC2213"/>
      <c r="AD2213"/>
      <c r="AE2213"/>
    </row>
    <row r="2214" spans="2:31" ht="15">
      <c r="B2214"/>
      <c r="C2214"/>
      <c r="D2214"/>
      <c r="E2214"/>
      <c r="F2214"/>
      <c r="G2214"/>
      <c r="H2214"/>
      <c r="I2214"/>
      <c r="J2214"/>
      <c r="K2214"/>
      <c r="L2214"/>
      <c r="M2214"/>
      <c r="N2214"/>
      <c r="O2214"/>
      <c r="P2214"/>
      <c r="Q2214"/>
      <c r="R2214"/>
      <c r="T2214"/>
      <c r="U2214"/>
      <c r="V2214"/>
      <c r="W2214"/>
      <c r="X2214" s="40"/>
      <c r="Y2214"/>
      <c r="Z2214"/>
      <c r="AA2214"/>
      <c r="AB2214"/>
      <c r="AC2214"/>
      <c r="AD2214"/>
      <c r="AE2214"/>
    </row>
    <row r="2215" spans="2:31" ht="15">
      <c r="B2215"/>
      <c r="C2215"/>
      <c r="D2215"/>
      <c r="E2215"/>
      <c r="F2215"/>
      <c r="G2215"/>
      <c r="H2215"/>
      <c r="I2215"/>
      <c r="J2215"/>
      <c r="K2215"/>
      <c r="L2215"/>
      <c r="M2215"/>
      <c r="N2215"/>
      <c r="O2215"/>
      <c r="P2215"/>
      <c r="Q2215"/>
      <c r="R2215"/>
      <c r="T2215"/>
      <c r="U2215"/>
      <c r="V2215"/>
      <c r="W2215"/>
      <c r="X2215" s="40"/>
      <c r="Y2215"/>
      <c r="Z2215" s="40"/>
      <c r="AA2215"/>
      <c r="AB2215"/>
      <c r="AC2215"/>
      <c r="AD2215"/>
      <c r="AE2215"/>
    </row>
    <row r="2216" spans="2:31" ht="15">
      <c r="B2216"/>
      <c r="C2216"/>
      <c r="D2216"/>
      <c r="E2216"/>
      <c r="F2216"/>
      <c r="G2216"/>
      <c r="H2216"/>
      <c r="I2216"/>
      <c r="J2216"/>
      <c r="K2216"/>
      <c r="L2216"/>
      <c r="M2216"/>
      <c r="N2216"/>
      <c r="O2216"/>
      <c r="P2216"/>
      <c r="Q2216"/>
      <c r="R2216"/>
      <c r="T2216"/>
      <c r="U2216"/>
      <c r="V2216"/>
      <c r="W2216"/>
      <c r="X2216" s="40"/>
      <c r="Y2216"/>
      <c r="Z2216"/>
      <c r="AA2216"/>
      <c r="AB2216"/>
      <c r="AC2216"/>
      <c r="AD2216"/>
      <c r="AE2216"/>
    </row>
    <row r="2217" spans="2:31" ht="15">
      <c r="B2217"/>
      <c r="C2217"/>
      <c r="D2217"/>
      <c r="E2217"/>
      <c r="F2217"/>
      <c r="G2217"/>
      <c r="H2217"/>
      <c r="I2217"/>
      <c r="J2217"/>
      <c r="K2217"/>
      <c r="L2217"/>
      <c r="M2217"/>
      <c r="N2217"/>
      <c r="O2217"/>
      <c r="P2217"/>
      <c r="Q2217"/>
      <c r="R2217"/>
      <c r="T2217"/>
      <c r="U2217"/>
      <c r="V2217"/>
      <c r="W2217"/>
      <c r="X2217" s="40"/>
      <c r="Y2217"/>
      <c r="Z2217"/>
      <c r="AA2217"/>
      <c r="AB2217"/>
      <c r="AC2217"/>
      <c r="AD2217"/>
      <c r="AE2217"/>
    </row>
    <row r="2218" spans="2:31" ht="15">
      <c r="B2218"/>
      <c r="C2218"/>
      <c r="D2218"/>
      <c r="E2218"/>
      <c r="F2218"/>
      <c r="G2218"/>
      <c r="H2218"/>
      <c r="I2218"/>
      <c r="J2218"/>
      <c r="K2218"/>
      <c r="L2218"/>
      <c r="M2218"/>
      <c r="N2218"/>
      <c r="O2218"/>
      <c r="P2218"/>
      <c r="Q2218"/>
      <c r="R2218"/>
      <c r="T2218"/>
      <c r="U2218"/>
      <c r="V2218"/>
      <c r="W2218"/>
      <c r="X2218" s="40"/>
      <c r="Y2218"/>
      <c r="Z2218" s="40"/>
      <c r="AA2218"/>
      <c r="AB2218"/>
      <c r="AC2218"/>
      <c r="AD2218"/>
      <c r="AE2218"/>
    </row>
    <row r="2219" spans="2:31" ht="15">
      <c r="B2219"/>
      <c r="C2219"/>
      <c r="D2219"/>
      <c r="E2219"/>
      <c r="F2219"/>
      <c r="G2219"/>
      <c r="H2219"/>
      <c r="I2219"/>
      <c r="J2219"/>
      <c r="K2219"/>
      <c r="L2219"/>
      <c r="M2219"/>
      <c r="N2219"/>
      <c r="O2219"/>
      <c r="P2219"/>
      <c r="Q2219"/>
      <c r="R2219"/>
      <c r="T2219"/>
      <c r="U2219"/>
      <c r="V2219"/>
      <c r="W2219"/>
      <c r="X2219" s="40"/>
      <c r="Y2219"/>
      <c r="Z2219"/>
      <c r="AA2219"/>
      <c r="AB2219"/>
      <c r="AC2219"/>
      <c r="AD2219"/>
      <c r="AE2219"/>
    </row>
    <row r="2220" spans="2:31" ht="15">
      <c r="B2220"/>
      <c r="C2220"/>
      <c r="D2220"/>
      <c r="E2220"/>
      <c r="F2220"/>
      <c r="G2220"/>
      <c r="H2220"/>
      <c r="I2220"/>
      <c r="J2220"/>
      <c r="K2220"/>
      <c r="L2220"/>
      <c r="M2220"/>
      <c r="N2220"/>
      <c r="O2220"/>
      <c r="P2220"/>
      <c r="Q2220"/>
      <c r="R2220"/>
      <c r="T2220"/>
      <c r="U2220"/>
      <c r="V2220"/>
      <c r="W2220"/>
      <c r="X2220" s="40"/>
      <c r="Y2220"/>
      <c r="Z2220" s="40"/>
      <c r="AA2220" s="40"/>
      <c r="AB2220"/>
      <c r="AC2220"/>
      <c r="AD2220"/>
      <c r="AE2220"/>
    </row>
    <row r="2221" spans="2:31" ht="15">
      <c r="B2221"/>
      <c r="C2221"/>
      <c r="D2221"/>
      <c r="E2221"/>
      <c r="F2221"/>
      <c r="G2221"/>
      <c r="H2221"/>
      <c r="I2221"/>
      <c r="J2221"/>
      <c r="K2221"/>
      <c r="L2221"/>
      <c r="M2221"/>
      <c r="N2221"/>
      <c r="O2221"/>
      <c r="P2221"/>
      <c r="Q2221"/>
      <c r="R2221"/>
      <c r="T2221"/>
      <c r="U2221"/>
      <c r="V2221"/>
      <c r="W2221"/>
      <c r="X2221" s="40"/>
      <c r="Y2221"/>
      <c r="Z2221"/>
      <c r="AA2221"/>
      <c r="AB2221"/>
      <c r="AC2221"/>
      <c r="AD2221"/>
      <c r="AE2221"/>
    </row>
    <row r="2222" spans="2:31" ht="15">
      <c r="B2222"/>
      <c r="C2222"/>
      <c r="D2222"/>
      <c r="E2222"/>
      <c r="F2222"/>
      <c r="G2222"/>
      <c r="H2222"/>
      <c r="I2222"/>
      <c r="J2222"/>
      <c r="K2222"/>
      <c r="L2222"/>
      <c r="M2222"/>
      <c r="N2222"/>
      <c r="O2222"/>
      <c r="P2222"/>
      <c r="Q2222"/>
      <c r="R2222"/>
      <c r="T2222"/>
      <c r="U2222"/>
      <c r="V2222"/>
      <c r="W2222"/>
      <c r="X2222" s="40"/>
      <c r="Y2222"/>
      <c r="Z2222"/>
      <c r="AA2222"/>
      <c r="AB2222"/>
      <c r="AC2222"/>
      <c r="AD2222"/>
      <c r="AE2222"/>
    </row>
    <row r="2223" spans="2:31" ht="15">
      <c r="B2223"/>
      <c r="C2223"/>
      <c r="D2223"/>
      <c r="E2223"/>
      <c r="F2223"/>
      <c r="G2223"/>
      <c r="H2223"/>
      <c r="I2223"/>
      <c r="J2223"/>
      <c r="K2223"/>
      <c r="L2223"/>
      <c r="M2223"/>
      <c r="N2223"/>
      <c r="O2223"/>
      <c r="P2223"/>
      <c r="Q2223"/>
      <c r="R2223"/>
      <c r="T2223"/>
      <c r="U2223"/>
      <c r="V2223"/>
      <c r="W2223"/>
      <c r="X2223" s="40"/>
      <c r="Y2223"/>
      <c r="Z2223" s="40"/>
      <c r="AA2223" s="40"/>
      <c r="AB2223"/>
      <c r="AC2223"/>
      <c r="AD2223"/>
      <c r="AE2223"/>
    </row>
    <row r="2224" spans="2:31" ht="15">
      <c r="B2224"/>
      <c r="C2224"/>
      <c r="D2224"/>
      <c r="E2224"/>
      <c r="F2224"/>
      <c r="G2224"/>
      <c r="H2224"/>
      <c r="I2224"/>
      <c r="J2224"/>
      <c r="K2224"/>
      <c r="L2224"/>
      <c r="M2224"/>
      <c r="N2224"/>
      <c r="O2224"/>
      <c r="P2224"/>
      <c r="Q2224"/>
      <c r="R2224"/>
      <c r="T2224"/>
      <c r="U2224"/>
      <c r="V2224"/>
      <c r="W2224"/>
      <c r="X2224" s="40"/>
      <c r="Y2224"/>
      <c r="Z2224"/>
      <c r="AA2224"/>
      <c r="AB2224"/>
      <c r="AC2224"/>
      <c r="AD2224"/>
      <c r="AE2224"/>
    </row>
    <row r="2225" spans="2:31" ht="15">
      <c r="B2225"/>
      <c r="C2225"/>
      <c r="D2225"/>
      <c r="E2225"/>
      <c r="F2225"/>
      <c r="G2225"/>
      <c r="H2225"/>
      <c r="I2225"/>
      <c r="J2225"/>
      <c r="K2225"/>
      <c r="L2225"/>
      <c r="M2225"/>
      <c r="N2225"/>
      <c r="O2225"/>
      <c r="P2225"/>
      <c r="Q2225"/>
      <c r="R2225"/>
      <c r="T2225"/>
      <c r="U2225"/>
      <c r="V2225"/>
      <c r="W2225"/>
      <c r="X2225" s="40"/>
      <c r="Y2225"/>
      <c r="Z2225" s="40"/>
      <c r="AA2225" s="40"/>
      <c r="AB2225"/>
      <c r="AC2225"/>
      <c r="AD2225"/>
      <c r="AE2225"/>
    </row>
    <row r="2226" spans="2:31" ht="15">
      <c r="B2226"/>
      <c r="C2226"/>
      <c r="D2226"/>
      <c r="E2226"/>
      <c r="F2226"/>
      <c r="G2226"/>
      <c r="H2226"/>
      <c r="I2226"/>
      <c r="J2226"/>
      <c r="K2226"/>
      <c r="L2226"/>
      <c r="M2226"/>
      <c r="N2226"/>
      <c r="O2226"/>
      <c r="P2226"/>
      <c r="Q2226"/>
      <c r="R2226"/>
      <c r="T2226"/>
      <c r="U2226"/>
      <c r="V2226"/>
      <c r="W2226"/>
      <c r="X2226" s="40"/>
      <c r="Y2226"/>
      <c r="Z2226" s="40"/>
      <c r="AA2226" s="40"/>
      <c r="AB2226"/>
      <c r="AC2226"/>
      <c r="AD2226"/>
      <c r="AE2226"/>
    </row>
    <row r="2227" spans="2:31" ht="15">
      <c r="B2227"/>
      <c r="C2227"/>
      <c r="D2227"/>
      <c r="E2227"/>
      <c r="F2227"/>
      <c r="G2227"/>
      <c r="H2227"/>
      <c r="I2227"/>
      <c r="J2227"/>
      <c r="K2227"/>
      <c r="L2227"/>
      <c r="M2227"/>
      <c r="N2227"/>
      <c r="O2227"/>
      <c r="P2227"/>
      <c r="Q2227"/>
      <c r="R2227"/>
      <c r="T2227"/>
      <c r="U2227"/>
      <c r="V2227"/>
      <c r="W2227"/>
      <c r="X2227" s="40"/>
      <c r="Y2227"/>
      <c r="Z2227"/>
      <c r="AA2227"/>
      <c r="AB2227"/>
      <c r="AC2227"/>
      <c r="AD2227"/>
      <c r="AE2227"/>
    </row>
    <row r="2228" spans="2:31" ht="15">
      <c r="B2228"/>
      <c r="C2228"/>
      <c r="D2228"/>
      <c r="E2228"/>
      <c r="F2228"/>
      <c r="G2228"/>
      <c r="H2228"/>
      <c r="I2228"/>
      <c r="J2228"/>
      <c r="K2228"/>
      <c r="L2228"/>
      <c r="M2228"/>
      <c r="N2228"/>
      <c r="O2228"/>
      <c r="P2228"/>
      <c r="Q2228"/>
      <c r="R2228"/>
      <c r="T2228"/>
      <c r="U2228"/>
      <c r="V2228"/>
      <c r="W2228"/>
      <c r="X2228" s="40"/>
      <c r="Y2228"/>
      <c r="Z2228"/>
      <c r="AA2228"/>
      <c r="AB2228"/>
      <c r="AC2228"/>
      <c r="AD2228"/>
      <c r="AE2228"/>
    </row>
    <row r="2229" spans="2:31" ht="15">
      <c r="B2229"/>
      <c r="C2229"/>
      <c r="D2229"/>
      <c r="E2229"/>
      <c r="F2229"/>
      <c r="G2229"/>
      <c r="H2229"/>
      <c r="I2229"/>
      <c r="J2229"/>
      <c r="K2229"/>
      <c r="L2229"/>
      <c r="M2229"/>
      <c r="N2229"/>
      <c r="O2229"/>
      <c r="P2229"/>
      <c r="Q2229"/>
      <c r="R2229"/>
      <c r="T2229"/>
      <c r="U2229"/>
      <c r="V2229"/>
      <c r="W2229"/>
      <c r="X2229" s="40"/>
      <c r="Y2229"/>
      <c r="Z2229"/>
      <c r="AA2229"/>
      <c r="AB2229"/>
      <c r="AC2229"/>
      <c r="AD2229"/>
      <c r="AE2229"/>
    </row>
    <row r="2230" spans="2:31" ht="15">
      <c r="B2230"/>
      <c r="C2230"/>
      <c r="D2230"/>
      <c r="E2230"/>
      <c r="F2230"/>
      <c r="G2230"/>
      <c r="H2230"/>
      <c r="I2230"/>
      <c r="J2230"/>
      <c r="K2230"/>
      <c r="L2230"/>
      <c r="M2230"/>
      <c r="N2230"/>
      <c r="O2230"/>
      <c r="P2230"/>
      <c r="Q2230"/>
      <c r="R2230"/>
      <c r="T2230"/>
      <c r="U2230"/>
      <c r="V2230"/>
      <c r="W2230"/>
      <c r="X2230" s="40"/>
      <c r="Y2230"/>
      <c r="Z2230" s="40"/>
      <c r="AA2230"/>
      <c r="AB2230"/>
      <c r="AC2230"/>
      <c r="AD2230"/>
      <c r="AE2230"/>
    </row>
    <row r="2231" spans="2:31" ht="15">
      <c r="B2231"/>
      <c r="C2231"/>
      <c r="D2231"/>
      <c r="E2231"/>
      <c r="F2231"/>
      <c r="G2231"/>
      <c r="H2231"/>
      <c r="I2231"/>
      <c r="J2231"/>
      <c r="K2231"/>
      <c r="L2231"/>
      <c r="M2231"/>
      <c r="N2231"/>
      <c r="O2231"/>
      <c r="P2231"/>
      <c r="Q2231"/>
      <c r="R2231"/>
      <c r="T2231"/>
      <c r="U2231"/>
      <c r="V2231"/>
      <c r="W2231"/>
      <c r="X2231" s="40"/>
      <c r="Y2231"/>
      <c r="Z2231" s="40"/>
      <c r="AA2231" s="40"/>
      <c r="AB2231"/>
      <c r="AC2231"/>
      <c r="AD2231"/>
      <c r="AE2231"/>
    </row>
    <row r="2232" spans="2:31" ht="15">
      <c r="B2232"/>
      <c r="C2232"/>
      <c r="D2232"/>
      <c r="E2232"/>
      <c r="F2232"/>
      <c r="G2232"/>
      <c r="H2232"/>
      <c r="I2232"/>
      <c r="J2232"/>
      <c r="K2232"/>
      <c r="L2232"/>
      <c r="M2232"/>
      <c r="N2232"/>
      <c r="O2232"/>
      <c r="P2232"/>
      <c r="Q2232"/>
      <c r="R2232"/>
      <c r="T2232"/>
      <c r="U2232"/>
      <c r="V2232"/>
      <c r="W2232"/>
      <c r="X2232" s="40"/>
      <c r="Y2232"/>
      <c r="Z2232"/>
      <c r="AA2232"/>
      <c r="AB2232"/>
      <c r="AC2232"/>
      <c r="AD2232"/>
      <c r="AE2232"/>
    </row>
    <row r="2233" spans="2:31" ht="15">
      <c r="B2233"/>
      <c r="C2233"/>
      <c r="D2233"/>
      <c r="E2233"/>
      <c r="F2233"/>
      <c r="G2233"/>
      <c r="H2233"/>
      <c r="I2233"/>
      <c r="J2233"/>
      <c r="K2233"/>
      <c r="L2233"/>
      <c r="M2233"/>
      <c r="N2233"/>
      <c r="O2233"/>
      <c r="P2233"/>
      <c r="Q2233"/>
      <c r="R2233"/>
      <c r="T2233"/>
      <c r="U2233"/>
      <c r="V2233"/>
      <c r="W2233"/>
      <c r="X2233" s="40"/>
      <c r="Y2233"/>
      <c r="Z2233"/>
      <c r="AA2233"/>
      <c r="AB2233"/>
      <c r="AC2233"/>
      <c r="AD2233"/>
      <c r="AE2233"/>
    </row>
    <row r="2234" spans="2:31" ht="15">
      <c r="B2234"/>
      <c r="C2234"/>
      <c r="D2234"/>
      <c r="E2234"/>
      <c r="F2234"/>
      <c r="G2234"/>
      <c r="H2234"/>
      <c r="I2234"/>
      <c r="J2234"/>
      <c r="K2234"/>
      <c r="L2234"/>
      <c r="M2234"/>
      <c r="N2234"/>
      <c r="O2234"/>
      <c r="P2234"/>
      <c r="Q2234"/>
      <c r="R2234"/>
      <c r="T2234"/>
      <c r="U2234"/>
      <c r="V2234"/>
      <c r="W2234"/>
      <c r="X2234" s="40"/>
      <c r="Y2234"/>
      <c r="Z2234" s="40"/>
      <c r="AA2234" s="40"/>
      <c r="AB2234"/>
      <c r="AC2234"/>
      <c r="AD2234"/>
      <c r="AE2234"/>
    </row>
    <row r="2235" spans="2:31" ht="15">
      <c r="B2235"/>
      <c r="C2235"/>
      <c r="D2235"/>
      <c r="E2235"/>
      <c r="F2235"/>
      <c r="G2235"/>
      <c r="H2235"/>
      <c r="I2235"/>
      <c r="J2235"/>
      <c r="K2235"/>
      <c r="L2235"/>
      <c r="M2235"/>
      <c r="N2235"/>
      <c r="O2235"/>
      <c r="P2235"/>
      <c r="Q2235"/>
      <c r="R2235"/>
      <c r="T2235"/>
      <c r="U2235"/>
      <c r="V2235"/>
      <c r="W2235"/>
      <c r="X2235" s="40"/>
      <c r="Y2235"/>
      <c r="Z2235" s="40"/>
      <c r="AA2235" s="40"/>
      <c r="AB2235"/>
      <c r="AC2235"/>
      <c r="AD2235"/>
      <c r="AE2235"/>
    </row>
    <row r="2236" spans="2:31" ht="15">
      <c r="B2236"/>
      <c r="C2236"/>
      <c r="D2236"/>
      <c r="E2236"/>
      <c r="F2236"/>
      <c r="G2236"/>
      <c r="H2236"/>
      <c r="I2236"/>
      <c r="J2236"/>
      <c r="K2236"/>
      <c r="L2236"/>
      <c r="M2236"/>
      <c r="N2236"/>
      <c r="O2236"/>
      <c r="P2236"/>
      <c r="Q2236"/>
      <c r="R2236"/>
      <c r="T2236"/>
      <c r="U2236"/>
      <c r="V2236"/>
      <c r="W2236"/>
      <c r="X2236" s="40"/>
      <c r="Y2236"/>
      <c r="Z2236"/>
      <c r="AA2236"/>
      <c r="AB2236"/>
      <c r="AC2236"/>
      <c r="AD2236"/>
      <c r="AE2236"/>
    </row>
    <row r="2237" spans="2:31" ht="15">
      <c r="B2237"/>
      <c r="C2237"/>
      <c r="D2237"/>
      <c r="E2237"/>
      <c r="F2237"/>
      <c r="G2237"/>
      <c r="H2237"/>
      <c r="I2237"/>
      <c r="J2237"/>
      <c r="K2237"/>
      <c r="L2237"/>
      <c r="M2237"/>
      <c r="N2237"/>
      <c r="O2237"/>
      <c r="P2237"/>
      <c r="Q2237"/>
      <c r="R2237"/>
      <c r="T2237"/>
      <c r="U2237"/>
      <c r="V2237"/>
      <c r="W2237"/>
      <c r="X2237" s="40"/>
      <c r="Y2237"/>
      <c r="Z2237"/>
      <c r="AA2237"/>
      <c r="AB2237"/>
      <c r="AC2237"/>
      <c r="AD2237"/>
      <c r="AE2237"/>
    </row>
    <row r="2238" spans="2:31" ht="15">
      <c r="B2238"/>
      <c r="C2238"/>
      <c r="D2238"/>
      <c r="E2238"/>
      <c r="F2238"/>
      <c r="G2238"/>
      <c r="H2238"/>
      <c r="I2238"/>
      <c r="J2238"/>
      <c r="K2238"/>
      <c r="L2238"/>
      <c r="M2238"/>
      <c r="N2238"/>
      <c r="O2238"/>
      <c r="P2238"/>
      <c r="Q2238"/>
      <c r="R2238"/>
      <c r="T2238"/>
      <c r="U2238"/>
      <c r="V2238"/>
      <c r="W2238"/>
      <c r="X2238" s="40"/>
      <c r="Y2238"/>
      <c r="Z2238"/>
      <c r="AA2238"/>
      <c r="AB2238"/>
      <c r="AC2238"/>
      <c r="AD2238"/>
      <c r="AE2238"/>
    </row>
    <row r="2239" spans="2:31" ht="15">
      <c r="B2239"/>
      <c r="C2239"/>
      <c r="D2239"/>
      <c r="E2239"/>
      <c r="F2239"/>
      <c r="G2239"/>
      <c r="H2239"/>
      <c r="I2239"/>
      <c r="J2239"/>
      <c r="K2239"/>
      <c r="L2239"/>
      <c r="M2239"/>
      <c r="N2239"/>
      <c r="O2239"/>
      <c r="P2239"/>
      <c r="Q2239"/>
      <c r="R2239"/>
      <c r="T2239"/>
      <c r="U2239"/>
      <c r="V2239"/>
      <c r="W2239"/>
      <c r="X2239" s="40"/>
      <c r="Y2239"/>
      <c r="Z2239"/>
      <c r="AA2239"/>
      <c r="AB2239"/>
      <c r="AC2239"/>
      <c r="AD2239"/>
      <c r="AE2239"/>
    </row>
    <row r="2240" spans="2:31" ht="15">
      <c r="B2240"/>
      <c r="C2240"/>
      <c r="D2240"/>
      <c r="E2240"/>
      <c r="F2240"/>
      <c r="G2240"/>
      <c r="H2240"/>
      <c r="I2240"/>
      <c r="J2240"/>
      <c r="K2240"/>
      <c r="L2240"/>
      <c r="M2240"/>
      <c r="N2240"/>
      <c r="O2240"/>
      <c r="P2240"/>
      <c r="Q2240"/>
      <c r="R2240"/>
      <c r="T2240"/>
      <c r="U2240"/>
      <c r="V2240"/>
      <c r="W2240"/>
      <c r="X2240" s="40"/>
      <c r="Y2240"/>
      <c r="Z2240"/>
      <c r="AA2240"/>
      <c r="AB2240"/>
      <c r="AC2240"/>
      <c r="AD2240"/>
      <c r="AE2240"/>
    </row>
    <row r="2241" spans="2:31" ht="15">
      <c r="B2241"/>
      <c r="C2241"/>
      <c r="D2241"/>
      <c r="E2241"/>
      <c r="F2241"/>
      <c r="G2241"/>
      <c r="H2241"/>
      <c r="I2241"/>
      <c r="J2241"/>
      <c r="K2241"/>
      <c r="L2241"/>
      <c r="M2241"/>
      <c r="N2241"/>
      <c r="O2241"/>
      <c r="P2241"/>
      <c r="Q2241"/>
      <c r="R2241"/>
      <c r="T2241"/>
      <c r="U2241"/>
      <c r="V2241"/>
      <c r="W2241"/>
      <c r="X2241" s="40"/>
      <c r="Y2241"/>
      <c r="Z2241" s="40"/>
      <c r="AA2241" s="40"/>
      <c r="AB2241"/>
      <c r="AC2241"/>
      <c r="AD2241"/>
      <c r="AE2241"/>
    </row>
    <row r="2242" spans="2:31" ht="15">
      <c r="B2242"/>
      <c r="C2242"/>
      <c r="D2242"/>
      <c r="E2242"/>
      <c r="F2242"/>
      <c r="G2242"/>
      <c r="H2242"/>
      <c r="I2242"/>
      <c r="J2242"/>
      <c r="K2242"/>
      <c r="L2242"/>
      <c r="M2242"/>
      <c r="N2242"/>
      <c r="O2242"/>
      <c r="P2242"/>
      <c r="Q2242"/>
      <c r="R2242"/>
      <c r="T2242"/>
      <c r="U2242"/>
      <c r="V2242"/>
      <c r="W2242"/>
      <c r="X2242" s="40"/>
      <c r="Y2242"/>
      <c r="Z2242" s="40"/>
      <c r="AA2242" s="40"/>
      <c r="AB2242"/>
      <c r="AC2242"/>
      <c r="AD2242"/>
      <c r="AE2242"/>
    </row>
    <row r="2243" spans="2:31" ht="15">
      <c r="B2243"/>
      <c r="C2243"/>
      <c r="D2243"/>
      <c r="E2243"/>
      <c r="F2243"/>
      <c r="G2243"/>
      <c r="H2243"/>
      <c r="I2243"/>
      <c r="J2243"/>
      <c r="K2243"/>
      <c r="L2243"/>
      <c r="M2243"/>
      <c r="N2243"/>
      <c r="O2243"/>
      <c r="P2243"/>
      <c r="Q2243"/>
      <c r="R2243"/>
      <c r="T2243"/>
      <c r="U2243"/>
      <c r="V2243"/>
      <c r="W2243"/>
      <c r="X2243" s="40"/>
      <c r="Y2243"/>
      <c r="Z2243"/>
      <c r="AA2243"/>
      <c r="AB2243"/>
      <c r="AC2243"/>
      <c r="AD2243"/>
      <c r="AE2243"/>
    </row>
    <row r="2244" spans="2:31" ht="15">
      <c r="B2244"/>
      <c r="C2244"/>
      <c r="D2244"/>
      <c r="E2244"/>
      <c r="F2244"/>
      <c r="G2244"/>
      <c r="H2244"/>
      <c r="I2244"/>
      <c r="J2244"/>
      <c r="K2244"/>
      <c r="L2244"/>
      <c r="M2244"/>
      <c r="N2244"/>
      <c r="O2244"/>
      <c r="P2244"/>
      <c r="Q2244"/>
      <c r="R2244"/>
      <c r="T2244"/>
      <c r="U2244"/>
      <c r="V2244"/>
      <c r="W2244"/>
      <c r="X2244" s="40"/>
      <c r="Y2244"/>
      <c r="Z2244" s="40"/>
      <c r="AA2244"/>
      <c r="AB2244"/>
      <c r="AC2244"/>
      <c r="AD2244"/>
      <c r="AE2244"/>
    </row>
    <row r="2245" spans="2:31" ht="15">
      <c r="B2245"/>
      <c r="C2245"/>
      <c r="D2245"/>
      <c r="E2245"/>
      <c r="F2245"/>
      <c r="G2245"/>
      <c r="H2245"/>
      <c r="I2245"/>
      <c r="J2245"/>
      <c r="K2245"/>
      <c r="L2245"/>
      <c r="M2245"/>
      <c r="N2245"/>
      <c r="O2245"/>
      <c r="P2245"/>
      <c r="Q2245"/>
      <c r="R2245"/>
      <c r="T2245"/>
      <c r="U2245"/>
      <c r="V2245"/>
      <c r="W2245"/>
      <c r="X2245" s="40"/>
      <c r="Y2245"/>
      <c r="Z2245" s="40"/>
      <c r="AA2245" s="40"/>
      <c r="AB2245"/>
      <c r="AC2245"/>
      <c r="AD2245"/>
      <c r="AE2245"/>
    </row>
    <row r="2246" spans="2:31" ht="15">
      <c r="B2246"/>
      <c r="C2246"/>
      <c r="D2246"/>
      <c r="E2246"/>
      <c r="F2246"/>
      <c r="G2246"/>
      <c r="H2246"/>
      <c r="I2246"/>
      <c r="J2246"/>
      <c r="K2246"/>
      <c r="L2246"/>
      <c r="M2246"/>
      <c r="N2246"/>
      <c r="O2246"/>
      <c r="P2246"/>
      <c r="Q2246"/>
      <c r="R2246"/>
      <c r="T2246"/>
      <c r="U2246"/>
      <c r="V2246"/>
      <c r="W2246"/>
      <c r="X2246" s="40"/>
      <c r="Y2246"/>
      <c r="Z2246" s="40"/>
      <c r="AA2246" s="40"/>
      <c r="AB2246"/>
      <c r="AC2246"/>
      <c r="AD2246"/>
      <c r="AE2246"/>
    </row>
    <row r="2247" spans="2:31" ht="15">
      <c r="B2247"/>
      <c r="C2247"/>
      <c r="D2247"/>
      <c r="E2247"/>
      <c r="F2247"/>
      <c r="G2247"/>
      <c r="H2247"/>
      <c r="I2247"/>
      <c r="J2247"/>
      <c r="K2247"/>
      <c r="L2247"/>
      <c r="M2247"/>
      <c r="N2247"/>
      <c r="O2247"/>
      <c r="P2247"/>
      <c r="Q2247"/>
      <c r="R2247"/>
      <c r="T2247"/>
      <c r="U2247"/>
      <c r="V2247"/>
      <c r="W2247"/>
      <c r="X2247" s="40"/>
      <c r="Y2247"/>
      <c r="Z2247"/>
      <c r="AA2247"/>
      <c r="AB2247"/>
      <c r="AC2247"/>
      <c r="AD2247"/>
      <c r="AE2247"/>
    </row>
    <row r="2248" spans="2:31" ht="15">
      <c r="B2248"/>
      <c r="C2248"/>
      <c r="D2248"/>
      <c r="E2248"/>
      <c r="F2248"/>
      <c r="G2248"/>
      <c r="H2248"/>
      <c r="I2248"/>
      <c r="J2248"/>
      <c r="K2248"/>
      <c r="L2248"/>
      <c r="M2248"/>
      <c r="N2248"/>
      <c r="O2248"/>
      <c r="P2248"/>
      <c r="Q2248"/>
      <c r="R2248"/>
      <c r="T2248"/>
      <c r="U2248"/>
      <c r="V2248"/>
      <c r="W2248"/>
      <c r="X2248" s="40"/>
      <c r="Y2248"/>
      <c r="Z2248"/>
      <c r="AA2248"/>
      <c r="AB2248"/>
      <c r="AC2248"/>
      <c r="AD2248"/>
      <c r="AE2248"/>
    </row>
    <row r="2249" spans="2:31" ht="15">
      <c r="B2249"/>
      <c r="C2249"/>
      <c r="D2249"/>
      <c r="E2249"/>
      <c r="F2249"/>
      <c r="G2249"/>
      <c r="H2249"/>
      <c r="I2249"/>
      <c r="J2249"/>
      <c r="K2249"/>
      <c r="L2249"/>
      <c r="M2249"/>
      <c r="N2249"/>
      <c r="O2249"/>
      <c r="P2249"/>
      <c r="Q2249"/>
      <c r="R2249"/>
      <c r="T2249"/>
      <c r="U2249"/>
      <c r="V2249"/>
      <c r="W2249"/>
      <c r="X2249" s="40"/>
      <c r="Y2249"/>
      <c r="Z2249"/>
      <c r="AA2249"/>
      <c r="AB2249"/>
      <c r="AC2249"/>
      <c r="AD2249"/>
      <c r="AE2249"/>
    </row>
    <row r="2250" spans="2:31" ht="15">
      <c r="B2250"/>
      <c r="C2250"/>
      <c r="D2250"/>
      <c r="E2250"/>
      <c r="F2250"/>
      <c r="G2250"/>
      <c r="H2250"/>
      <c r="I2250"/>
      <c r="J2250"/>
      <c r="K2250"/>
      <c r="L2250"/>
      <c r="M2250"/>
      <c r="N2250"/>
      <c r="O2250"/>
      <c r="P2250"/>
      <c r="Q2250"/>
      <c r="R2250"/>
      <c r="T2250"/>
      <c r="U2250"/>
      <c r="V2250"/>
      <c r="W2250"/>
      <c r="X2250" s="40"/>
      <c r="Y2250"/>
      <c r="Z2250" s="40"/>
      <c r="AA2250" s="40"/>
      <c r="AB2250"/>
      <c r="AC2250"/>
      <c r="AD2250"/>
      <c r="AE2250"/>
    </row>
    <row r="2251" spans="2:31" ht="15">
      <c r="B2251"/>
      <c r="C2251"/>
      <c r="D2251"/>
      <c r="E2251"/>
      <c r="F2251"/>
      <c r="G2251"/>
      <c r="H2251"/>
      <c r="I2251"/>
      <c r="J2251"/>
      <c r="K2251"/>
      <c r="L2251"/>
      <c r="M2251"/>
      <c r="N2251"/>
      <c r="O2251"/>
      <c r="P2251"/>
      <c r="Q2251"/>
      <c r="R2251"/>
      <c r="T2251"/>
      <c r="U2251"/>
      <c r="V2251"/>
      <c r="W2251"/>
      <c r="X2251" s="40"/>
      <c r="Y2251"/>
      <c r="Z2251" s="40"/>
      <c r="AA2251"/>
      <c r="AB2251"/>
      <c r="AC2251"/>
      <c r="AD2251"/>
      <c r="AE2251"/>
    </row>
    <row r="2252" spans="2:31" ht="15">
      <c r="B2252"/>
      <c r="C2252"/>
      <c r="D2252"/>
      <c r="E2252"/>
      <c r="F2252"/>
      <c r="G2252"/>
      <c r="H2252"/>
      <c r="I2252"/>
      <c r="J2252"/>
      <c r="K2252"/>
      <c r="L2252"/>
      <c r="M2252"/>
      <c r="N2252"/>
      <c r="O2252"/>
      <c r="P2252"/>
      <c r="Q2252"/>
      <c r="R2252"/>
      <c r="T2252"/>
      <c r="U2252"/>
      <c r="V2252"/>
      <c r="W2252"/>
      <c r="X2252" s="40"/>
      <c r="Y2252"/>
      <c r="Z2252"/>
      <c r="AA2252"/>
      <c r="AB2252"/>
      <c r="AC2252"/>
      <c r="AD2252"/>
      <c r="AE2252"/>
    </row>
    <row r="2253" spans="2:31" ht="15">
      <c r="B2253"/>
      <c r="C2253"/>
      <c r="D2253"/>
      <c r="E2253"/>
      <c r="F2253"/>
      <c r="G2253"/>
      <c r="H2253"/>
      <c r="I2253"/>
      <c r="J2253"/>
      <c r="K2253"/>
      <c r="L2253"/>
      <c r="M2253"/>
      <c r="N2253"/>
      <c r="O2253"/>
      <c r="P2253"/>
      <c r="Q2253"/>
      <c r="R2253"/>
      <c r="T2253"/>
      <c r="U2253"/>
      <c r="V2253"/>
      <c r="W2253"/>
      <c r="X2253" s="40"/>
      <c r="Y2253"/>
      <c r="Z2253"/>
      <c r="AA2253"/>
      <c r="AB2253"/>
      <c r="AC2253"/>
      <c r="AD2253"/>
      <c r="AE2253"/>
    </row>
    <row r="2254" spans="2:31" ht="15">
      <c r="B2254"/>
      <c r="C2254"/>
      <c r="D2254"/>
      <c r="E2254"/>
      <c r="F2254"/>
      <c r="G2254"/>
      <c r="H2254"/>
      <c r="I2254"/>
      <c r="J2254"/>
      <c r="K2254"/>
      <c r="L2254"/>
      <c r="M2254"/>
      <c r="N2254"/>
      <c r="O2254"/>
      <c r="P2254"/>
      <c r="Q2254"/>
      <c r="R2254"/>
      <c r="T2254"/>
      <c r="U2254"/>
      <c r="V2254"/>
      <c r="W2254"/>
      <c r="X2254" s="40"/>
      <c r="Y2254"/>
      <c r="Z2254"/>
      <c r="AA2254"/>
      <c r="AB2254"/>
      <c r="AC2254"/>
      <c r="AD2254"/>
      <c r="AE2254"/>
    </row>
    <row r="2255" spans="2:31" ht="15">
      <c r="B2255"/>
      <c r="C2255"/>
      <c r="D2255"/>
      <c r="E2255"/>
      <c r="F2255"/>
      <c r="G2255"/>
      <c r="H2255"/>
      <c r="I2255"/>
      <c r="J2255"/>
      <c r="K2255"/>
      <c r="L2255"/>
      <c r="M2255"/>
      <c r="N2255"/>
      <c r="O2255"/>
      <c r="P2255"/>
      <c r="Q2255"/>
      <c r="R2255"/>
      <c r="T2255"/>
      <c r="U2255"/>
      <c r="V2255"/>
      <c r="W2255"/>
      <c r="X2255" s="40"/>
      <c r="Y2255"/>
      <c r="Z2255"/>
      <c r="AA2255"/>
      <c r="AB2255"/>
      <c r="AC2255"/>
      <c r="AD2255"/>
      <c r="AE2255"/>
    </row>
    <row r="2256" spans="2:31" ht="15">
      <c r="B2256"/>
      <c r="C2256"/>
      <c r="D2256"/>
      <c r="E2256"/>
      <c r="F2256"/>
      <c r="G2256"/>
      <c r="H2256"/>
      <c r="I2256"/>
      <c r="J2256"/>
      <c r="K2256"/>
      <c r="L2256"/>
      <c r="M2256"/>
      <c r="N2256"/>
      <c r="O2256"/>
      <c r="P2256"/>
      <c r="Q2256"/>
      <c r="R2256"/>
      <c r="T2256"/>
      <c r="U2256"/>
      <c r="V2256"/>
      <c r="W2256"/>
      <c r="X2256" s="40"/>
      <c r="Y2256"/>
      <c r="Z2256" s="40"/>
      <c r="AA2256" s="40"/>
      <c r="AB2256"/>
      <c r="AC2256"/>
      <c r="AD2256"/>
      <c r="AE2256"/>
    </row>
    <row r="2257" spans="2:31" ht="15">
      <c r="B2257"/>
      <c r="C2257"/>
      <c r="D2257"/>
      <c r="E2257"/>
      <c r="F2257"/>
      <c r="G2257"/>
      <c r="H2257"/>
      <c r="I2257"/>
      <c r="J2257"/>
      <c r="K2257"/>
      <c r="L2257"/>
      <c r="M2257"/>
      <c r="N2257"/>
      <c r="O2257"/>
      <c r="P2257"/>
      <c r="Q2257"/>
      <c r="R2257"/>
      <c r="T2257"/>
      <c r="U2257"/>
      <c r="V2257"/>
      <c r="W2257"/>
      <c r="X2257" s="40"/>
      <c r="Y2257"/>
      <c r="Z2257" s="40"/>
      <c r="AA2257"/>
      <c r="AB2257"/>
      <c r="AC2257"/>
      <c r="AD2257"/>
      <c r="AE2257"/>
    </row>
    <row r="2258" spans="2:31" ht="15">
      <c r="B2258"/>
      <c r="C2258"/>
      <c r="D2258"/>
      <c r="E2258"/>
      <c r="F2258"/>
      <c r="G2258"/>
      <c r="H2258"/>
      <c r="I2258"/>
      <c r="J2258"/>
      <c r="K2258"/>
      <c r="L2258"/>
      <c r="M2258"/>
      <c r="N2258"/>
      <c r="O2258"/>
      <c r="P2258"/>
      <c r="Q2258"/>
      <c r="R2258"/>
      <c r="T2258"/>
      <c r="U2258"/>
      <c r="V2258"/>
      <c r="W2258"/>
      <c r="X2258" s="40"/>
      <c r="Y2258"/>
      <c r="Z2258" s="40"/>
      <c r="AA2258" s="40"/>
      <c r="AB2258"/>
      <c r="AC2258"/>
      <c r="AD2258"/>
      <c r="AE2258"/>
    </row>
    <row r="2259" spans="2:31" ht="15">
      <c r="B2259"/>
      <c r="C2259"/>
      <c r="D2259"/>
      <c r="E2259"/>
      <c r="F2259"/>
      <c r="G2259"/>
      <c r="H2259"/>
      <c r="I2259"/>
      <c r="J2259"/>
      <c r="K2259"/>
      <c r="L2259"/>
      <c r="M2259"/>
      <c r="N2259"/>
      <c r="O2259"/>
      <c r="P2259"/>
      <c r="Q2259"/>
      <c r="R2259"/>
      <c r="T2259"/>
      <c r="U2259"/>
      <c r="V2259"/>
      <c r="W2259"/>
      <c r="X2259" s="40"/>
      <c r="Y2259"/>
      <c r="Z2259" s="40"/>
      <c r="AA2259"/>
      <c r="AB2259"/>
      <c r="AC2259"/>
      <c r="AD2259"/>
      <c r="AE2259"/>
    </row>
    <row r="2260" spans="2:31" ht="15">
      <c r="B2260"/>
      <c r="C2260"/>
      <c r="D2260"/>
      <c r="E2260"/>
      <c r="F2260"/>
      <c r="G2260"/>
      <c r="H2260"/>
      <c r="I2260"/>
      <c r="J2260"/>
      <c r="K2260"/>
      <c r="L2260"/>
      <c r="M2260"/>
      <c r="N2260"/>
      <c r="O2260"/>
      <c r="P2260"/>
      <c r="Q2260"/>
      <c r="R2260"/>
      <c r="T2260"/>
      <c r="U2260"/>
      <c r="V2260"/>
      <c r="W2260"/>
      <c r="X2260" s="40"/>
      <c r="Y2260"/>
      <c r="Z2260" s="40"/>
      <c r="AA2260"/>
      <c r="AB2260"/>
      <c r="AC2260"/>
      <c r="AD2260"/>
      <c r="AE2260"/>
    </row>
    <row r="2261" spans="2:31" ht="15">
      <c r="B2261"/>
      <c r="C2261"/>
      <c r="D2261"/>
      <c r="E2261"/>
      <c r="F2261"/>
      <c r="G2261"/>
      <c r="H2261"/>
      <c r="I2261"/>
      <c r="J2261"/>
      <c r="K2261"/>
      <c r="L2261"/>
      <c r="M2261"/>
      <c r="N2261"/>
      <c r="O2261"/>
      <c r="P2261"/>
      <c r="Q2261"/>
      <c r="R2261"/>
      <c r="T2261"/>
      <c r="U2261"/>
      <c r="V2261"/>
      <c r="W2261"/>
      <c r="X2261" s="40"/>
      <c r="Y2261"/>
      <c r="Z2261" s="40"/>
      <c r="AA2261" s="40"/>
      <c r="AB2261"/>
      <c r="AC2261"/>
      <c r="AD2261"/>
      <c r="AE2261"/>
    </row>
    <row r="2262" spans="2:31" ht="15">
      <c r="B2262"/>
      <c r="C2262"/>
      <c r="D2262"/>
      <c r="E2262"/>
      <c r="F2262"/>
      <c r="G2262"/>
      <c r="H2262"/>
      <c r="I2262"/>
      <c r="J2262"/>
      <c r="K2262"/>
      <c r="L2262"/>
      <c r="M2262"/>
      <c r="N2262"/>
      <c r="O2262"/>
      <c r="P2262"/>
      <c r="Q2262"/>
      <c r="R2262"/>
      <c r="T2262"/>
      <c r="U2262"/>
      <c r="V2262"/>
      <c r="W2262"/>
      <c r="X2262" s="40"/>
      <c r="Y2262"/>
      <c r="Z2262" s="40"/>
      <c r="AA2262" s="40"/>
      <c r="AB2262"/>
      <c r="AC2262"/>
      <c r="AD2262"/>
      <c r="AE2262"/>
    </row>
    <row r="2263" spans="2:31" ht="15">
      <c r="B2263"/>
      <c r="C2263"/>
      <c r="D2263"/>
      <c r="E2263"/>
      <c r="F2263"/>
      <c r="G2263"/>
      <c r="H2263"/>
      <c r="I2263"/>
      <c r="J2263"/>
      <c r="K2263"/>
      <c r="L2263"/>
      <c r="M2263"/>
      <c r="N2263"/>
      <c r="O2263"/>
      <c r="P2263"/>
      <c r="Q2263"/>
      <c r="R2263"/>
      <c r="T2263"/>
      <c r="U2263"/>
      <c r="V2263"/>
      <c r="W2263"/>
      <c r="X2263" s="40"/>
      <c r="Y2263"/>
      <c r="Z2263" s="40"/>
      <c r="AA2263"/>
      <c r="AB2263"/>
      <c r="AC2263"/>
      <c r="AD2263"/>
      <c r="AE2263"/>
    </row>
    <row r="2264" spans="2:31" ht="15">
      <c r="B2264"/>
      <c r="C2264"/>
      <c r="D2264"/>
      <c r="E2264"/>
      <c r="F2264"/>
      <c r="G2264"/>
      <c r="H2264"/>
      <c r="I2264"/>
      <c r="J2264"/>
      <c r="K2264"/>
      <c r="L2264"/>
      <c r="M2264"/>
      <c r="N2264"/>
      <c r="O2264"/>
      <c r="P2264"/>
      <c r="Q2264"/>
      <c r="R2264"/>
      <c r="T2264"/>
      <c r="U2264"/>
      <c r="V2264"/>
      <c r="W2264"/>
      <c r="X2264" s="40"/>
      <c r="Y2264"/>
      <c r="Z2264" s="40"/>
      <c r="AA2264"/>
      <c r="AB2264"/>
      <c r="AC2264"/>
      <c r="AD2264"/>
      <c r="AE2264"/>
    </row>
    <row r="2265" spans="2:31" ht="15">
      <c r="B2265"/>
      <c r="C2265"/>
      <c r="D2265"/>
      <c r="E2265"/>
      <c r="F2265"/>
      <c r="G2265"/>
      <c r="H2265"/>
      <c r="I2265"/>
      <c r="J2265"/>
      <c r="K2265"/>
      <c r="L2265"/>
      <c r="M2265"/>
      <c r="N2265"/>
      <c r="O2265"/>
      <c r="P2265"/>
      <c r="Q2265"/>
      <c r="R2265"/>
      <c r="T2265"/>
      <c r="U2265"/>
      <c r="V2265"/>
      <c r="W2265"/>
      <c r="X2265" s="40"/>
      <c r="Y2265"/>
      <c r="Z2265" s="40"/>
      <c r="AA2265" s="40"/>
      <c r="AB2265"/>
      <c r="AC2265"/>
      <c r="AD2265"/>
      <c r="AE2265"/>
    </row>
    <row r="2266" spans="2:31" ht="15">
      <c r="B2266"/>
      <c r="C2266"/>
      <c r="D2266"/>
      <c r="E2266"/>
      <c r="F2266"/>
      <c r="G2266"/>
      <c r="H2266"/>
      <c r="I2266"/>
      <c r="J2266"/>
      <c r="K2266"/>
      <c r="L2266"/>
      <c r="M2266"/>
      <c r="N2266"/>
      <c r="O2266"/>
      <c r="P2266"/>
      <c r="Q2266"/>
      <c r="R2266"/>
      <c r="T2266"/>
      <c r="U2266"/>
      <c r="V2266"/>
      <c r="W2266"/>
      <c r="X2266" s="40"/>
      <c r="Y2266"/>
      <c r="Z2266" s="40"/>
      <c r="AA2266" s="40"/>
      <c r="AB2266"/>
      <c r="AC2266"/>
      <c r="AD2266"/>
      <c r="AE2266"/>
    </row>
    <row r="2267" spans="2:31" ht="15">
      <c r="B2267"/>
      <c r="C2267"/>
      <c r="D2267"/>
      <c r="E2267"/>
      <c r="F2267"/>
      <c r="G2267"/>
      <c r="H2267"/>
      <c r="I2267"/>
      <c r="J2267"/>
      <c r="K2267"/>
      <c r="L2267"/>
      <c r="M2267"/>
      <c r="N2267"/>
      <c r="O2267"/>
      <c r="P2267"/>
      <c r="Q2267"/>
      <c r="R2267"/>
      <c r="T2267"/>
      <c r="U2267"/>
      <c r="V2267"/>
      <c r="W2267"/>
      <c r="X2267" s="40"/>
      <c r="Y2267"/>
      <c r="Z2267"/>
      <c r="AA2267"/>
      <c r="AB2267"/>
      <c r="AC2267"/>
      <c r="AD2267"/>
      <c r="AE2267"/>
    </row>
    <row r="2268" spans="2:31" ht="15">
      <c r="B2268"/>
      <c r="C2268"/>
      <c r="D2268"/>
      <c r="E2268"/>
      <c r="F2268"/>
      <c r="G2268"/>
      <c r="H2268"/>
      <c r="I2268"/>
      <c r="J2268"/>
      <c r="K2268"/>
      <c r="L2268"/>
      <c r="M2268"/>
      <c r="N2268"/>
      <c r="O2268"/>
      <c r="P2268"/>
      <c r="Q2268"/>
      <c r="R2268"/>
      <c r="T2268"/>
      <c r="U2268"/>
      <c r="V2268"/>
      <c r="W2268"/>
      <c r="X2268" s="40"/>
      <c r="Y2268"/>
      <c r="Z2268"/>
      <c r="AA2268"/>
      <c r="AB2268"/>
      <c r="AC2268"/>
      <c r="AD2268"/>
      <c r="AE2268"/>
    </row>
    <row r="2269" spans="2:31" ht="15">
      <c r="B2269"/>
      <c r="C2269"/>
      <c r="D2269"/>
      <c r="E2269"/>
      <c r="F2269"/>
      <c r="G2269"/>
      <c r="H2269"/>
      <c r="I2269"/>
      <c r="J2269"/>
      <c r="K2269"/>
      <c r="L2269"/>
      <c r="M2269"/>
      <c r="N2269"/>
      <c r="O2269"/>
      <c r="P2269"/>
      <c r="Q2269"/>
      <c r="R2269"/>
      <c r="T2269"/>
      <c r="U2269"/>
      <c r="V2269"/>
      <c r="W2269"/>
      <c r="X2269" s="40"/>
      <c r="Y2269"/>
      <c r="Z2269" s="40"/>
      <c r="AA2269"/>
      <c r="AB2269"/>
      <c r="AC2269"/>
      <c r="AD2269"/>
      <c r="AE2269"/>
    </row>
    <row r="2270" spans="2:31" ht="15">
      <c r="B2270"/>
      <c r="C2270"/>
      <c r="D2270"/>
      <c r="E2270"/>
      <c r="F2270"/>
      <c r="G2270"/>
      <c r="H2270"/>
      <c r="I2270"/>
      <c r="J2270"/>
      <c r="K2270"/>
      <c r="L2270"/>
      <c r="M2270"/>
      <c r="N2270"/>
      <c r="O2270"/>
      <c r="P2270"/>
      <c r="Q2270"/>
      <c r="R2270"/>
      <c r="T2270"/>
      <c r="U2270"/>
      <c r="V2270"/>
      <c r="W2270"/>
      <c r="X2270" s="40"/>
      <c r="Y2270"/>
      <c r="Z2270" s="40"/>
      <c r="AA2270" s="40"/>
      <c r="AB2270"/>
      <c r="AC2270"/>
      <c r="AD2270"/>
      <c r="AE2270"/>
    </row>
    <row r="2271" spans="2:31" ht="15">
      <c r="B2271"/>
      <c r="C2271"/>
      <c r="D2271"/>
      <c r="E2271"/>
      <c r="F2271"/>
      <c r="G2271"/>
      <c r="H2271"/>
      <c r="I2271"/>
      <c r="J2271"/>
      <c r="K2271"/>
      <c r="L2271"/>
      <c r="M2271"/>
      <c r="N2271"/>
      <c r="O2271"/>
      <c r="P2271"/>
      <c r="Q2271"/>
      <c r="R2271"/>
      <c r="T2271"/>
      <c r="U2271"/>
      <c r="V2271"/>
      <c r="W2271"/>
      <c r="X2271" s="40"/>
      <c r="Y2271"/>
      <c r="Z2271" s="40"/>
      <c r="AA2271" s="40"/>
      <c r="AB2271"/>
      <c r="AC2271"/>
      <c r="AD2271"/>
      <c r="AE2271"/>
    </row>
    <row r="2272" spans="2:31" ht="15">
      <c r="B2272"/>
      <c r="C2272"/>
      <c r="D2272"/>
      <c r="E2272"/>
      <c r="F2272"/>
      <c r="G2272"/>
      <c r="H2272"/>
      <c r="I2272"/>
      <c r="J2272"/>
      <c r="K2272"/>
      <c r="L2272"/>
      <c r="M2272"/>
      <c r="N2272"/>
      <c r="O2272"/>
      <c r="P2272"/>
      <c r="Q2272"/>
      <c r="R2272"/>
      <c r="T2272"/>
      <c r="U2272"/>
      <c r="V2272"/>
      <c r="W2272"/>
      <c r="X2272" s="40"/>
      <c r="Y2272"/>
      <c r="Z2272"/>
      <c r="AA2272"/>
      <c r="AB2272"/>
      <c r="AC2272"/>
      <c r="AD2272"/>
      <c r="AE2272"/>
    </row>
    <row r="2273" spans="2:31" ht="15">
      <c r="B2273"/>
      <c r="C2273"/>
      <c r="D2273"/>
      <c r="E2273"/>
      <c r="F2273"/>
      <c r="G2273"/>
      <c r="H2273"/>
      <c r="I2273"/>
      <c r="J2273"/>
      <c r="K2273"/>
      <c r="L2273"/>
      <c r="M2273"/>
      <c r="N2273"/>
      <c r="O2273"/>
      <c r="P2273"/>
      <c r="Q2273"/>
      <c r="R2273"/>
      <c r="T2273"/>
      <c r="U2273"/>
      <c r="V2273"/>
      <c r="W2273"/>
      <c r="X2273" s="40"/>
      <c r="Y2273"/>
      <c r="Z2273" s="40"/>
      <c r="AA2273" s="40"/>
      <c r="AB2273"/>
      <c r="AC2273"/>
      <c r="AD2273"/>
      <c r="AE2273"/>
    </row>
    <row r="2274" spans="2:31" ht="15">
      <c r="B2274"/>
      <c r="C2274"/>
      <c r="D2274"/>
      <c r="E2274"/>
      <c r="F2274"/>
      <c r="G2274"/>
      <c r="H2274"/>
      <c r="I2274"/>
      <c r="J2274"/>
      <c r="K2274"/>
      <c r="L2274"/>
      <c r="M2274"/>
      <c r="N2274"/>
      <c r="O2274"/>
      <c r="P2274"/>
      <c r="Q2274"/>
      <c r="R2274"/>
      <c r="T2274"/>
      <c r="U2274"/>
      <c r="V2274"/>
      <c r="W2274"/>
      <c r="X2274" s="40"/>
      <c r="Y2274"/>
      <c r="Z2274" s="40"/>
      <c r="AA2274" s="40"/>
      <c r="AB2274"/>
      <c r="AC2274"/>
      <c r="AD2274"/>
      <c r="AE2274"/>
    </row>
    <row r="2275" spans="2:31" ht="15">
      <c r="B2275"/>
      <c r="C2275"/>
      <c r="D2275"/>
      <c r="E2275"/>
      <c r="F2275"/>
      <c r="G2275"/>
      <c r="H2275"/>
      <c r="I2275"/>
      <c r="J2275"/>
      <c r="K2275"/>
      <c r="L2275"/>
      <c r="M2275"/>
      <c r="N2275"/>
      <c r="O2275"/>
      <c r="P2275"/>
      <c r="Q2275"/>
      <c r="R2275"/>
      <c r="T2275"/>
      <c r="U2275"/>
      <c r="V2275"/>
      <c r="W2275"/>
      <c r="X2275" s="40"/>
      <c r="Y2275"/>
      <c r="Z2275" s="40"/>
      <c r="AA2275" s="40"/>
      <c r="AB2275"/>
      <c r="AC2275"/>
      <c r="AD2275"/>
      <c r="AE2275"/>
    </row>
    <row r="2276" spans="2:31" ht="15">
      <c r="B2276"/>
      <c r="C2276"/>
      <c r="D2276"/>
      <c r="E2276"/>
      <c r="F2276"/>
      <c r="G2276"/>
      <c r="H2276"/>
      <c r="I2276"/>
      <c r="J2276"/>
      <c r="K2276"/>
      <c r="L2276"/>
      <c r="M2276"/>
      <c r="N2276"/>
      <c r="O2276"/>
      <c r="P2276"/>
      <c r="Q2276"/>
      <c r="R2276"/>
      <c r="T2276"/>
      <c r="U2276"/>
      <c r="V2276"/>
      <c r="W2276"/>
      <c r="X2276" s="40"/>
      <c r="Y2276"/>
      <c r="Z2276" s="40"/>
      <c r="AA2276" s="40"/>
      <c r="AB2276"/>
      <c r="AC2276"/>
      <c r="AD2276"/>
      <c r="AE2276"/>
    </row>
    <row r="2277" spans="2:31" ht="15">
      <c r="B2277"/>
      <c r="C2277"/>
      <c r="D2277"/>
      <c r="E2277"/>
      <c r="F2277"/>
      <c r="G2277"/>
      <c r="H2277"/>
      <c r="I2277"/>
      <c r="J2277"/>
      <c r="K2277"/>
      <c r="L2277"/>
      <c r="M2277"/>
      <c r="N2277"/>
      <c r="O2277"/>
      <c r="P2277"/>
      <c r="Q2277"/>
      <c r="R2277"/>
      <c r="T2277"/>
      <c r="U2277"/>
      <c r="V2277"/>
      <c r="W2277"/>
      <c r="X2277" s="40"/>
      <c r="Y2277"/>
      <c r="Z2277" s="40"/>
      <c r="AA2277" s="40"/>
      <c r="AB2277"/>
      <c r="AC2277"/>
      <c r="AD2277"/>
      <c r="AE2277"/>
    </row>
    <row r="2278" spans="2:31" ht="15">
      <c r="B2278"/>
      <c r="C2278"/>
      <c r="D2278"/>
      <c r="E2278"/>
      <c r="F2278"/>
      <c r="G2278"/>
      <c r="H2278"/>
      <c r="I2278"/>
      <c r="J2278"/>
      <c r="K2278"/>
      <c r="L2278"/>
      <c r="M2278"/>
      <c r="N2278"/>
      <c r="O2278"/>
      <c r="P2278"/>
      <c r="Q2278"/>
      <c r="R2278"/>
      <c r="T2278"/>
      <c r="U2278"/>
      <c r="V2278"/>
      <c r="W2278"/>
      <c r="X2278" s="40"/>
      <c r="Y2278"/>
      <c r="Z2278" s="40"/>
      <c r="AA2278" s="40"/>
      <c r="AB2278"/>
      <c r="AC2278"/>
      <c r="AD2278"/>
      <c r="AE2278"/>
    </row>
    <row r="2279" spans="2:31" ht="15">
      <c r="B2279"/>
      <c r="C2279"/>
      <c r="D2279"/>
      <c r="E2279"/>
      <c r="F2279"/>
      <c r="G2279"/>
      <c r="H2279"/>
      <c r="I2279"/>
      <c r="J2279"/>
      <c r="K2279"/>
      <c r="L2279"/>
      <c r="M2279"/>
      <c r="N2279"/>
      <c r="O2279"/>
      <c r="P2279"/>
      <c r="Q2279"/>
      <c r="R2279"/>
      <c r="T2279"/>
      <c r="U2279"/>
      <c r="V2279"/>
      <c r="W2279"/>
      <c r="X2279" s="40"/>
      <c r="Y2279"/>
      <c r="Z2279" s="40"/>
      <c r="AA2279" s="40"/>
      <c r="AB2279"/>
      <c r="AC2279"/>
      <c r="AD2279"/>
      <c r="AE2279"/>
    </row>
    <row r="2280" spans="2:31" ht="15">
      <c r="B2280"/>
      <c r="C2280"/>
      <c r="D2280"/>
      <c r="E2280"/>
      <c r="F2280"/>
      <c r="G2280"/>
      <c r="H2280"/>
      <c r="I2280"/>
      <c r="J2280"/>
      <c r="K2280"/>
      <c r="L2280"/>
      <c r="M2280"/>
      <c r="N2280"/>
      <c r="O2280"/>
      <c r="P2280"/>
      <c r="Q2280"/>
      <c r="R2280"/>
      <c r="T2280"/>
      <c r="U2280"/>
      <c r="V2280"/>
      <c r="W2280"/>
      <c r="X2280" s="40"/>
      <c r="Y2280"/>
      <c r="Z2280" s="40"/>
      <c r="AA2280" s="40"/>
      <c r="AB2280"/>
      <c r="AC2280"/>
      <c r="AD2280"/>
      <c r="AE2280"/>
    </row>
    <row r="2281" spans="2:31" ht="15">
      <c r="B2281"/>
      <c r="C2281"/>
      <c r="D2281"/>
      <c r="E2281"/>
      <c r="F2281"/>
      <c r="G2281"/>
      <c r="H2281"/>
      <c r="I2281"/>
      <c r="J2281"/>
      <c r="K2281"/>
      <c r="L2281"/>
      <c r="M2281"/>
      <c r="N2281"/>
      <c r="O2281"/>
      <c r="P2281"/>
      <c r="Q2281"/>
      <c r="R2281"/>
      <c r="T2281"/>
      <c r="U2281"/>
      <c r="V2281"/>
      <c r="W2281"/>
      <c r="X2281" s="40"/>
      <c r="Y2281"/>
      <c r="Z2281" s="40"/>
      <c r="AA2281" s="40"/>
      <c r="AB2281"/>
      <c r="AC2281"/>
      <c r="AD2281"/>
      <c r="AE2281"/>
    </row>
    <row r="2282" spans="2:31" ht="15">
      <c r="B2282"/>
      <c r="C2282"/>
      <c r="D2282"/>
      <c r="E2282"/>
      <c r="F2282"/>
      <c r="G2282"/>
      <c r="H2282"/>
      <c r="I2282"/>
      <c r="J2282"/>
      <c r="K2282"/>
      <c r="L2282"/>
      <c r="M2282"/>
      <c r="N2282"/>
      <c r="O2282"/>
      <c r="P2282"/>
      <c r="Q2282"/>
      <c r="R2282"/>
      <c r="T2282"/>
      <c r="U2282"/>
      <c r="V2282"/>
      <c r="W2282"/>
      <c r="X2282" s="40"/>
      <c r="Y2282"/>
      <c r="Z2282" s="40"/>
      <c r="AA2282" s="40"/>
      <c r="AB2282"/>
      <c r="AC2282"/>
      <c r="AD2282"/>
      <c r="AE2282"/>
    </row>
    <row r="2283" spans="2:31" ht="15">
      <c r="B2283"/>
      <c r="C2283"/>
      <c r="D2283"/>
      <c r="E2283"/>
      <c r="F2283"/>
      <c r="G2283"/>
      <c r="H2283"/>
      <c r="I2283"/>
      <c r="J2283"/>
      <c r="K2283"/>
      <c r="L2283"/>
      <c r="M2283"/>
      <c r="N2283"/>
      <c r="O2283"/>
      <c r="P2283"/>
      <c r="Q2283"/>
      <c r="R2283"/>
      <c r="T2283"/>
      <c r="U2283"/>
      <c r="V2283"/>
      <c r="W2283"/>
      <c r="X2283" s="40"/>
      <c r="Y2283"/>
      <c r="Z2283" s="40"/>
      <c r="AA2283" s="40"/>
      <c r="AB2283"/>
      <c r="AC2283"/>
      <c r="AD2283"/>
      <c r="AE2283"/>
    </row>
    <row r="2284" spans="2:31" ht="15">
      <c r="B2284"/>
      <c r="C2284"/>
      <c r="D2284"/>
      <c r="E2284"/>
      <c r="F2284"/>
      <c r="G2284"/>
      <c r="H2284"/>
      <c r="I2284"/>
      <c r="J2284"/>
      <c r="K2284"/>
      <c r="L2284"/>
      <c r="M2284"/>
      <c r="N2284"/>
      <c r="O2284"/>
      <c r="P2284"/>
      <c r="Q2284"/>
      <c r="R2284"/>
      <c r="T2284"/>
      <c r="U2284"/>
      <c r="V2284"/>
      <c r="W2284"/>
      <c r="X2284" s="40"/>
      <c r="Y2284"/>
      <c r="Z2284" s="40"/>
      <c r="AA2284" s="40"/>
      <c r="AB2284"/>
      <c r="AC2284"/>
      <c r="AD2284"/>
      <c r="AE2284"/>
    </row>
    <row r="2285" spans="2:31" ht="15">
      <c r="B2285"/>
      <c r="C2285"/>
      <c r="D2285"/>
      <c r="E2285"/>
      <c r="F2285"/>
      <c r="G2285"/>
      <c r="H2285"/>
      <c r="I2285"/>
      <c r="J2285"/>
      <c r="K2285"/>
      <c r="L2285"/>
      <c r="M2285"/>
      <c r="N2285"/>
      <c r="O2285"/>
      <c r="P2285"/>
      <c r="Q2285"/>
      <c r="R2285"/>
      <c r="T2285"/>
      <c r="U2285"/>
      <c r="V2285"/>
      <c r="W2285"/>
      <c r="X2285" s="40"/>
      <c r="Y2285"/>
      <c r="Z2285" s="40"/>
      <c r="AA2285" s="40"/>
      <c r="AB2285"/>
      <c r="AC2285"/>
      <c r="AD2285"/>
      <c r="AE2285"/>
    </row>
    <row r="2286" spans="2:31" ht="15">
      <c r="B2286"/>
      <c r="C2286"/>
      <c r="D2286"/>
      <c r="E2286"/>
      <c r="F2286"/>
      <c r="G2286"/>
      <c r="H2286"/>
      <c r="I2286"/>
      <c r="J2286"/>
      <c r="K2286"/>
      <c r="L2286"/>
      <c r="M2286"/>
      <c r="N2286"/>
      <c r="O2286"/>
      <c r="P2286"/>
      <c r="Q2286"/>
      <c r="R2286"/>
      <c r="T2286"/>
      <c r="U2286"/>
      <c r="V2286"/>
      <c r="W2286"/>
      <c r="X2286" s="40"/>
      <c r="Y2286"/>
      <c r="Z2286" s="40"/>
      <c r="AA2286" s="40"/>
      <c r="AB2286"/>
      <c r="AC2286"/>
      <c r="AD2286"/>
      <c r="AE2286"/>
    </row>
    <row r="2287" spans="2:31" ht="15">
      <c r="B2287"/>
      <c r="C2287"/>
      <c r="D2287"/>
      <c r="E2287"/>
      <c r="F2287"/>
      <c r="G2287"/>
      <c r="H2287"/>
      <c r="I2287"/>
      <c r="J2287"/>
      <c r="K2287"/>
      <c r="L2287"/>
      <c r="M2287"/>
      <c r="N2287"/>
      <c r="O2287"/>
      <c r="P2287"/>
      <c r="Q2287"/>
      <c r="R2287"/>
      <c r="T2287"/>
      <c r="U2287"/>
      <c r="V2287"/>
      <c r="W2287"/>
      <c r="X2287" s="40"/>
      <c r="Y2287"/>
      <c r="Z2287" s="40"/>
      <c r="AA2287" s="40"/>
      <c r="AB2287"/>
      <c r="AC2287"/>
      <c r="AD2287"/>
      <c r="AE2287"/>
    </row>
    <row r="2288" spans="2:31" ht="15">
      <c r="B2288"/>
      <c r="C2288"/>
      <c r="D2288"/>
      <c r="E2288"/>
      <c r="F2288"/>
      <c r="G2288"/>
      <c r="H2288"/>
      <c r="I2288"/>
      <c r="J2288"/>
      <c r="K2288"/>
      <c r="L2288"/>
      <c r="M2288"/>
      <c r="N2288"/>
      <c r="O2288"/>
      <c r="P2288"/>
      <c r="Q2288"/>
      <c r="R2288"/>
      <c r="T2288"/>
      <c r="U2288"/>
      <c r="V2288"/>
      <c r="W2288"/>
      <c r="X2288" s="40"/>
      <c r="Y2288"/>
      <c r="Z2288" s="40"/>
      <c r="AA2288" s="40"/>
      <c r="AB2288"/>
      <c r="AC2288"/>
      <c r="AD2288"/>
      <c r="AE2288"/>
    </row>
    <row r="2289" spans="2:31" ht="15">
      <c r="B2289"/>
      <c r="C2289"/>
      <c r="D2289"/>
      <c r="E2289"/>
      <c r="F2289"/>
      <c r="G2289"/>
      <c r="H2289"/>
      <c r="I2289"/>
      <c r="J2289"/>
      <c r="K2289"/>
      <c r="L2289"/>
      <c r="M2289"/>
      <c r="N2289"/>
      <c r="O2289"/>
      <c r="P2289"/>
      <c r="Q2289"/>
      <c r="R2289"/>
      <c r="T2289"/>
      <c r="U2289"/>
      <c r="V2289"/>
      <c r="W2289"/>
      <c r="X2289" s="40"/>
      <c r="Y2289"/>
      <c r="Z2289" s="40"/>
      <c r="AA2289" s="40"/>
      <c r="AB2289"/>
      <c r="AC2289"/>
      <c r="AD2289"/>
      <c r="AE2289"/>
    </row>
    <row r="2290" spans="2:31" ht="15">
      <c r="B2290"/>
      <c r="C2290"/>
      <c r="D2290"/>
      <c r="E2290"/>
      <c r="F2290"/>
      <c r="G2290"/>
      <c r="H2290"/>
      <c r="I2290"/>
      <c r="J2290"/>
      <c r="K2290"/>
      <c r="L2290"/>
      <c r="M2290"/>
      <c r="N2290"/>
      <c r="O2290"/>
      <c r="P2290"/>
      <c r="Q2290"/>
      <c r="R2290"/>
      <c r="T2290"/>
      <c r="U2290"/>
      <c r="V2290"/>
      <c r="W2290"/>
      <c r="X2290" s="40"/>
      <c r="Y2290"/>
      <c r="Z2290" s="40"/>
      <c r="AA2290" s="40"/>
      <c r="AB2290"/>
      <c r="AC2290"/>
      <c r="AD2290"/>
      <c r="AE2290"/>
    </row>
    <row r="2291" spans="2:31" ht="15">
      <c r="B2291"/>
      <c r="C2291"/>
      <c r="D2291"/>
      <c r="E2291"/>
      <c r="F2291"/>
      <c r="G2291"/>
      <c r="H2291"/>
      <c r="I2291"/>
      <c r="J2291"/>
      <c r="K2291"/>
      <c r="L2291"/>
      <c r="M2291"/>
      <c r="N2291"/>
      <c r="O2291"/>
      <c r="P2291"/>
      <c r="Q2291"/>
      <c r="R2291"/>
      <c r="T2291"/>
      <c r="U2291"/>
      <c r="V2291"/>
      <c r="W2291"/>
      <c r="X2291" s="40"/>
      <c r="Y2291"/>
      <c r="Z2291" s="40"/>
      <c r="AA2291" s="40"/>
      <c r="AB2291"/>
      <c r="AC2291"/>
      <c r="AD2291"/>
      <c r="AE2291"/>
    </row>
    <row r="2292" spans="2:31" ht="15">
      <c r="B2292"/>
      <c r="C2292"/>
      <c r="D2292"/>
      <c r="E2292"/>
      <c r="F2292"/>
      <c r="G2292"/>
      <c r="H2292"/>
      <c r="I2292"/>
      <c r="J2292"/>
      <c r="K2292"/>
      <c r="L2292"/>
      <c r="M2292"/>
      <c r="N2292"/>
      <c r="O2292"/>
      <c r="P2292"/>
      <c r="Q2292"/>
      <c r="R2292"/>
      <c r="T2292"/>
      <c r="U2292"/>
      <c r="V2292"/>
      <c r="W2292"/>
      <c r="X2292" s="40"/>
      <c r="Y2292"/>
      <c r="Z2292" s="40"/>
      <c r="AA2292" s="40"/>
      <c r="AB2292"/>
      <c r="AC2292"/>
      <c r="AD2292"/>
      <c r="AE2292"/>
    </row>
    <row r="2293" spans="2:31" ht="15">
      <c r="B2293"/>
      <c r="C2293"/>
      <c r="D2293"/>
      <c r="E2293"/>
      <c r="F2293"/>
      <c r="G2293"/>
      <c r="H2293"/>
      <c r="I2293"/>
      <c r="J2293"/>
      <c r="K2293"/>
      <c r="L2293"/>
      <c r="M2293"/>
      <c r="N2293"/>
      <c r="O2293"/>
      <c r="P2293"/>
      <c r="Q2293"/>
      <c r="R2293"/>
      <c r="T2293"/>
      <c r="U2293"/>
      <c r="V2293"/>
      <c r="W2293"/>
      <c r="X2293" s="40"/>
      <c r="Y2293"/>
      <c r="Z2293"/>
      <c r="AA2293"/>
      <c r="AB2293"/>
      <c r="AC2293"/>
      <c r="AD2293"/>
      <c r="AE2293"/>
    </row>
    <row r="2294" spans="2:31" ht="15">
      <c r="B2294"/>
      <c r="C2294"/>
      <c r="D2294"/>
      <c r="E2294"/>
      <c r="F2294"/>
      <c r="G2294"/>
      <c r="H2294"/>
      <c r="I2294"/>
      <c r="J2294"/>
      <c r="K2294"/>
      <c r="L2294"/>
      <c r="M2294"/>
      <c r="N2294"/>
      <c r="O2294"/>
      <c r="P2294"/>
      <c r="Q2294"/>
      <c r="R2294"/>
      <c r="T2294"/>
      <c r="U2294"/>
      <c r="V2294"/>
      <c r="W2294"/>
      <c r="X2294" s="40"/>
      <c r="Y2294"/>
      <c r="Z2294" s="40"/>
      <c r="AA2294"/>
      <c r="AB2294"/>
      <c r="AC2294"/>
      <c r="AD2294"/>
      <c r="AE2294"/>
    </row>
    <row r="2295" spans="2:31" ht="15">
      <c r="B2295"/>
      <c r="C2295"/>
      <c r="D2295"/>
      <c r="E2295"/>
      <c r="F2295"/>
      <c r="G2295"/>
      <c r="H2295"/>
      <c r="I2295"/>
      <c r="J2295"/>
      <c r="K2295"/>
      <c r="L2295"/>
      <c r="M2295"/>
      <c r="N2295"/>
      <c r="O2295"/>
      <c r="P2295"/>
      <c r="Q2295"/>
      <c r="R2295"/>
      <c r="T2295"/>
      <c r="U2295"/>
      <c r="V2295"/>
      <c r="W2295"/>
      <c r="X2295" s="40"/>
      <c r="Y2295"/>
      <c r="Z2295" s="40"/>
      <c r="AA2295"/>
      <c r="AB2295"/>
      <c r="AC2295"/>
      <c r="AD2295"/>
      <c r="AE2295"/>
    </row>
    <row r="2296" spans="2:31" ht="15">
      <c r="B2296"/>
      <c r="C2296"/>
      <c r="D2296"/>
      <c r="E2296"/>
      <c r="F2296"/>
      <c r="G2296"/>
      <c r="H2296"/>
      <c r="I2296"/>
      <c r="J2296"/>
      <c r="K2296"/>
      <c r="L2296"/>
      <c r="M2296"/>
      <c r="N2296"/>
      <c r="O2296"/>
      <c r="P2296"/>
      <c r="Q2296"/>
      <c r="R2296"/>
      <c r="T2296"/>
      <c r="U2296"/>
      <c r="V2296"/>
      <c r="W2296"/>
      <c r="X2296" s="40"/>
      <c r="Y2296"/>
      <c r="Z2296" s="40"/>
      <c r="AA2296" s="40"/>
      <c r="AB2296"/>
      <c r="AC2296"/>
      <c r="AD2296"/>
      <c r="AE2296"/>
    </row>
    <row r="2297" spans="2:31" ht="15">
      <c r="B2297"/>
      <c r="C2297"/>
      <c r="D2297"/>
      <c r="E2297"/>
      <c r="F2297"/>
      <c r="G2297"/>
      <c r="H2297"/>
      <c r="I2297"/>
      <c r="J2297"/>
      <c r="K2297"/>
      <c r="L2297"/>
      <c r="M2297"/>
      <c r="N2297"/>
      <c r="O2297"/>
      <c r="P2297"/>
      <c r="Q2297"/>
      <c r="R2297"/>
      <c r="T2297"/>
      <c r="U2297"/>
      <c r="V2297"/>
      <c r="W2297"/>
      <c r="X2297" s="40"/>
      <c r="Y2297"/>
      <c r="Z2297" s="40"/>
      <c r="AA2297" s="40"/>
      <c r="AB2297"/>
      <c r="AC2297"/>
      <c r="AD2297"/>
      <c r="AE2297"/>
    </row>
    <row r="2298" spans="2:31" ht="15">
      <c r="B2298"/>
      <c r="C2298"/>
      <c r="D2298"/>
      <c r="E2298"/>
      <c r="F2298"/>
      <c r="G2298"/>
      <c r="H2298"/>
      <c r="I2298"/>
      <c r="J2298"/>
      <c r="K2298"/>
      <c r="L2298"/>
      <c r="M2298"/>
      <c r="N2298"/>
      <c r="O2298"/>
      <c r="P2298"/>
      <c r="Q2298"/>
      <c r="R2298"/>
      <c r="T2298"/>
      <c r="U2298"/>
      <c r="V2298"/>
      <c r="W2298"/>
      <c r="X2298" s="40"/>
      <c r="Y2298"/>
      <c r="Z2298" s="40"/>
      <c r="AA2298" s="40"/>
      <c r="AB2298"/>
      <c r="AC2298"/>
      <c r="AD2298"/>
      <c r="AE2298"/>
    </row>
    <row r="2299" spans="2:31" ht="15">
      <c r="B2299"/>
      <c r="C2299"/>
      <c r="D2299"/>
      <c r="E2299"/>
      <c r="F2299"/>
      <c r="G2299"/>
      <c r="H2299"/>
      <c r="I2299"/>
      <c r="J2299"/>
      <c r="K2299"/>
      <c r="L2299"/>
      <c r="M2299"/>
      <c r="N2299"/>
      <c r="O2299"/>
      <c r="P2299"/>
      <c r="Q2299"/>
      <c r="R2299"/>
      <c r="T2299"/>
      <c r="U2299"/>
      <c r="V2299"/>
      <c r="W2299"/>
      <c r="X2299" s="40"/>
      <c r="Y2299"/>
      <c r="Z2299" s="40"/>
      <c r="AA2299" s="40"/>
      <c r="AB2299"/>
      <c r="AC2299"/>
      <c r="AD2299"/>
      <c r="AE2299"/>
    </row>
    <row r="2300" spans="2:31" ht="15">
      <c r="B2300"/>
      <c r="C2300"/>
      <c r="D2300"/>
      <c r="E2300"/>
      <c r="F2300"/>
      <c r="G2300"/>
      <c r="H2300"/>
      <c r="I2300"/>
      <c r="J2300"/>
      <c r="K2300"/>
      <c r="L2300"/>
      <c r="M2300"/>
      <c r="N2300"/>
      <c r="O2300"/>
      <c r="P2300"/>
      <c r="Q2300"/>
      <c r="R2300"/>
      <c r="T2300"/>
      <c r="U2300"/>
      <c r="V2300"/>
      <c r="W2300"/>
      <c r="X2300" s="40"/>
      <c r="Y2300"/>
      <c r="Z2300" s="40"/>
      <c r="AA2300" s="40"/>
      <c r="AB2300"/>
      <c r="AC2300"/>
      <c r="AD2300"/>
      <c r="AE2300"/>
    </row>
    <row r="2301" spans="2:31" ht="15">
      <c r="B2301"/>
      <c r="C2301"/>
      <c r="D2301"/>
      <c r="E2301"/>
      <c r="F2301"/>
      <c r="G2301"/>
      <c r="H2301"/>
      <c r="I2301"/>
      <c r="J2301"/>
      <c r="K2301"/>
      <c r="L2301"/>
      <c r="M2301"/>
      <c r="N2301"/>
      <c r="O2301"/>
      <c r="P2301"/>
      <c r="Q2301"/>
      <c r="R2301"/>
      <c r="T2301"/>
      <c r="U2301"/>
      <c r="V2301"/>
      <c r="W2301"/>
      <c r="X2301" s="40"/>
      <c r="Y2301"/>
      <c r="Z2301" s="40"/>
      <c r="AA2301" s="40"/>
      <c r="AB2301"/>
      <c r="AC2301"/>
      <c r="AD2301"/>
      <c r="AE2301"/>
    </row>
    <row r="2302" spans="2:31" ht="15">
      <c r="B2302"/>
      <c r="C2302"/>
      <c r="D2302"/>
      <c r="E2302"/>
      <c r="F2302"/>
      <c r="G2302"/>
      <c r="H2302"/>
      <c r="I2302"/>
      <c r="J2302"/>
      <c r="K2302"/>
      <c r="L2302"/>
      <c r="M2302"/>
      <c r="N2302"/>
      <c r="O2302"/>
      <c r="P2302"/>
      <c r="Q2302"/>
      <c r="R2302"/>
      <c r="T2302"/>
      <c r="U2302"/>
      <c r="V2302"/>
      <c r="W2302"/>
      <c r="X2302" s="40"/>
      <c r="Y2302"/>
      <c r="Z2302" s="40"/>
      <c r="AA2302" s="40"/>
      <c r="AB2302"/>
      <c r="AC2302"/>
      <c r="AD2302"/>
      <c r="AE2302"/>
    </row>
    <row r="2303" spans="2:31" ht="15">
      <c r="B2303"/>
      <c r="C2303"/>
      <c r="D2303"/>
      <c r="E2303"/>
      <c r="F2303"/>
      <c r="G2303"/>
      <c r="H2303"/>
      <c r="I2303"/>
      <c r="J2303"/>
      <c r="K2303"/>
      <c r="L2303"/>
      <c r="M2303"/>
      <c r="N2303"/>
      <c r="O2303"/>
      <c r="P2303"/>
      <c r="Q2303"/>
      <c r="R2303"/>
      <c r="T2303"/>
      <c r="U2303"/>
      <c r="V2303"/>
      <c r="W2303"/>
      <c r="X2303" s="40"/>
      <c r="Y2303"/>
      <c r="Z2303" s="40"/>
      <c r="AA2303" s="40"/>
      <c r="AB2303"/>
      <c r="AC2303"/>
      <c r="AD2303"/>
      <c r="AE2303"/>
    </row>
    <row r="2304" spans="2:31" ht="15">
      <c r="B2304"/>
      <c r="C2304"/>
      <c r="D2304"/>
      <c r="E2304"/>
      <c r="F2304"/>
      <c r="G2304"/>
      <c r="H2304"/>
      <c r="I2304"/>
      <c r="J2304"/>
      <c r="K2304"/>
      <c r="L2304"/>
      <c r="M2304"/>
      <c r="N2304"/>
      <c r="O2304"/>
      <c r="P2304"/>
      <c r="Q2304"/>
      <c r="R2304"/>
      <c r="T2304"/>
      <c r="U2304"/>
      <c r="V2304"/>
      <c r="W2304"/>
      <c r="X2304" s="40"/>
      <c r="Y2304"/>
      <c r="Z2304" s="40"/>
      <c r="AA2304" s="40"/>
      <c r="AB2304"/>
      <c r="AC2304"/>
      <c r="AD2304"/>
      <c r="AE2304"/>
    </row>
    <row r="2305" spans="2:31" ht="15">
      <c r="B2305"/>
      <c r="C2305"/>
      <c r="D2305"/>
      <c r="E2305"/>
      <c r="F2305"/>
      <c r="G2305"/>
      <c r="H2305"/>
      <c r="I2305"/>
      <c r="J2305"/>
      <c r="K2305"/>
      <c r="L2305"/>
      <c r="M2305"/>
      <c r="N2305"/>
      <c r="O2305"/>
      <c r="P2305"/>
      <c r="Q2305"/>
      <c r="R2305"/>
      <c r="T2305"/>
      <c r="U2305"/>
      <c r="V2305"/>
      <c r="W2305"/>
      <c r="X2305" s="40"/>
      <c r="Y2305"/>
      <c r="Z2305" s="40"/>
      <c r="AA2305" s="40"/>
      <c r="AB2305"/>
      <c r="AC2305"/>
      <c r="AD2305"/>
      <c r="AE2305"/>
    </row>
    <row r="2306" spans="2:31" ht="15">
      <c r="B2306"/>
      <c r="C2306"/>
      <c r="D2306"/>
      <c r="E2306"/>
      <c r="F2306"/>
      <c r="G2306"/>
      <c r="H2306"/>
      <c r="I2306"/>
      <c r="J2306"/>
      <c r="K2306"/>
      <c r="L2306"/>
      <c r="M2306"/>
      <c r="N2306"/>
      <c r="O2306"/>
      <c r="P2306"/>
      <c r="Q2306"/>
      <c r="R2306"/>
      <c r="T2306"/>
      <c r="U2306"/>
      <c r="V2306"/>
      <c r="W2306"/>
      <c r="X2306" s="40"/>
      <c r="Y2306"/>
      <c r="Z2306"/>
      <c r="AA2306"/>
      <c r="AB2306"/>
      <c r="AC2306"/>
      <c r="AD2306"/>
      <c r="AE2306"/>
    </row>
    <row r="2307" spans="2:31" ht="15">
      <c r="B2307"/>
      <c r="C2307"/>
      <c r="D2307"/>
      <c r="E2307"/>
      <c r="F2307"/>
      <c r="G2307"/>
      <c r="H2307"/>
      <c r="I2307"/>
      <c r="J2307"/>
      <c r="K2307"/>
      <c r="L2307"/>
      <c r="M2307"/>
      <c r="N2307"/>
      <c r="O2307"/>
      <c r="P2307"/>
      <c r="Q2307"/>
      <c r="R2307"/>
      <c r="T2307"/>
      <c r="U2307"/>
      <c r="V2307"/>
      <c r="W2307"/>
      <c r="X2307" s="40"/>
      <c r="Y2307"/>
      <c r="Z2307" s="40"/>
      <c r="AA2307" s="40"/>
      <c r="AB2307"/>
      <c r="AC2307"/>
      <c r="AD2307"/>
      <c r="AE2307"/>
    </row>
    <row r="2308" spans="2:31" ht="15">
      <c r="B2308"/>
      <c r="C2308"/>
      <c r="D2308"/>
      <c r="E2308"/>
      <c r="F2308"/>
      <c r="G2308"/>
      <c r="H2308"/>
      <c r="I2308"/>
      <c r="J2308"/>
      <c r="K2308"/>
      <c r="L2308"/>
      <c r="M2308"/>
      <c r="N2308"/>
      <c r="O2308"/>
      <c r="P2308"/>
      <c r="Q2308"/>
      <c r="R2308"/>
      <c r="T2308"/>
      <c r="U2308"/>
      <c r="V2308"/>
      <c r="W2308"/>
      <c r="X2308" s="40"/>
      <c r="Y2308"/>
      <c r="Z2308" s="40"/>
      <c r="AA2308" s="40"/>
      <c r="AB2308"/>
      <c r="AC2308"/>
      <c r="AD2308"/>
      <c r="AE2308"/>
    </row>
    <row r="2309" spans="2:31" ht="15">
      <c r="B2309"/>
      <c r="C2309"/>
      <c r="D2309"/>
      <c r="E2309"/>
      <c r="F2309"/>
      <c r="G2309"/>
      <c r="H2309"/>
      <c r="I2309"/>
      <c r="J2309"/>
      <c r="K2309"/>
      <c r="L2309"/>
      <c r="M2309"/>
      <c r="N2309"/>
      <c r="O2309"/>
      <c r="P2309"/>
      <c r="Q2309"/>
      <c r="R2309"/>
      <c r="T2309"/>
      <c r="U2309"/>
      <c r="V2309"/>
      <c r="W2309"/>
      <c r="X2309" s="40"/>
      <c r="Y2309"/>
      <c r="Z2309" s="40"/>
      <c r="AA2309" s="40"/>
      <c r="AB2309"/>
      <c r="AC2309"/>
      <c r="AD2309"/>
      <c r="AE2309"/>
    </row>
    <row r="2310" spans="2:31" ht="15">
      <c r="B2310"/>
      <c r="C2310"/>
      <c r="D2310"/>
      <c r="E2310"/>
      <c r="F2310"/>
      <c r="G2310"/>
      <c r="H2310"/>
      <c r="I2310"/>
      <c r="J2310"/>
      <c r="K2310"/>
      <c r="L2310"/>
      <c r="M2310"/>
      <c r="N2310"/>
      <c r="O2310"/>
      <c r="P2310"/>
      <c r="Q2310"/>
      <c r="R2310"/>
      <c r="T2310"/>
      <c r="U2310"/>
      <c r="V2310"/>
      <c r="W2310"/>
      <c r="X2310" s="40"/>
      <c r="Y2310"/>
      <c r="Z2310"/>
      <c r="AA2310"/>
      <c r="AB2310"/>
      <c r="AC2310"/>
      <c r="AD2310"/>
      <c r="AE2310"/>
    </row>
    <row r="2311" spans="2:31" ht="15">
      <c r="B2311"/>
      <c r="C2311"/>
      <c r="D2311"/>
      <c r="E2311"/>
      <c r="F2311"/>
      <c r="G2311"/>
      <c r="H2311"/>
      <c r="I2311"/>
      <c r="J2311"/>
      <c r="K2311"/>
      <c r="L2311"/>
      <c r="M2311"/>
      <c r="N2311"/>
      <c r="O2311"/>
      <c r="P2311"/>
      <c r="Q2311"/>
      <c r="R2311"/>
      <c r="T2311"/>
      <c r="U2311"/>
      <c r="V2311"/>
      <c r="W2311"/>
      <c r="X2311" s="40"/>
      <c r="Y2311"/>
      <c r="Z2311" s="40"/>
      <c r="AA2311"/>
      <c r="AB2311"/>
      <c r="AC2311"/>
      <c r="AD2311"/>
      <c r="AE2311"/>
    </row>
    <row r="2312" spans="2:31" ht="15">
      <c r="B2312"/>
      <c r="C2312"/>
      <c r="D2312"/>
      <c r="E2312"/>
      <c r="F2312"/>
      <c r="G2312"/>
      <c r="H2312"/>
      <c r="I2312"/>
      <c r="J2312"/>
      <c r="K2312"/>
      <c r="L2312"/>
      <c r="M2312"/>
      <c r="N2312"/>
      <c r="O2312"/>
      <c r="P2312"/>
      <c r="Q2312"/>
      <c r="R2312"/>
      <c r="T2312"/>
      <c r="U2312"/>
      <c r="V2312"/>
      <c r="W2312"/>
      <c r="X2312" s="40"/>
      <c r="Y2312"/>
      <c r="Z2312" s="40"/>
      <c r="AA2312" s="40"/>
      <c r="AB2312"/>
      <c r="AC2312"/>
      <c r="AD2312"/>
      <c r="AE2312"/>
    </row>
    <row r="2313" spans="2:31" ht="15">
      <c r="B2313"/>
      <c r="C2313"/>
      <c r="D2313"/>
      <c r="E2313"/>
      <c r="F2313"/>
      <c r="G2313"/>
      <c r="H2313"/>
      <c r="I2313"/>
      <c r="J2313"/>
      <c r="K2313"/>
      <c r="L2313"/>
      <c r="M2313"/>
      <c r="N2313"/>
      <c r="O2313"/>
      <c r="P2313"/>
      <c r="Q2313"/>
      <c r="R2313"/>
      <c r="T2313"/>
      <c r="U2313"/>
      <c r="V2313"/>
      <c r="W2313"/>
      <c r="X2313" s="40"/>
      <c r="Y2313"/>
      <c r="Z2313" s="40"/>
      <c r="AA2313" s="40"/>
      <c r="AB2313"/>
      <c r="AC2313"/>
      <c r="AD2313"/>
      <c r="AE2313"/>
    </row>
    <row r="2314" spans="2:31" ht="15">
      <c r="B2314"/>
      <c r="C2314"/>
      <c r="D2314"/>
      <c r="E2314"/>
      <c r="F2314"/>
      <c r="G2314"/>
      <c r="H2314"/>
      <c r="I2314"/>
      <c r="J2314"/>
      <c r="K2314"/>
      <c r="L2314"/>
      <c r="M2314"/>
      <c r="N2314"/>
      <c r="O2314"/>
      <c r="P2314"/>
      <c r="Q2314"/>
      <c r="R2314"/>
      <c r="T2314"/>
      <c r="U2314"/>
      <c r="V2314"/>
      <c r="W2314"/>
      <c r="X2314" s="40"/>
      <c r="Y2314"/>
      <c r="Z2314" s="40"/>
      <c r="AA2314" s="40"/>
      <c r="AB2314"/>
      <c r="AC2314"/>
      <c r="AD2314"/>
      <c r="AE2314"/>
    </row>
    <row r="2315" spans="2:31" ht="15">
      <c r="B2315"/>
      <c r="C2315"/>
      <c r="D2315"/>
      <c r="E2315"/>
      <c r="F2315"/>
      <c r="G2315"/>
      <c r="H2315"/>
      <c r="I2315"/>
      <c r="J2315"/>
      <c r="K2315"/>
      <c r="L2315"/>
      <c r="M2315"/>
      <c r="N2315"/>
      <c r="O2315"/>
      <c r="P2315"/>
      <c r="Q2315"/>
      <c r="R2315"/>
      <c r="T2315"/>
      <c r="U2315"/>
      <c r="V2315"/>
      <c r="W2315"/>
      <c r="X2315" s="40"/>
      <c r="Y2315"/>
      <c r="Z2315" s="40"/>
      <c r="AA2315" s="40"/>
      <c r="AB2315"/>
      <c r="AC2315"/>
      <c r="AD2315"/>
      <c r="AE2315"/>
    </row>
    <row r="2316" spans="2:31" ht="15">
      <c r="B2316"/>
      <c r="C2316"/>
      <c r="D2316"/>
      <c r="E2316"/>
      <c r="F2316"/>
      <c r="G2316"/>
      <c r="H2316"/>
      <c r="I2316"/>
      <c r="J2316"/>
      <c r="K2316"/>
      <c r="L2316"/>
      <c r="M2316"/>
      <c r="N2316"/>
      <c r="O2316"/>
      <c r="P2316"/>
      <c r="Q2316"/>
      <c r="R2316"/>
      <c r="T2316"/>
      <c r="U2316"/>
      <c r="V2316"/>
      <c r="W2316"/>
      <c r="X2316" s="40"/>
      <c r="Y2316"/>
      <c r="Z2316" s="40"/>
      <c r="AA2316" s="40"/>
      <c r="AB2316"/>
      <c r="AC2316"/>
      <c r="AD2316"/>
      <c r="AE2316"/>
    </row>
    <row r="2317" spans="2:31" ht="15">
      <c r="B2317"/>
      <c r="C2317"/>
      <c r="D2317"/>
      <c r="E2317"/>
      <c r="F2317"/>
      <c r="G2317"/>
      <c r="H2317"/>
      <c r="I2317"/>
      <c r="J2317"/>
      <c r="K2317"/>
      <c r="L2317"/>
      <c r="M2317"/>
      <c r="N2317"/>
      <c r="O2317"/>
      <c r="P2317"/>
      <c r="Q2317"/>
      <c r="R2317"/>
      <c r="T2317"/>
      <c r="U2317"/>
      <c r="V2317"/>
      <c r="W2317"/>
      <c r="X2317" s="40"/>
      <c r="Y2317"/>
      <c r="Z2317"/>
      <c r="AA2317"/>
      <c r="AB2317"/>
      <c r="AC2317"/>
      <c r="AD2317"/>
      <c r="AE2317"/>
    </row>
    <row r="2318" spans="2:31" ht="15">
      <c r="B2318"/>
      <c r="C2318"/>
      <c r="D2318"/>
      <c r="E2318"/>
      <c r="F2318"/>
      <c r="G2318"/>
      <c r="H2318"/>
      <c r="I2318"/>
      <c r="J2318"/>
      <c r="K2318"/>
      <c r="L2318"/>
      <c r="M2318"/>
      <c r="N2318"/>
      <c r="O2318"/>
      <c r="P2318"/>
      <c r="Q2318"/>
      <c r="R2318"/>
      <c r="T2318"/>
      <c r="U2318"/>
      <c r="V2318"/>
      <c r="W2318"/>
      <c r="X2318" s="40"/>
      <c r="Y2318"/>
      <c r="Z2318" s="40"/>
      <c r="AA2318" s="40"/>
      <c r="AB2318"/>
      <c r="AC2318"/>
      <c r="AD2318"/>
      <c r="AE2318"/>
    </row>
    <row r="2319" spans="2:31" ht="15">
      <c r="B2319"/>
      <c r="C2319"/>
      <c r="D2319"/>
      <c r="E2319"/>
      <c r="F2319"/>
      <c r="G2319"/>
      <c r="H2319"/>
      <c r="I2319"/>
      <c r="J2319"/>
      <c r="K2319"/>
      <c r="L2319"/>
      <c r="M2319"/>
      <c r="N2319"/>
      <c r="O2319"/>
      <c r="P2319"/>
      <c r="Q2319"/>
      <c r="R2319"/>
      <c r="T2319"/>
      <c r="U2319"/>
      <c r="V2319"/>
      <c r="W2319"/>
      <c r="X2319" s="40"/>
      <c r="Y2319"/>
      <c r="Z2319" s="40"/>
      <c r="AA2319" s="40"/>
      <c r="AB2319"/>
      <c r="AC2319"/>
      <c r="AD2319"/>
      <c r="AE2319"/>
    </row>
    <row r="2320" spans="2:31" ht="15">
      <c r="B2320"/>
      <c r="C2320"/>
      <c r="D2320"/>
      <c r="E2320"/>
      <c r="F2320"/>
      <c r="G2320"/>
      <c r="H2320"/>
      <c r="I2320"/>
      <c r="J2320"/>
      <c r="K2320"/>
      <c r="L2320"/>
      <c r="M2320"/>
      <c r="N2320"/>
      <c r="O2320"/>
      <c r="P2320"/>
      <c r="Q2320"/>
      <c r="R2320"/>
      <c r="T2320"/>
      <c r="U2320"/>
      <c r="V2320"/>
      <c r="W2320"/>
      <c r="X2320" s="40"/>
      <c r="Y2320"/>
      <c r="Z2320" s="40"/>
      <c r="AA2320"/>
      <c r="AB2320"/>
      <c r="AC2320"/>
      <c r="AD2320"/>
      <c r="AE2320"/>
    </row>
    <row r="2321" spans="2:31" ht="15">
      <c r="B2321"/>
      <c r="C2321"/>
      <c r="D2321"/>
      <c r="E2321"/>
      <c r="F2321"/>
      <c r="G2321"/>
      <c r="H2321"/>
      <c r="I2321"/>
      <c r="J2321"/>
      <c r="K2321"/>
      <c r="L2321"/>
      <c r="M2321"/>
      <c r="N2321"/>
      <c r="O2321"/>
      <c r="P2321"/>
      <c r="Q2321"/>
      <c r="R2321"/>
      <c r="T2321"/>
      <c r="U2321"/>
      <c r="V2321"/>
      <c r="W2321"/>
      <c r="X2321" s="40"/>
      <c r="Y2321"/>
      <c r="Z2321" s="40"/>
      <c r="AA2321" s="40"/>
      <c r="AB2321"/>
      <c r="AC2321"/>
      <c r="AD2321"/>
      <c r="AE2321"/>
    </row>
    <row r="2322" spans="2:31" ht="15">
      <c r="B2322"/>
      <c r="C2322"/>
      <c r="D2322"/>
      <c r="E2322"/>
      <c r="F2322"/>
      <c r="G2322"/>
      <c r="H2322"/>
      <c r="I2322"/>
      <c r="J2322"/>
      <c r="K2322"/>
      <c r="L2322"/>
      <c r="M2322"/>
      <c r="N2322"/>
      <c r="O2322"/>
      <c r="P2322"/>
      <c r="Q2322"/>
      <c r="R2322"/>
      <c r="T2322"/>
      <c r="U2322"/>
      <c r="V2322"/>
      <c r="W2322"/>
      <c r="X2322" s="40"/>
      <c r="Y2322"/>
      <c r="Z2322" s="40"/>
      <c r="AA2322" s="40"/>
      <c r="AB2322"/>
      <c r="AC2322"/>
      <c r="AD2322"/>
      <c r="AE2322"/>
    </row>
    <row r="2323" spans="2:31" ht="15">
      <c r="B2323"/>
      <c r="C2323"/>
      <c r="D2323"/>
      <c r="E2323"/>
      <c r="F2323"/>
      <c r="G2323"/>
      <c r="H2323"/>
      <c r="I2323"/>
      <c r="J2323"/>
      <c r="K2323"/>
      <c r="L2323"/>
      <c r="M2323"/>
      <c r="N2323"/>
      <c r="O2323"/>
      <c r="P2323"/>
      <c r="Q2323"/>
      <c r="R2323"/>
      <c r="T2323"/>
      <c r="U2323"/>
      <c r="V2323"/>
      <c r="W2323"/>
      <c r="X2323" s="40"/>
      <c r="Y2323"/>
      <c r="Z2323"/>
      <c r="AA2323"/>
      <c r="AB2323"/>
      <c r="AC2323"/>
      <c r="AD2323"/>
      <c r="AE2323"/>
    </row>
    <row r="2324" spans="2:31" ht="15">
      <c r="B2324"/>
      <c r="C2324"/>
      <c r="D2324"/>
      <c r="E2324"/>
      <c r="F2324"/>
      <c r="G2324"/>
      <c r="H2324"/>
      <c r="I2324"/>
      <c r="J2324"/>
      <c r="K2324"/>
      <c r="L2324"/>
      <c r="M2324"/>
      <c r="N2324"/>
      <c r="O2324"/>
      <c r="P2324"/>
      <c r="Q2324"/>
      <c r="R2324"/>
      <c r="T2324"/>
      <c r="U2324"/>
      <c r="V2324"/>
      <c r="W2324"/>
      <c r="X2324" s="40"/>
      <c r="Y2324"/>
      <c r="Z2324" s="40"/>
      <c r="AA2324" s="40"/>
      <c r="AB2324"/>
      <c r="AC2324"/>
      <c r="AD2324"/>
      <c r="AE2324"/>
    </row>
    <row r="2325" spans="2:31" ht="15">
      <c r="B2325"/>
      <c r="C2325"/>
      <c r="D2325"/>
      <c r="E2325"/>
      <c r="F2325"/>
      <c r="G2325"/>
      <c r="H2325"/>
      <c r="I2325"/>
      <c r="J2325"/>
      <c r="K2325"/>
      <c r="L2325"/>
      <c r="M2325"/>
      <c r="N2325"/>
      <c r="O2325"/>
      <c r="P2325"/>
      <c r="Q2325"/>
      <c r="R2325"/>
      <c r="T2325"/>
      <c r="U2325"/>
      <c r="V2325"/>
      <c r="W2325"/>
      <c r="X2325" s="40"/>
      <c r="Y2325"/>
      <c r="Z2325" s="40"/>
      <c r="AA2325" s="40"/>
      <c r="AB2325"/>
      <c r="AC2325"/>
      <c r="AD2325"/>
      <c r="AE2325"/>
    </row>
    <row r="2326" spans="2:31" ht="15">
      <c r="B2326"/>
      <c r="C2326"/>
      <c r="D2326"/>
      <c r="E2326"/>
      <c r="F2326"/>
      <c r="G2326"/>
      <c r="H2326"/>
      <c r="I2326"/>
      <c r="J2326"/>
      <c r="K2326"/>
      <c r="L2326"/>
      <c r="M2326"/>
      <c r="N2326"/>
      <c r="O2326"/>
      <c r="P2326"/>
      <c r="Q2326"/>
      <c r="R2326"/>
      <c r="T2326"/>
      <c r="U2326"/>
      <c r="V2326"/>
      <c r="W2326"/>
      <c r="X2326" s="40"/>
      <c r="Y2326"/>
      <c r="Z2326" s="40"/>
      <c r="AA2326" s="40"/>
      <c r="AB2326"/>
      <c r="AC2326"/>
      <c r="AD2326"/>
      <c r="AE2326"/>
    </row>
    <row r="2327" spans="2:31" ht="15">
      <c r="B2327"/>
      <c r="C2327"/>
      <c r="D2327"/>
      <c r="E2327"/>
      <c r="F2327"/>
      <c r="G2327"/>
      <c r="H2327"/>
      <c r="I2327"/>
      <c r="J2327"/>
      <c r="K2327"/>
      <c r="L2327"/>
      <c r="M2327"/>
      <c r="N2327"/>
      <c r="O2327"/>
      <c r="P2327"/>
      <c r="Q2327"/>
      <c r="R2327"/>
      <c r="T2327"/>
      <c r="U2327"/>
      <c r="V2327"/>
      <c r="W2327"/>
      <c r="X2327" s="40"/>
      <c r="Y2327"/>
      <c r="Z2327" s="40"/>
      <c r="AA2327" s="40"/>
      <c r="AB2327"/>
      <c r="AC2327"/>
      <c r="AD2327"/>
      <c r="AE2327"/>
    </row>
    <row r="2328" spans="2:31" ht="15">
      <c r="B2328"/>
      <c r="C2328"/>
      <c r="D2328"/>
      <c r="E2328"/>
      <c r="F2328"/>
      <c r="G2328"/>
      <c r="H2328"/>
      <c r="I2328"/>
      <c r="J2328"/>
      <c r="K2328"/>
      <c r="L2328"/>
      <c r="M2328"/>
      <c r="N2328"/>
      <c r="O2328"/>
      <c r="P2328"/>
      <c r="Q2328"/>
      <c r="R2328"/>
      <c r="T2328"/>
      <c r="U2328"/>
      <c r="V2328"/>
      <c r="W2328"/>
      <c r="X2328" s="40"/>
      <c r="Y2328"/>
      <c r="Z2328" s="40"/>
      <c r="AA2328" s="40"/>
      <c r="AB2328"/>
      <c r="AC2328"/>
      <c r="AD2328"/>
      <c r="AE2328"/>
    </row>
    <row r="2329" spans="2:31" ht="15">
      <c r="B2329"/>
      <c r="C2329"/>
      <c r="D2329"/>
      <c r="E2329"/>
      <c r="F2329"/>
      <c r="G2329"/>
      <c r="H2329"/>
      <c r="I2329"/>
      <c r="J2329"/>
      <c r="K2329"/>
      <c r="L2329"/>
      <c r="M2329"/>
      <c r="N2329"/>
      <c r="O2329"/>
      <c r="P2329"/>
      <c r="Q2329"/>
      <c r="R2329"/>
      <c r="T2329"/>
      <c r="U2329"/>
      <c r="V2329"/>
      <c r="W2329"/>
      <c r="X2329" s="40"/>
      <c r="Y2329"/>
      <c r="Z2329"/>
      <c r="AA2329"/>
      <c r="AB2329"/>
      <c r="AC2329"/>
      <c r="AD2329"/>
      <c r="AE2329"/>
    </row>
    <row r="2330" spans="2:31" ht="15">
      <c r="B2330"/>
      <c r="C2330"/>
      <c r="D2330"/>
      <c r="E2330"/>
      <c r="F2330"/>
      <c r="G2330"/>
      <c r="H2330"/>
      <c r="I2330"/>
      <c r="J2330"/>
      <c r="K2330"/>
      <c r="L2330"/>
      <c r="M2330"/>
      <c r="N2330"/>
      <c r="O2330"/>
      <c r="P2330"/>
      <c r="Q2330"/>
      <c r="R2330"/>
      <c r="T2330"/>
      <c r="U2330"/>
      <c r="V2330"/>
      <c r="W2330"/>
      <c r="X2330" s="40"/>
      <c r="Y2330"/>
      <c r="Z2330" s="40"/>
      <c r="AA2330" s="40"/>
      <c r="AB2330"/>
      <c r="AC2330"/>
      <c r="AD2330"/>
      <c r="AE2330"/>
    </row>
    <row r="2331" spans="2:31" ht="15">
      <c r="B2331"/>
      <c r="C2331"/>
      <c r="D2331"/>
      <c r="E2331"/>
      <c r="F2331"/>
      <c r="G2331"/>
      <c r="H2331"/>
      <c r="I2331"/>
      <c r="J2331"/>
      <c r="K2331"/>
      <c r="L2331"/>
      <c r="M2331"/>
      <c r="N2331"/>
      <c r="O2331"/>
      <c r="P2331"/>
      <c r="Q2331"/>
      <c r="R2331"/>
      <c r="T2331"/>
      <c r="U2331"/>
      <c r="V2331"/>
      <c r="W2331"/>
      <c r="X2331" s="40"/>
      <c r="Y2331"/>
      <c r="Z2331"/>
      <c r="AA2331"/>
      <c r="AB2331"/>
      <c r="AC2331"/>
      <c r="AD2331"/>
      <c r="AE2331"/>
    </row>
    <row r="2332" spans="2:31" ht="15">
      <c r="B2332"/>
      <c r="C2332"/>
      <c r="D2332"/>
      <c r="E2332"/>
      <c r="F2332"/>
      <c r="G2332"/>
      <c r="H2332"/>
      <c r="I2332"/>
      <c r="J2332"/>
      <c r="K2332"/>
      <c r="L2332"/>
      <c r="M2332"/>
      <c r="N2332"/>
      <c r="O2332"/>
      <c r="P2332"/>
      <c r="Q2332"/>
      <c r="R2332"/>
      <c r="T2332"/>
      <c r="U2332"/>
      <c r="V2332"/>
      <c r="W2332"/>
      <c r="X2332" s="40"/>
      <c r="Y2332"/>
      <c r="Z2332"/>
      <c r="AA2332"/>
      <c r="AB2332"/>
      <c r="AC2332"/>
      <c r="AD2332"/>
      <c r="AE2332"/>
    </row>
    <row r="2333" spans="2:31" ht="15">
      <c r="B2333"/>
      <c r="C2333"/>
      <c r="D2333"/>
      <c r="E2333"/>
      <c r="F2333"/>
      <c r="G2333"/>
      <c r="H2333"/>
      <c r="I2333"/>
      <c r="J2333"/>
      <c r="K2333"/>
      <c r="L2333"/>
      <c r="M2333"/>
      <c r="N2333"/>
      <c r="O2333"/>
      <c r="P2333"/>
      <c r="Q2333"/>
      <c r="R2333"/>
      <c r="T2333"/>
      <c r="U2333"/>
      <c r="V2333"/>
      <c r="W2333"/>
      <c r="X2333" s="40"/>
      <c r="Y2333"/>
      <c r="Z2333" s="40"/>
      <c r="AA2333"/>
      <c r="AB2333"/>
      <c r="AC2333"/>
      <c r="AD2333"/>
      <c r="AE2333"/>
    </row>
    <row r="2334" spans="2:31" ht="15">
      <c r="B2334"/>
      <c r="C2334"/>
      <c r="D2334"/>
      <c r="E2334"/>
      <c r="F2334"/>
      <c r="G2334"/>
      <c r="H2334"/>
      <c r="I2334"/>
      <c r="J2334"/>
      <c r="K2334"/>
      <c r="L2334"/>
      <c r="M2334"/>
      <c r="N2334"/>
      <c r="O2334"/>
      <c r="P2334"/>
      <c r="Q2334"/>
      <c r="R2334"/>
      <c r="T2334"/>
      <c r="U2334"/>
      <c r="V2334"/>
      <c r="W2334"/>
      <c r="X2334" s="40"/>
      <c r="Y2334"/>
      <c r="Z2334" s="40"/>
      <c r="AA2334" s="40"/>
      <c r="AB2334"/>
      <c r="AC2334"/>
      <c r="AD2334"/>
      <c r="AE2334"/>
    </row>
    <row r="2335" spans="2:31" ht="15">
      <c r="B2335"/>
      <c r="C2335"/>
      <c r="D2335"/>
      <c r="E2335"/>
      <c r="F2335"/>
      <c r="G2335"/>
      <c r="H2335"/>
      <c r="I2335"/>
      <c r="J2335"/>
      <c r="K2335"/>
      <c r="L2335"/>
      <c r="M2335"/>
      <c r="N2335"/>
      <c r="O2335"/>
      <c r="P2335"/>
      <c r="Q2335"/>
      <c r="R2335"/>
      <c r="T2335"/>
      <c r="U2335"/>
      <c r="V2335"/>
      <c r="W2335"/>
      <c r="X2335" s="40"/>
      <c r="Y2335"/>
      <c r="Z2335"/>
      <c r="AA2335"/>
      <c r="AB2335"/>
      <c r="AC2335"/>
      <c r="AD2335"/>
      <c r="AE2335"/>
    </row>
    <row r="2336" spans="2:31" ht="15">
      <c r="B2336"/>
      <c r="C2336"/>
      <c r="D2336"/>
      <c r="E2336"/>
      <c r="F2336"/>
      <c r="G2336"/>
      <c r="H2336"/>
      <c r="I2336"/>
      <c r="J2336"/>
      <c r="K2336"/>
      <c r="L2336"/>
      <c r="M2336"/>
      <c r="N2336"/>
      <c r="O2336"/>
      <c r="P2336"/>
      <c r="Q2336"/>
      <c r="R2336"/>
      <c r="T2336"/>
      <c r="U2336"/>
      <c r="V2336"/>
      <c r="W2336"/>
      <c r="X2336" s="40"/>
      <c r="Y2336"/>
      <c r="Z2336"/>
      <c r="AA2336"/>
      <c r="AB2336"/>
      <c r="AC2336"/>
      <c r="AD2336"/>
      <c r="AE2336"/>
    </row>
    <row r="2337" spans="2:31" ht="15">
      <c r="B2337"/>
      <c r="C2337"/>
      <c r="D2337"/>
      <c r="E2337"/>
      <c r="F2337"/>
      <c r="G2337"/>
      <c r="H2337"/>
      <c r="I2337"/>
      <c r="J2337"/>
      <c r="K2337"/>
      <c r="L2337"/>
      <c r="M2337"/>
      <c r="N2337"/>
      <c r="O2337"/>
      <c r="P2337"/>
      <c r="Q2337"/>
      <c r="R2337"/>
      <c r="T2337"/>
      <c r="U2337"/>
      <c r="V2337"/>
      <c r="W2337"/>
      <c r="X2337" s="40"/>
      <c r="Y2337"/>
      <c r="Z2337" s="40"/>
      <c r="AA2337" s="40"/>
      <c r="AB2337"/>
      <c r="AC2337"/>
      <c r="AD2337"/>
      <c r="AE2337"/>
    </row>
    <row r="2338" spans="2:31" ht="15">
      <c r="B2338"/>
      <c r="C2338"/>
      <c r="D2338"/>
      <c r="E2338"/>
      <c r="F2338"/>
      <c r="G2338"/>
      <c r="H2338"/>
      <c r="I2338"/>
      <c r="J2338"/>
      <c r="K2338"/>
      <c r="L2338"/>
      <c r="M2338"/>
      <c r="N2338"/>
      <c r="O2338"/>
      <c r="P2338"/>
      <c r="Q2338"/>
      <c r="R2338"/>
      <c r="T2338"/>
      <c r="U2338"/>
      <c r="V2338"/>
      <c r="W2338"/>
      <c r="X2338" s="40"/>
      <c r="Y2338"/>
      <c r="Z2338" s="40"/>
      <c r="AA2338" s="40"/>
      <c r="AB2338"/>
      <c r="AC2338"/>
      <c r="AD2338"/>
      <c r="AE2338"/>
    </row>
    <row r="2339" spans="2:31" ht="15">
      <c r="B2339"/>
      <c r="C2339"/>
      <c r="D2339"/>
      <c r="E2339"/>
      <c r="F2339"/>
      <c r="G2339"/>
      <c r="H2339"/>
      <c r="I2339"/>
      <c r="J2339"/>
      <c r="K2339"/>
      <c r="L2339"/>
      <c r="M2339"/>
      <c r="N2339"/>
      <c r="O2339"/>
      <c r="P2339"/>
      <c r="Q2339"/>
      <c r="R2339"/>
      <c r="T2339"/>
      <c r="U2339"/>
      <c r="V2339"/>
      <c r="W2339"/>
      <c r="X2339" s="40"/>
      <c r="Y2339"/>
      <c r="Z2339"/>
      <c r="AA2339"/>
      <c r="AB2339"/>
      <c r="AC2339"/>
      <c r="AD2339"/>
      <c r="AE2339"/>
    </row>
    <row r="2340" spans="2:31" ht="15">
      <c r="B2340"/>
      <c r="C2340"/>
      <c r="D2340"/>
      <c r="E2340"/>
      <c r="F2340"/>
      <c r="G2340"/>
      <c r="H2340"/>
      <c r="I2340"/>
      <c r="J2340"/>
      <c r="K2340"/>
      <c r="L2340"/>
      <c r="M2340"/>
      <c r="N2340"/>
      <c r="O2340"/>
      <c r="P2340"/>
      <c r="Q2340"/>
      <c r="R2340"/>
      <c r="T2340"/>
      <c r="U2340"/>
      <c r="V2340"/>
      <c r="W2340"/>
      <c r="X2340" s="40"/>
      <c r="Y2340"/>
      <c r="Z2340" s="40"/>
      <c r="AA2340" s="40"/>
      <c r="AB2340"/>
      <c r="AC2340"/>
      <c r="AD2340"/>
      <c r="AE2340"/>
    </row>
    <row r="2341" spans="2:31" ht="15">
      <c r="B2341"/>
      <c r="C2341"/>
      <c r="D2341"/>
      <c r="E2341"/>
      <c r="F2341"/>
      <c r="G2341"/>
      <c r="H2341"/>
      <c r="I2341"/>
      <c r="J2341"/>
      <c r="K2341"/>
      <c r="L2341"/>
      <c r="M2341"/>
      <c r="N2341"/>
      <c r="O2341"/>
      <c r="P2341"/>
      <c r="Q2341"/>
      <c r="R2341"/>
      <c r="T2341"/>
      <c r="U2341"/>
      <c r="V2341"/>
      <c r="W2341"/>
      <c r="X2341" s="40"/>
      <c r="Y2341"/>
      <c r="Z2341" s="40"/>
      <c r="AA2341" s="40"/>
      <c r="AB2341"/>
      <c r="AC2341"/>
      <c r="AD2341"/>
      <c r="AE2341"/>
    </row>
    <row r="2342" spans="2:31" ht="15">
      <c r="B2342"/>
      <c r="C2342"/>
      <c r="D2342"/>
      <c r="E2342"/>
      <c r="F2342"/>
      <c r="G2342"/>
      <c r="H2342"/>
      <c r="I2342"/>
      <c r="J2342"/>
      <c r="K2342"/>
      <c r="L2342"/>
      <c r="M2342"/>
      <c r="N2342"/>
      <c r="O2342"/>
      <c r="P2342"/>
      <c r="Q2342"/>
      <c r="R2342"/>
      <c r="T2342"/>
      <c r="U2342"/>
      <c r="V2342"/>
      <c r="W2342"/>
      <c r="X2342" s="40"/>
      <c r="Y2342"/>
      <c r="Z2342" s="40"/>
      <c r="AA2342" s="40"/>
      <c r="AB2342"/>
      <c r="AC2342"/>
      <c r="AD2342"/>
      <c r="AE2342"/>
    </row>
    <row r="2343" spans="2:31" ht="15">
      <c r="B2343"/>
      <c r="C2343"/>
      <c r="D2343"/>
      <c r="E2343"/>
      <c r="F2343"/>
      <c r="G2343"/>
      <c r="H2343"/>
      <c r="I2343"/>
      <c r="J2343"/>
      <c r="K2343"/>
      <c r="L2343"/>
      <c r="M2343"/>
      <c r="N2343"/>
      <c r="O2343"/>
      <c r="P2343"/>
      <c r="Q2343"/>
      <c r="R2343"/>
      <c r="T2343"/>
      <c r="U2343"/>
      <c r="V2343"/>
      <c r="W2343"/>
      <c r="X2343" s="40"/>
      <c r="Y2343"/>
      <c r="Z2343" s="40"/>
      <c r="AA2343" s="40"/>
      <c r="AB2343"/>
      <c r="AC2343"/>
      <c r="AD2343"/>
      <c r="AE2343"/>
    </row>
    <row r="2344" spans="2:31" ht="15">
      <c r="B2344"/>
      <c r="C2344"/>
      <c r="D2344"/>
      <c r="E2344"/>
      <c r="F2344"/>
      <c r="G2344"/>
      <c r="H2344"/>
      <c r="I2344"/>
      <c r="J2344"/>
      <c r="K2344"/>
      <c r="L2344"/>
      <c r="M2344"/>
      <c r="N2344"/>
      <c r="O2344"/>
      <c r="P2344"/>
      <c r="Q2344"/>
      <c r="R2344"/>
      <c r="T2344"/>
      <c r="U2344"/>
      <c r="V2344"/>
      <c r="W2344"/>
      <c r="X2344" s="40"/>
      <c r="Y2344"/>
      <c r="Z2344"/>
      <c r="AA2344"/>
      <c r="AB2344"/>
      <c r="AC2344"/>
      <c r="AD2344"/>
      <c r="AE2344"/>
    </row>
    <row r="2345" spans="2:31" ht="15">
      <c r="B2345"/>
      <c r="C2345"/>
      <c r="D2345"/>
      <c r="E2345"/>
      <c r="F2345"/>
      <c r="G2345"/>
      <c r="H2345"/>
      <c r="I2345"/>
      <c r="J2345"/>
      <c r="K2345"/>
      <c r="L2345"/>
      <c r="M2345"/>
      <c r="N2345"/>
      <c r="O2345"/>
      <c r="P2345"/>
      <c r="Q2345"/>
      <c r="R2345"/>
      <c r="T2345"/>
      <c r="U2345"/>
      <c r="V2345"/>
      <c r="W2345"/>
      <c r="X2345" s="40"/>
      <c r="Y2345"/>
      <c r="Z2345" s="40"/>
      <c r="AA2345" s="40"/>
      <c r="AB2345"/>
      <c r="AC2345"/>
      <c r="AD2345"/>
      <c r="AE2345"/>
    </row>
    <row r="2346" spans="2:31" ht="15">
      <c r="B2346"/>
      <c r="C2346"/>
      <c r="D2346"/>
      <c r="E2346"/>
      <c r="F2346"/>
      <c r="G2346"/>
      <c r="H2346"/>
      <c r="I2346"/>
      <c r="J2346"/>
      <c r="K2346"/>
      <c r="L2346"/>
      <c r="M2346"/>
      <c r="N2346"/>
      <c r="O2346"/>
      <c r="P2346"/>
      <c r="Q2346"/>
      <c r="R2346"/>
      <c r="T2346"/>
      <c r="U2346"/>
      <c r="V2346"/>
      <c r="W2346"/>
      <c r="X2346" s="40"/>
      <c r="Y2346"/>
      <c r="Z2346" s="40"/>
      <c r="AA2346" s="40"/>
      <c r="AB2346"/>
      <c r="AC2346"/>
      <c r="AD2346"/>
      <c r="AE2346"/>
    </row>
    <row r="2347" spans="2:31" ht="15">
      <c r="B2347"/>
      <c r="C2347"/>
      <c r="D2347"/>
      <c r="E2347"/>
      <c r="F2347"/>
      <c r="G2347"/>
      <c r="H2347"/>
      <c r="I2347"/>
      <c r="J2347"/>
      <c r="K2347"/>
      <c r="L2347"/>
      <c r="M2347"/>
      <c r="N2347"/>
      <c r="O2347"/>
      <c r="P2347"/>
      <c r="Q2347"/>
      <c r="R2347"/>
      <c r="T2347"/>
      <c r="U2347"/>
      <c r="V2347"/>
      <c r="W2347"/>
      <c r="X2347" s="40"/>
      <c r="Y2347"/>
      <c r="Z2347" s="40"/>
      <c r="AA2347" s="40"/>
      <c r="AB2347"/>
      <c r="AC2347"/>
      <c r="AD2347"/>
      <c r="AE2347"/>
    </row>
    <row r="2348" spans="2:31" ht="15">
      <c r="B2348"/>
      <c r="C2348"/>
      <c r="D2348"/>
      <c r="E2348"/>
      <c r="F2348"/>
      <c r="G2348"/>
      <c r="H2348"/>
      <c r="I2348"/>
      <c r="J2348"/>
      <c r="K2348"/>
      <c r="L2348"/>
      <c r="M2348"/>
      <c r="N2348"/>
      <c r="O2348"/>
      <c r="P2348"/>
      <c r="Q2348"/>
      <c r="R2348"/>
      <c r="T2348"/>
      <c r="U2348"/>
      <c r="V2348"/>
      <c r="W2348"/>
      <c r="X2348" s="40"/>
      <c r="Y2348"/>
      <c r="Z2348" s="40"/>
      <c r="AA2348" s="40"/>
      <c r="AB2348"/>
      <c r="AC2348"/>
      <c r="AD2348"/>
      <c r="AE2348"/>
    </row>
    <row r="2349" spans="2:31" ht="15">
      <c r="B2349"/>
      <c r="C2349"/>
      <c r="D2349"/>
      <c r="E2349"/>
      <c r="F2349"/>
      <c r="G2349"/>
      <c r="H2349"/>
      <c r="I2349"/>
      <c r="J2349"/>
      <c r="K2349"/>
      <c r="L2349"/>
      <c r="M2349"/>
      <c r="N2349"/>
      <c r="O2349"/>
      <c r="P2349"/>
      <c r="Q2349"/>
      <c r="R2349"/>
      <c r="T2349"/>
      <c r="U2349"/>
      <c r="V2349"/>
      <c r="W2349"/>
      <c r="X2349" s="40"/>
      <c r="Y2349"/>
      <c r="Z2349" s="40"/>
      <c r="AA2349" s="40"/>
      <c r="AB2349"/>
      <c r="AC2349"/>
      <c r="AD2349"/>
      <c r="AE2349"/>
    </row>
    <row r="2350" spans="2:31" ht="15">
      <c r="B2350"/>
      <c r="C2350"/>
      <c r="D2350"/>
      <c r="E2350"/>
      <c r="F2350"/>
      <c r="G2350"/>
      <c r="H2350"/>
      <c r="I2350"/>
      <c r="J2350"/>
      <c r="K2350"/>
      <c r="L2350"/>
      <c r="M2350"/>
      <c r="N2350"/>
      <c r="O2350"/>
      <c r="P2350"/>
      <c r="Q2350"/>
      <c r="R2350"/>
      <c r="T2350"/>
      <c r="U2350"/>
      <c r="V2350"/>
      <c r="W2350"/>
      <c r="X2350" s="40"/>
      <c r="Y2350"/>
      <c r="Z2350" s="40"/>
      <c r="AA2350" s="40"/>
      <c r="AB2350"/>
      <c r="AC2350"/>
      <c r="AD2350"/>
      <c r="AE2350"/>
    </row>
    <row r="2351" spans="2:31" ht="15">
      <c r="B2351"/>
      <c r="C2351"/>
      <c r="D2351"/>
      <c r="E2351"/>
      <c r="F2351"/>
      <c r="G2351"/>
      <c r="H2351"/>
      <c r="I2351"/>
      <c r="J2351"/>
      <c r="K2351"/>
      <c r="L2351"/>
      <c r="M2351"/>
      <c r="N2351"/>
      <c r="O2351"/>
      <c r="P2351"/>
      <c r="Q2351"/>
      <c r="R2351"/>
      <c r="T2351"/>
      <c r="U2351"/>
      <c r="V2351"/>
      <c r="W2351"/>
      <c r="X2351" s="40"/>
      <c r="Y2351"/>
      <c r="Z2351" s="40"/>
      <c r="AA2351" s="40"/>
      <c r="AB2351"/>
      <c r="AC2351"/>
      <c r="AD2351"/>
      <c r="AE2351"/>
    </row>
    <row r="2352" spans="2:31" ht="15">
      <c r="B2352"/>
      <c r="C2352"/>
      <c r="D2352"/>
      <c r="E2352"/>
      <c r="F2352"/>
      <c r="G2352"/>
      <c r="H2352"/>
      <c r="I2352"/>
      <c r="J2352"/>
      <c r="K2352"/>
      <c r="L2352"/>
      <c r="M2352"/>
      <c r="N2352"/>
      <c r="O2352"/>
      <c r="P2352"/>
      <c r="Q2352"/>
      <c r="R2352"/>
      <c r="T2352"/>
      <c r="U2352"/>
      <c r="V2352"/>
      <c r="W2352"/>
      <c r="X2352" s="40"/>
      <c r="Y2352"/>
      <c r="Z2352" s="40"/>
      <c r="AA2352" s="40"/>
      <c r="AB2352"/>
      <c r="AC2352"/>
      <c r="AD2352"/>
      <c r="AE2352"/>
    </row>
    <row r="2353" spans="2:31" ht="15">
      <c r="B2353"/>
      <c r="C2353"/>
      <c r="D2353"/>
      <c r="E2353"/>
      <c r="F2353"/>
      <c r="G2353"/>
      <c r="H2353"/>
      <c r="I2353"/>
      <c r="J2353"/>
      <c r="K2353"/>
      <c r="L2353"/>
      <c r="M2353"/>
      <c r="N2353"/>
      <c r="O2353"/>
      <c r="P2353"/>
      <c r="Q2353"/>
      <c r="R2353"/>
      <c r="T2353"/>
      <c r="U2353"/>
      <c r="V2353"/>
      <c r="W2353"/>
      <c r="X2353" s="40"/>
      <c r="Y2353"/>
      <c r="Z2353" s="40"/>
      <c r="AA2353" s="40"/>
      <c r="AB2353"/>
      <c r="AC2353"/>
      <c r="AD2353"/>
      <c r="AE2353"/>
    </row>
    <row r="2354" spans="2:31" ht="15">
      <c r="B2354"/>
      <c r="C2354"/>
      <c r="D2354"/>
      <c r="E2354"/>
      <c r="F2354"/>
      <c r="G2354"/>
      <c r="H2354"/>
      <c r="I2354"/>
      <c r="J2354"/>
      <c r="K2354"/>
      <c r="L2354"/>
      <c r="M2354"/>
      <c r="N2354"/>
      <c r="O2354"/>
      <c r="P2354"/>
      <c r="Q2354"/>
      <c r="R2354"/>
      <c r="T2354"/>
      <c r="U2354"/>
      <c r="V2354"/>
      <c r="W2354"/>
      <c r="X2354" s="40"/>
      <c r="Y2354"/>
      <c r="Z2354" s="40"/>
      <c r="AA2354" s="40"/>
      <c r="AB2354"/>
      <c r="AC2354"/>
      <c r="AD2354"/>
      <c r="AE2354"/>
    </row>
    <row r="2355" spans="2:31" ht="15">
      <c r="B2355"/>
      <c r="C2355"/>
      <c r="D2355"/>
      <c r="E2355"/>
      <c r="F2355"/>
      <c r="G2355"/>
      <c r="H2355"/>
      <c r="I2355"/>
      <c r="J2355"/>
      <c r="K2355"/>
      <c r="L2355"/>
      <c r="M2355"/>
      <c r="N2355"/>
      <c r="O2355"/>
      <c r="P2355"/>
      <c r="Q2355"/>
      <c r="R2355"/>
      <c r="T2355"/>
      <c r="U2355"/>
      <c r="V2355"/>
      <c r="W2355"/>
      <c r="X2355" s="40"/>
      <c r="Y2355"/>
      <c r="Z2355" s="40"/>
      <c r="AA2355" s="40"/>
      <c r="AB2355"/>
      <c r="AC2355"/>
      <c r="AD2355"/>
      <c r="AE2355"/>
    </row>
    <row r="2356" spans="2:31" ht="15">
      <c r="B2356"/>
      <c r="C2356"/>
      <c r="D2356"/>
      <c r="E2356"/>
      <c r="F2356"/>
      <c r="G2356"/>
      <c r="H2356"/>
      <c r="I2356"/>
      <c r="J2356"/>
      <c r="K2356"/>
      <c r="L2356"/>
      <c r="M2356"/>
      <c r="N2356"/>
      <c r="O2356"/>
      <c r="P2356"/>
      <c r="Q2356"/>
      <c r="R2356"/>
      <c r="T2356"/>
      <c r="U2356"/>
      <c r="V2356"/>
      <c r="W2356"/>
      <c r="X2356" s="40"/>
      <c r="Y2356"/>
      <c r="Z2356" s="40"/>
      <c r="AA2356" s="40"/>
      <c r="AB2356"/>
      <c r="AC2356"/>
      <c r="AD2356"/>
      <c r="AE2356"/>
    </row>
    <row r="2357" spans="2:31" ht="15">
      <c r="B2357"/>
      <c r="C2357"/>
      <c r="D2357"/>
      <c r="E2357"/>
      <c r="F2357"/>
      <c r="G2357"/>
      <c r="H2357"/>
      <c r="I2357"/>
      <c r="J2357"/>
      <c r="K2357"/>
      <c r="L2357"/>
      <c r="M2357"/>
      <c r="N2357"/>
      <c r="O2357"/>
      <c r="P2357"/>
      <c r="Q2357"/>
      <c r="R2357"/>
      <c r="T2357"/>
      <c r="U2357"/>
      <c r="V2357"/>
      <c r="W2357"/>
      <c r="X2357" s="40"/>
      <c r="Y2357"/>
      <c r="Z2357" s="40"/>
      <c r="AA2357" s="40"/>
      <c r="AB2357"/>
      <c r="AC2357"/>
      <c r="AD2357"/>
      <c r="AE2357"/>
    </row>
    <row r="2358" spans="2:31" ht="15">
      <c r="B2358"/>
      <c r="C2358"/>
      <c r="D2358"/>
      <c r="E2358"/>
      <c r="F2358"/>
      <c r="G2358"/>
      <c r="H2358"/>
      <c r="I2358"/>
      <c r="J2358"/>
      <c r="K2358"/>
      <c r="L2358"/>
      <c r="M2358"/>
      <c r="N2358"/>
      <c r="O2358"/>
      <c r="P2358"/>
      <c r="Q2358"/>
      <c r="R2358"/>
      <c r="T2358"/>
      <c r="U2358"/>
      <c r="V2358"/>
      <c r="W2358"/>
      <c r="X2358" s="40"/>
      <c r="Y2358"/>
      <c r="Z2358" s="40"/>
      <c r="AA2358" s="40"/>
      <c r="AB2358"/>
      <c r="AC2358"/>
      <c r="AD2358"/>
      <c r="AE2358"/>
    </row>
    <row r="2359" spans="2:31" ht="15">
      <c r="B2359"/>
      <c r="C2359"/>
      <c r="D2359"/>
      <c r="E2359"/>
      <c r="F2359"/>
      <c r="G2359"/>
      <c r="H2359"/>
      <c r="I2359"/>
      <c r="J2359"/>
      <c r="K2359"/>
      <c r="L2359"/>
      <c r="M2359"/>
      <c r="N2359"/>
      <c r="O2359"/>
      <c r="P2359"/>
      <c r="Q2359"/>
      <c r="R2359"/>
      <c r="T2359"/>
      <c r="U2359"/>
      <c r="V2359"/>
      <c r="W2359"/>
      <c r="X2359" s="40"/>
      <c r="Y2359"/>
      <c r="Z2359" s="40"/>
      <c r="AA2359" s="40"/>
      <c r="AB2359"/>
      <c r="AC2359"/>
      <c r="AD2359"/>
      <c r="AE2359"/>
    </row>
    <row r="2360" spans="2:31" ht="15">
      <c r="B2360"/>
      <c r="C2360"/>
      <c r="D2360"/>
      <c r="E2360"/>
      <c r="F2360"/>
      <c r="G2360"/>
      <c r="H2360"/>
      <c r="I2360"/>
      <c r="J2360"/>
      <c r="K2360"/>
      <c r="L2360"/>
      <c r="M2360"/>
      <c r="N2360"/>
      <c r="O2360"/>
      <c r="P2360"/>
      <c r="Q2360"/>
      <c r="R2360"/>
      <c r="T2360"/>
      <c r="U2360"/>
      <c r="V2360"/>
      <c r="W2360"/>
      <c r="X2360" s="40"/>
      <c r="Y2360"/>
      <c r="Z2360" s="40"/>
      <c r="AA2360" s="40"/>
      <c r="AB2360"/>
      <c r="AC2360"/>
      <c r="AD2360"/>
      <c r="AE2360"/>
    </row>
    <row r="2361" spans="2:31" ht="15">
      <c r="B2361"/>
      <c r="C2361"/>
      <c r="D2361"/>
      <c r="E2361"/>
      <c r="F2361"/>
      <c r="G2361"/>
      <c r="H2361"/>
      <c r="I2361"/>
      <c r="J2361"/>
      <c r="K2361"/>
      <c r="L2361"/>
      <c r="M2361"/>
      <c r="N2361"/>
      <c r="O2361"/>
      <c r="P2361"/>
      <c r="Q2361"/>
      <c r="R2361"/>
      <c r="T2361"/>
      <c r="U2361"/>
      <c r="V2361"/>
      <c r="W2361"/>
      <c r="X2361" s="40"/>
      <c r="Y2361"/>
      <c r="Z2361" s="40"/>
      <c r="AA2361" s="40"/>
      <c r="AB2361"/>
      <c r="AC2361"/>
      <c r="AD2361"/>
      <c r="AE2361"/>
    </row>
    <row r="2362" spans="2:31" ht="15">
      <c r="B2362"/>
      <c r="C2362"/>
      <c r="D2362"/>
      <c r="E2362"/>
      <c r="F2362"/>
      <c r="G2362"/>
      <c r="H2362"/>
      <c r="I2362"/>
      <c r="J2362"/>
      <c r="K2362"/>
      <c r="L2362"/>
      <c r="M2362"/>
      <c r="N2362"/>
      <c r="O2362"/>
      <c r="P2362"/>
      <c r="Q2362"/>
      <c r="R2362"/>
      <c r="T2362"/>
      <c r="U2362"/>
      <c r="V2362"/>
      <c r="W2362"/>
      <c r="X2362" s="40"/>
      <c r="Y2362"/>
      <c r="Z2362" s="40"/>
      <c r="AA2362" s="40"/>
      <c r="AB2362"/>
      <c r="AC2362"/>
      <c r="AD2362"/>
      <c r="AE2362"/>
    </row>
    <row r="2363" spans="2:31" ht="15">
      <c r="B2363"/>
      <c r="C2363"/>
      <c r="D2363"/>
      <c r="E2363"/>
      <c r="F2363"/>
      <c r="G2363"/>
      <c r="H2363"/>
      <c r="I2363"/>
      <c r="J2363"/>
      <c r="K2363"/>
      <c r="L2363"/>
      <c r="M2363"/>
      <c r="N2363"/>
      <c r="O2363"/>
      <c r="P2363"/>
      <c r="Q2363"/>
      <c r="R2363"/>
      <c r="T2363"/>
      <c r="U2363"/>
      <c r="V2363"/>
      <c r="W2363"/>
      <c r="X2363" s="40"/>
      <c r="Y2363"/>
      <c r="Z2363" s="40"/>
      <c r="AA2363" s="40"/>
      <c r="AB2363"/>
      <c r="AC2363"/>
      <c r="AD2363"/>
      <c r="AE2363"/>
    </row>
    <row r="2364" spans="2:31" ht="15">
      <c r="B2364"/>
      <c r="C2364"/>
      <c r="D2364"/>
      <c r="E2364"/>
      <c r="F2364"/>
      <c r="G2364"/>
      <c r="H2364"/>
      <c r="I2364"/>
      <c r="J2364"/>
      <c r="K2364"/>
      <c r="L2364"/>
      <c r="M2364"/>
      <c r="N2364"/>
      <c r="O2364"/>
      <c r="P2364"/>
      <c r="Q2364"/>
      <c r="R2364"/>
      <c r="T2364"/>
      <c r="U2364"/>
      <c r="V2364"/>
      <c r="W2364"/>
      <c r="X2364" s="40"/>
      <c r="Y2364"/>
      <c r="Z2364" s="40"/>
      <c r="AA2364" s="40"/>
      <c r="AB2364"/>
      <c r="AC2364"/>
      <c r="AD2364"/>
      <c r="AE2364"/>
    </row>
    <row r="2365" spans="2:31" ht="15">
      <c r="B2365"/>
      <c r="C2365"/>
      <c r="D2365"/>
      <c r="E2365"/>
      <c r="F2365"/>
      <c r="G2365"/>
      <c r="H2365"/>
      <c r="I2365"/>
      <c r="J2365"/>
      <c r="K2365"/>
      <c r="L2365"/>
      <c r="M2365"/>
      <c r="N2365"/>
      <c r="O2365"/>
      <c r="P2365"/>
      <c r="Q2365"/>
      <c r="R2365"/>
      <c r="T2365"/>
      <c r="U2365"/>
      <c r="V2365"/>
      <c r="W2365"/>
      <c r="X2365" s="40"/>
      <c r="Y2365"/>
      <c r="Z2365" s="40"/>
      <c r="AA2365" s="40"/>
      <c r="AB2365"/>
      <c r="AC2365"/>
      <c r="AD2365"/>
      <c r="AE2365"/>
    </row>
    <row r="2366" spans="2:31" ht="15">
      <c r="B2366"/>
      <c r="C2366"/>
      <c r="D2366"/>
      <c r="E2366"/>
      <c r="F2366"/>
      <c r="G2366"/>
      <c r="H2366"/>
      <c r="I2366"/>
      <c r="J2366"/>
      <c r="K2366"/>
      <c r="L2366"/>
      <c r="M2366"/>
      <c r="N2366"/>
      <c r="O2366"/>
      <c r="P2366"/>
      <c r="Q2366"/>
      <c r="R2366"/>
      <c r="T2366"/>
      <c r="U2366"/>
      <c r="V2366"/>
      <c r="W2366"/>
      <c r="X2366" s="40"/>
      <c r="Y2366"/>
      <c r="Z2366" s="40"/>
      <c r="AA2366" s="40"/>
      <c r="AB2366"/>
      <c r="AC2366"/>
      <c r="AD2366"/>
      <c r="AE2366"/>
    </row>
    <row r="2367" spans="2:31" ht="15">
      <c r="B2367"/>
      <c r="C2367"/>
      <c r="D2367"/>
      <c r="E2367"/>
      <c r="F2367"/>
      <c r="G2367"/>
      <c r="H2367"/>
      <c r="I2367"/>
      <c r="J2367"/>
      <c r="K2367"/>
      <c r="L2367"/>
      <c r="M2367"/>
      <c r="N2367"/>
      <c r="O2367"/>
      <c r="P2367"/>
      <c r="Q2367"/>
      <c r="R2367"/>
      <c r="T2367"/>
      <c r="U2367"/>
      <c r="V2367"/>
      <c r="W2367"/>
      <c r="X2367"/>
      <c r="Y2367"/>
      <c r="Z2367" s="40"/>
      <c r="AA2367" s="40"/>
      <c r="AB2367"/>
      <c r="AC2367"/>
      <c r="AD2367"/>
      <c r="AE2367"/>
    </row>
    <row r="2368" spans="2:31" ht="15">
      <c r="B2368"/>
      <c r="C2368"/>
      <c r="D2368"/>
      <c r="E2368"/>
      <c r="F2368"/>
      <c r="G2368"/>
      <c r="H2368"/>
      <c r="I2368"/>
      <c r="J2368"/>
      <c r="K2368"/>
      <c r="L2368"/>
      <c r="M2368"/>
      <c r="N2368"/>
      <c r="O2368"/>
      <c r="P2368"/>
      <c r="Q2368"/>
      <c r="R2368"/>
      <c r="T2368"/>
      <c r="U2368"/>
      <c r="V2368"/>
      <c r="W2368"/>
      <c r="X2368" s="40"/>
      <c r="Y2368"/>
      <c r="Z2368" s="40"/>
      <c r="AA2368"/>
      <c r="AB2368"/>
      <c r="AC2368"/>
      <c r="AD2368"/>
      <c r="AE2368"/>
    </row>
    <row r="2369" spans="2:31" ht="15">
      <c r="B2369"/>
      <c r="C2369"/>
      <c r="D2369"/>
      <c r="E2369"/>
      <c r="F2369"/>
      <c r="G2369"/>
      <c r="H2369"/>
      <c r="I2369"/>
      <c r="J2369"/>
      <c r="K2369"/>
      <c r="L2369"/>
      <c r="M2369"/>
      <c r="N2369"/>
      <c r="O2369"/>
      <c r="P2369"/>
      <c r="Q2369"/>
      <c r="R2369"/>
      <c r="T2369"/>
      <c r="U2369"/>
      <c r="V2369"/>
      <c r="W2369"/>
      <c r="X2369" s="40"/>
      <c r="Y2369"/>
      <c r="Z2369"/>
      <c r="AA2369"/>
      <c r="AB2369"/>
      <c r="AC2369"/>
      <c r="AD2369"/>
      <c r="AE2369"/>
    </row>
    <row r="2370" spans="2:31" ht="15">
      <c r="B2370"/>
      <c r="C2370"/>
      <c r="D2370"/>
      <c r="E2370"/>
      <c r="F2370"/>
      <c r="G2370"/>
      <c r="H2370"/>
      <c r="I2370"/>
      <c r="J2370"/>
      <c r="K2370"/>
      <c r="L2370"/>
      <c r="M2370"/>
      <c r="N2370"/>
      <c r="O2370"/>
      <c r="P2370"/>
      <c r="Q2370"/>
      <c r="R2370"/>
      <c r="T2370"/>
      <c r="U2370"/>
      <c r="V2370"/>
      <c r="W2370"/>
      <c r="X2370" s="40"/>
      <c r="Y2370"/>
      <c r="Z2370"/>
      <c r="AA2370"/>
      <c r="AB2370"/>
      <c r="AC2370"/>
      <c r="AD2370"/>
      <c r="AE2370"/>
    </row>
    <row r="2371" spans="2:31" ht="15">
      <c r="B2371"/>
      <c r="C2371"/>
      <c r="D2371"/>
      <c r="E2371"/>
      <c r="F2371"/>
      <c r="G2371"/>
      <c r="H2371"/>
      <c r="I2371"/>
      <c r="J2371"/>
      <c r="K2371"/>
      <c r="L2371"/>
      <c r="M2371"/>
      <c r="N2371"/>
      <c r="O2371"/>
      <c r="P2371"/>
      <c r="Q2371"/>
      <c r="R2371"/>
      <c r="T2371"/>
      <c r="U2371"/>
      <c r="V2371"/>
      <c r="W2371"/>
      <c r="X2371" s="40"/>
      <c r="Y2371"/>
      <c r="Z2371" s="40"/>
      <c r="AA2371" s="40"/>
      <c r="AB2371"/>
      <c r="AC2371"/>
      <c r="AD2371"/>
      <c r="AE2371"/>
    </row>
    <row r="2372" spans="2:31" ht="15">
      <c r="B2372"/>
      <c r="C2372"/>
      <c r="D2372"/>
      <c r="E2372"/>
      <c r="F2372"/>
      <c r="G2372"/>
      <c r="H2372"/>
      <c r="I2372"/>
      <c r="J2372"/>
      <c r="K2372"/>
      <c r="L2372"/>
      <c r="M2372"/>
      <c r="N2372"/>
      <c r="O2372"/>
      <c r="P2372"/>
      <c r="Q2372"/>
      <c r="R2372"/>
      <c r="T2372"/>
      <c r="U2372"/>
      <c r="V2372"/>
      <c r="W2372"/>
      <c r="X2372" s="40"/>
      <c r="Y2372"/>
      <c r="Z2372" s="40"/>
      <c r="AA2372" s="40"/>
      <c r="AB2372"/>
      <c r="AC2372"/>
      <c r="AD2372"/>
      <c r="AE2372"/>
    </row>
    <row r="2373" spans="2:31" ht="15">
      <c r="B2373"/>
      <c r="C2373"/>
      <c r="D2373"/>
      <c r="E2373"/>
      <c r="F2373"/>
      <c r="G2373"/>
      <c r="H2373"/>
      <c r="I2373"/>
      <c r="J2373"/>
      <c r="K2373"/>
      <c r="L2373"/>
      <c r="M2373"/>
      <c r="N2373"/>
      <c r="O2373"/>
      <c r="P2373"/>
      <c r="Q2373"/>
      <c r="R2373"/>
      <c r="T2373"/>
      <c r="U2373"/>
      <c r="V2373"/>
      <c r="W2373"/>
      <c r="X2373" s="40"/>
      <c r="Y2373"/>
      <c r="Z2373" s="40"/>
      <c r="AA2373" s="40"/>
      <c r="AB2373"/>
      <c r="AC2373"/>
      <c r="AD2373"/>
      <c r="AE2373"/>
    </row>
    <row r="2374" spans="2:31" ht="15">
      <c r="B2374"/>
      <c r="C2374"/>
      <c r="D2374"/>
      <c r="E2374"/>
      <c r="F2374"/>
      <c r="G2374"/>
      <c r="H2374"/>
      <c r="I2374"/>
      <c r="J2374"/>
      <c r="K2374"/>
      <c r="L2374"/>
      <c r="M2374"/>
      <c r="N2374"/>
      <c r="O2374"/>
      <c r="P2374"/>
      <c r="Q2374"/>
      <c r="R2374"/>
      <c r="T2374"/>
      <c r="U2374"/>
      <c r="V2374"/>
      <c r="W2374"/>
      <c r="X2374" s="40"/>
      <c r="Y2374"/>
      <c r="Z2374" s="40"/>
      <c r="AA2374" s="40"/>
      <c r="AB2374"/>
      <c r="AC2374"/>
      <c r="AD2374"/>
      <c r="AE2374"/>
    </row>
    <row r="2375" spans="2:31" ht="15">
      <c r="B2375"/>
      <c r="C2375"/>
      <c r="D2375"/>
      <c r="E2375"/>
      <c r="F2375"/>
      <c r="G2375"/>
      <c r="H2375"/>
      <c r="I2375"/>
      <c r="J2375"/>
      <c r="K2375"/>
      <c r="L2375"/>
      <c r="M2375"/>
      <c r="N2375"/>
      <c r="O2375"/>
      <c r="P2375"/>
      <c r="Q2375"/>
      <c r="R2375"/>
      <c r="T2375"/>
      <c r="U2375"/>
      <c r="V2375"/>
      <c r="W2375"/>
      <c r="X2375" s="40"/>
      <c r="Y2375"/>
      <c r="Z2375" s="40"/>
      <c r="AA2375" s="40"/>
      <c r="AB2375"/>
      <c r="AC2375"/>
      <c r="AD2375"/>
      <c r="AE2375"/>
    </row>
    <row r="2376" spans="2:31" ht="15">
      <c r="B2376"/>
      <c r="C2376"/>
      <c r="D2376"/>
      <c r="E2376"/>
      <c r="F2376"/>
      <c r="G2376"/>
      <c r="H2376"/>
      <c r="I2376"/>
      <c r="J2376"/>
      <c r="K2376"/>
      <c r="L2376"/>
      <c r="M2376"/>
      <c r="N2376"/>
      <c r="O2376"/>
      <c r="P2376"/>
      <c r="Q2376"/>
      <c r="R2376"/>
      <c r="T2376"/>
      <c r="U2376"/>
      <c r="V2376"/>
      <c r="W2376"/>
      <c r="X2376" s="40"/>
      <c r="Y2376"/>
      <c r="Z2376" s="40"/>
      <c r="AA2376" s="40"/>
      <c r="AB2376"/>
      <c r="AC2376"/>
      <c r="AD2376"/>
      <c r="AE2376"/>
    </row>
    <row r="2377" spans="2:31" ht="15">
      <c r="B2377"/>
      <c r="C2377"/>
      <c r="D2377"/>
      <c r="E2377"/>
      <c r="F2377"/>
      <c r="G2377"/>
      <c r="H2377"/>
      <c r="I2377"/>
      <c r="J2377"/>
      <c r="K2377"/>
      <c r="L2377"/>
      <c r="M2377"/>
      <c r="N2377"/>
      <c r="O2377"/>
      <c r="P2377"/>
      <c r="Q2377"/>
      <c r="R2377"/>
      <c r="T2377"/>
      <c r="U2377"/>
      <c r="V2377"/>
      <c r="W2377"/>
      <c r="X2377" s="40"/>
      <c r="Y2377"/>
      <c r="Z2377" s="40"/>
      <c r="AA2377" s="40"/>
      <c r="AB2377"/>
      <c r="AC2377"/>
      <c r="AD2377"/>
      <c r="AE2377"/>
    </row>
    <row r="2378" spans="2:31" ht="15">
      <c r="B2378"/>
      <c r="C2378"/>
      <c r="D2378"/>
      <c r="E2378"/>
      <c r="F2378"/>
      <c r="G2378"/>
      <c r="H2378"/>
      <c r="I2378"/>
      <c r="J2378"/>
      <c r="K2378"/>
      <c r="L2378"/>
      <c r="M2378"/>
      <c r="N2378"/>
      <c r="O2378"/>
      <c r="P2378"/>
      <c r="Q2378"/>
      <c r="R2378"/>
      <c r="T2378"/>
      <c r="U2378"/>
      <c r="V2378"/>
      <c r="W2378"/>
      <c r="X2378" s="40"/>
      <c r="Y2378"/>
      <c r="Z2378" s="40"/>
      <c r="AA2378" s="40"/>
      <c r="AB2378"/>
      <c r="AC2378"/>
      <c r="AD2378"/>
      <c r="AE2378"/>
    </row>
    <row r="2379" spans="2:31" ht="15">
      <c r="B2379"/>
      <c r="C2379"/>
      <c r="D2379"/>
      <c r="E2379"/>
      <c r="F2379"/>
      <c r="G2379"/>
      <c r="H2379"/>
      <c r="I2379"/>
      <c r="J2379"/>
      <c r="K2379"/>
      <c r="L2379"/>
      <c r="M2379"/>
      <c r="N2379"/>
      <c r="O2379"/>
      <c r="P2379"/>
      <c r="Q2379"/>
      <c r="R2379"/>
      <c r="T2379"/>
      <c r="U2379"/>
      <c r="V2379"/>
      <c r="W2379"/>
      <c r="X2379" s="40"/>
      <c r="Y2379"/>
      <c r="Z2379" s="40"/>
      <c r="AA2379" s="40"/>
      <c r="AB2379"/>
      <c r="AC2379"/>
      <c r="AD2379"/>
      <c r="AE2379"/>
    </row>
    <row r="2380" spans="2:31" ht="15">
      <c r="B2380"/>
      <c r="C2380"/>
      <c r="D2380"/>
      <c r="E2380"/>
      <c r="F2380"/>
      <c r="G2380"/>
      <c r="H2380"/>
      <c r="I2380"/>
      <c r="J2380"/>
      <c r="K2380"/>
      <c r="L2380"/>
      <c r="M2380"/>
      <c r="N2380"/>
      <c r="O2380"/>
      <c r="P2380"/>
      <c r="Q2380"/>
      <c r="R2380"/>
      <c r="T2380"/>
      <c r="U2380"/>
      <c r="V2380"/>
      <c r="W2380"/>
      <c r="X2380" s="40"/>
      <c r="Y2380"/>
      <c r="Z2380" s="40"/>
      <c r="AA2380" s="40"/>
      <c r="AB2380"/>
      <c r="AC2380"/>
      <c r="AD2380"/>
      <c r="AE2380"/>
    </row>
    <row r="2381" spans="2:31" ht="15">
      <c r="B2381"/>
      <c r="C2381"/>
      <c r="D2381"/>
      <c r="E2381"/>
      <c r="F2381"/>
      <c r="G2381"/>
      <c r="H2381"/>
      <c r="I2381"/>
      <c r="J2381"/>
      <c r="K2381"/>
      <c r="L2381"/>
      <c r="M2381"/>
      <c r="N2381"/>
      <c r="O2381"/>
      <c r="P2381"/>
      <c r="Q2381"/>
      <c r="R2381"/>
      <c r="T2381"/>
      <c r="U2381"/>
      <c r="V2381"/>
      <c r="W2381"/>
      <c r="X2381" s="40"/>
      <c r="Y2381"/>
      <c r="Z2381" s="40"/>
      <c r="AA2381" s="40"/>
      <c r="AB2381"/>
      <c r="AC2381"/>
      <c r="AD2381"/>
      <c r="AE2381"/>
    </row>
    <row r="2382" spans="2:31" ht="15">
      <c r="B2382"/>
      <c r="C2382"/>
      <c r="D2382"/>
      <c r="E2382"/>
      <c r="F2382"/>
      <c r="G2382"/>
      <c r="H2382"/>
      <c r="I2382"/>
      <c r="J2382"/>
      <c r="K2382"/>
      <c r="L2382"/>
      <c r="M2382"/>
      <c r="N2382"/>
      <c r="O2382"/>
      <c r="P2382"/>
      <c r="Q2382"/>
      <c r="R2382"/>
      <c r="T2382"/>
      <c r="U2382"/>
      <c r="V2382"/>
      <c r="W2382"/>
      <c r="X2382" s="40"/>
      <c r="Y2382"/>
      <c r="Z2382" s="40"/>
      <c r="AA2382" s="40"/>
      <c r="AB2382"/>
      <c r="AC2382"/>
      <c r="AD2382"/>
      <c r="AE2382"/>
    </row>
    <row r="2383" spans="2:31" ht="15">
      <c r="B2383"/>
      <c r="C2383"/>
      <c r="D2383"/>
      <c r="E2383"/>
      <c r="F2383"/>
      <c r="G2383"/>
      <c r="H2383"/>
      <c r="I2383"/>
      <c r="J2383"/>
      <c r="K2383"/>
      <c r="L2383"/>
      <c r="M2383"/>
      <c r="N2383"/>
      <c r="O2383"/>
      <c r="P2383"/>
      <c r="Q2383"/>
      <c r="R2383"/>
      <c r="T2383"/>
      <c r="U2383"/>
      <c r="V2383"/>
      <c r="W2383"/>
      <c r="X2383" s="40"/>
      <c r="Y2383"/>
      <c r="Z2383" s="40"/>
      <c r="AA2383" s="40"/>
      <c r="AB2383"/>
      <c r="AC2383"/>
      <c r="AD2383"/>
      <c r="AE2383"/>
    </row>
    <row r="2384" spans="2:31" ht="15">
      <c r="B2384"/>
      <c r="C2384"/>
      <c r="D2384"/>
      <c r="E2384"/>
      <c r="F2384"/>
      <c r="G2384"/>
      <c r="H2384"/>
      <c r="I2384"/>
      <c r="J2384"/>
      <c r="K2384"/>
      <c r="L2384"/>
      <c r="M2384"/>
      <c r="N2384"/>
      <c r="O2384"/>
      <c r="P2384"/>
      <c r="Q2384"/>
      <c r="R2384"/>
      <c r="T2384"/>
      <c r="U2384"/>
      <c r="V2384"/>
      <c r="W2384"/>
      <c r="X2384" s="40"/>
      <c r="Y2384"/>
      <c r="Z2384" s="40"/>
      <c r="AA2384" s="40"/>
      <c r="AB2384"/>
      <c r="AC2384"/>
      <c r="AD2384"/>
      <c r="AE2384"/>
    </row>
    <row r="2385" spans="2:31" ht="15">
      <c r="B2385"/>
      <c r="C2385"/>
      <c r="D2385"/>
      <c r="E2385"/>
      <c r="F2385"/>
      <c r="G2385"/>
      <c r="H2385"/>
      <c r="I2385"/>
      <c r="J2385"/>
      <c r="K2385"/>
      <c r="L2385"/>
      <c r="M2385"/>
      <c r="N2385"/>
      <c r="O2385"/>
      <c r="P2385"/>
      <c r="Q2385"/>
      <c r="R2385"/>
      <c r="T2385"/>
      <c r="U2385"/>
      <c r="V2385"/>
      <c r="W2385"/>
      <c r="X2385"/>
      <c r="Y2385"/>
      <c r="Z2385"/>
      <c r="AA2385"/>
      <c r="AB2385"/>
      <c r="AC2385"/>
      <c r="AD2385"/>
      <c r="AE2385"/>
    </row>
    <row r="2386" spans="2:31" ht="15">
      <c r="B2386"/>
      <c r="C2386"/>
      <c r="D2386"/>
      <c r="E2386"/>
      <c r="F2386"/>
      <c r="G2386"/>
      <c r="H2386"/>
      <c r="I2386"/>
      <c r="J2386"/>
      <c r="K2386"/>
      <c r="L2386"/>
      <c r="M2386"/>
      <c r="N2386"/>
      <c r="O2386"/>
      <c r="P2386"/>
      <c r="Q2386"/>
      <c r="R2386"/>
      <c r="T2386"/>
      <c r="U2386"/>
      <c r="V2386"/>
      <c r="W2386"/>
      <c r="X2386" s="40"/>
      <c r="Y2386"/>
      <c r="Z2386" s="40"/>
      <c r="AA2386" s="40"/>
      <c r="AB2386"/>
      <c r="AC2386"/>
      <c r="AD2386"/>
      <c r="AE2386"/>
    </row>
    <row r="2387" spans="2:31" ht="15">
      <c r="B2387"/>
      <c r="C2387"/>
      <c r="D2387"/>
      <c r="E2387"/>
      <c r="F2387"/>
      <c r="G2387"/>
      <c r="H2387"/>
      <c r="I2387"/>
      <c r="J2387"/>
      <c r="K2387"/>
      <c r="L2387"/>
      <c r="M2387"/>
      <c r="N2387"/>
      <c r="O2387"/>
      <c r="P2387"/>
      <c r="Q2387"/>
      <c r="R2387"/>
      <c r="T2387"/>
      <c r="U2387"/>
      <c r="V2387"/>
      <c r="W2387"/>
      <c r="X2387" s="40"/>
      <c r="Y2387"/>
      <c r="Z2387" s="40"/>
      <c r="AA2387" s="40"/>
      <c r="AB2387"/>
      <c r="AC2387"/>
      <c r="AD2387"/>
      <c r="AE2387"/>
    </row>
    <row r="2388" spans="2:31" ht="15">
      <c r="B2388"/>
      <c r="C2388"/>
      <c r="D2388"/>
      <c r="E2388"/>
      <c r="F2388"/>
      <c r="G2388"/>
      <c r="H2388"/>
      <c r="I2388"/>
      <c r="J2388"/>
      <c r="K2388"/>
      <c r="L2388"/>
      <c r="M2388"/>
      <c r="N2388"/>
      <c r="O2388"/>
      <c r="P2388"/>
      <c r="Q2388"/>
      <c r="R2388"/>
      <c r="T2388"/>
      <c r="U2388"/>
      <c r="V2388"/>
      <c r="W2388"/>
      <c r="X2388" s="40"/>
      <c r="Y2388"/>
      <c r="Z2388" s="40"/>
      <c r="AA2388" s="40"/>
      <c r="AB2388"/>
      <c r="AC2388"/>
      <c r="AD2388"/>
      <c r="AE2388"/>
    </row>
    <row r="2389" spans="2:31" ht="15">
      <c r="B2389"/>
      <c r="C2389"/>
      <c r="D2389"/>
      <c r="E2389"/>
      <c r="F2389"/>
      <c r="G2389"/>
      <c r="H2389"/>
      <c r="I2389"/>
      <c r="J2389"/>
      <c r="K2389"/>
      <c r="L2389"/>
      <c r="M2389"/>
      <c r="N2389"/>
      <c r="O2389"/>
      <c r="P2389"/>
      <c r="Q2389"/>
      <c r="R2389"/>
      <c r="T2389"/>
      <c r="U2389"/>
      <c r="V2389"/>
      <c r="W2389"/>
      <c r="X2389" s="40"/>
      <c r="Y2389"/>
      <c r="Z2389" s="40"/>
      <c r="AA2389" s="40"/>
      <c r="AB2389"/>
      <c r="AC2389"/>
      <c r="AD2389"/>
      <c r="AE2389"/>
    </row>
    <row r="2390" spans="2:31" ht="15">
      <c r="B2390"/>
      <c r="C2390"/>
      <c r="D2390"/>
      <c r="E2390"/>
      <c r="F2390"/>
      <c r="G2390"/>
      <c r="H2390"/>
      <c r="I2390"/>
      <c r="J2390"/>
      <c r="K2390"/>
      <c r="L2390"/>
      <c r="M2390"/>
      <c r="N2390"/>
      <c r="O2390"/>
      <c r="P2390"/>
      <c r="Q2390"/>
      <c r="R2390"/>
      <c r="T2390"/>
      <c r="U2390"/>
      <c r="V2390"/>
      <c r="W2390"/>
      <c r="X2390" s="40"/>
      <c r="Y2390"/>
      <c r="Z2390" s="40"/>
      <c r="AA2390" s="40"/>
      <c r="AB2390"/>
      <c r="AC2390"/>
      <c r="AD2390"/>
      <c r="AE2390"/>
    </row>
    <row r="2391" spans="2:31" ht="15">
      <c r="B2391"/>
      <c r="C2391"/>
      <c r="D2391"/>
      <c r="E2391"/>
      <c r="F2391"/>
      <c r="G2391"/>
      <c r="H2391"/>
      <c r="I2391"/>
      <c r="J2391"/>
      <c r="K2391"/>
      <c r="L2391"/>
      <c r="M2391"/>
      <c r="N2391"/>
      <c r="O2391"/>
      <c r="P2391"/>
      <c r="Q2391"/>
      <c r="R2391"/>
      <c r="T2391"/>
      <c r="U2391"/>
      <c r="V2391"/>
      <c r="W2391"/>
      <c r="X2391" s="40"/>
      <c r="Y2391"/>
      <c r="Z2391" s="40"/>
      <c r="AA2391" s="40"/>
      <c r="AB2391"/>
      <c r="AC2391"/>
      <c r="AD2391"/>
      <c r="AE2391"/>
    </row>
    <row r="2392" spans="2:31" ht="15">
      <c r="B2392"/>
      <c r="C2392"/>
      <c r="D2392"/>
      <c r="E2392"/>
      <c r="F2392"/>
      <c r="G2392"/>
      <c r="H2392"/>
      <c r="I2392"/>
      <c r="J2392"/>
      <c r="K2392"/>
      <c r="L2392"/>
      <c r="M2392"/>
      <c r="N2392"/>
      <c r="O2392"/>
      <c r="P2392"/>
      <c r="Q2392"/>
      <c r="R2392"/>
      <c r="T2392"/>
      <c r="U2392"/>
      <c r="V2392"/>
      <c r="W2392"/>
      <c r="X2392" s="40"/>
      <c r="Y2392"/>
      <c r="Z2392" s="40"/>
      <c r="AA2392" s="40"/>
      <c r="AB2392"/>
      <c r="AC2392"/>
      <c r="AD2392"/>
      <c r="AE2392"/>
    </row>
    <row r="2393" spans="2:31" ht="15">
      <c r="B2393"/>
      <c r="C2393"/>
      <c r="D2393"/>
      <c r="E2393"/>
      <c r="F2393"/>
      <c r="G2393"/>
      <c r="H2393"/>
      <c r="I2393"/>
      <c r="J2393"/>
      <c r="K2393"/>
      <c r="L2393"/>
      <c r="M2393"/>
      <c r="N2393"/>
      <c r="O2393"/>
      <c r="P2393"/>
      <c r="Q2393"/>
      <c r="R2393"/>
      <c r="T2393"/>
      <c r="U2393"/>
      <c r="V2393"/>
      <c r="W2393"/>
      <c r="X2393" s="40"/>
      <c r="Y2393"/>
      <c r="Z2393" s="40"/>
      <c r="AA2393" s="40"/>
      <c r="AB2393"/>
      <c r="AC2393"/>
      <c r="AD2393"/>
      <c r="AE2393"/>
    </row>
    <row r="2394" spans="2:31" ht="15">
      <c r="B2394"/>
      <c r="C2394"/>
      <c r="D2394"/>
      <c r="E2394"/>
      <c r="F2394"/>
      <c r="G2394"/>
      <c r="H2394"/>
      <c r="I2394"/>
      <c r="J2394"/>
      <c r="K2394"/>
      <c r="L2394"/>
      <c r="M2394"/>
      <c r="N2394"/>
      <c r="O2394"/>
      <c r="P2394"/>
      <c r="Q2394"/>
      <c r="R2394"/>
      <c r="T2394"/>
      <c r="U2394"/>
      <c r="V2394"/>
      <c r="W2394"/>
      <c r="X2394" s="40"/>
      <c r="Y2394"/>
      <c r="Z2394" s="40"/>
      <c r="AA2394" s="40"/>
      <c r="AB2394"/>
      <c r="AC2394"/>
      <c r="AD2394"/>
      <c r="AE2394"/>
    </row>
    <row r="2395" spans="2:31" ht="15">
      <c r="B2395"/>
      <c r="C2395"/>
      <c r="D2395"/>
      <c r="E2395"/>
      <c r="F2395"/>
      <c r="G2395"/>
      <c r="H2395"/>
      <c r="I2395"/>
      <c r="J2395"/>
      <c r="K2395"/>
      <c r="L2395"/>
      <c r="M2395"/>
      <c r="N2395"/>
      <c r="O2395"/>
      <c r="P2395"/>
      <c r="Q2395"/>
      <c r="R2395"/>
      <c r="T2395"/>
      <c r="U2395"/>
      <c r="V2395"/>
      <c r="W2395"/>
      <c r="X2395" s="40"/>
      <c r="Y2395"/>
      <c r="Z2395" s="40"/>
      <c r="AA2395" s="40"/>
      <c r="AB2395"/>
      <c r="AC2395"/>
      <c r="AD2395"/>
      <c r="AE2395"/>
    </row>
    <row r="2396" spans="2:31" ht="15">
      <c r="B2396"/>
      <c r="C2396"/>
      <c r="D2396"/>
      <c r="E2396"/>
      <c r="F2396"/>
      <c r="G2396"/>
      <c r="H2396"/>
      <c r="I2396"/>
      <c r="J2396"/>
      <c r="K2396"/>
      <c r="L2396"/>
      <c r="M2396"/>
      <c r="N2396"/>
      <c r="O2396"/>
      <c r="P2396"/>
      <c r="Q2396"/>
      <c r="R2396"/>
      <c r="T2396"/>
      <c r="U2396"/>
      <c r="V2396"/>
      <c r="W2396"/>
      <c r="X2396" s="40"/>
      <c r="Y2396"/>
      <c r="Z2396" s="40"/>
      <c r="AA2396" s="40"/>
      <c r="AB2396"/>
      <c r="AC2396"/>
      <c r="AD2396"/>
      <c r="AE2396"/>
    </row>
    <row r="2397" spans="2:31" ht="15">
      <c r="B2397"/>
      <c r="C2397"/>
      <c r="D2397"/>
      <c r="E2397"/>
      <c r="F2397"/>
      <c r="G2397"/>
      <c r="H2397"/>
      <c r="I2397"/>
      <c r="J2397"/>
      <c r="K2397"/>
      <c r="L2397"/>
      <c r="M2397"/>
      <c r="N2397"/>
      <c r="O2397"/>
      <c r="P2397"/>
      <c r="Q2397"/>
      <c r="R2397"/>
      <c r="T2397"/>
      <c r="U2397"/>
      <c r="V2397"/>
      <c r="W2397"/>
      <c r="X2397"/>
      <c r="Y2397"/>
      <c r="Z2397"/>
      <c r="AA2397"/>
      <c r="AB2397"/>
      <c r="AC2397"/>
      <c r="AD2397"/>
      <c r="AE2397"/>
    </row>
    <row r="2398" spans="2:31" ht="15">
      <c r="B2398"/>
      <c r="C2398"/>
      <c r="D2398"/>
      <c r="E2398"/>
      <c r="F2398"/>
      <c r="G2398"/>
      <c r="H2398"/>
      <c r="I2398"/>
      <c r="J2398"/>
      <c r="K2398"/>
      <c r="L2398"/>
      <c r="M2398"/>
      <c r="N2398"/>
      <c r="O2398"/>
      <c r="P2398"/>
      <c r="Q2398"/>
      <c r="R2398"/>
      <c r="T2398"/>
      <c r="U2398"/>
      <c r="V2398"/>
      <c r="W2398"/>
      <c r="X2398"/>
      <c r="Y2398"/>
      <c r="Z2398"/>
      <c r="AA2398"/>
      <c r="AB2398"/>
      <c r="AC2398"/>
      <c r="AD2398"/>
      <c r="AE2398"/>
    </row>
    <row r="2399" spans="2:31" ht="15">
      <c r="B2399"/>
      <c r="C2399"/>
      <c r="D2399"/>
      <c r="E2399"/>
      <c r="F2399"/>
      <c r="G2399"/>
      <c r="H2399"/>
      <c r="I2399"/>
      <c r="J2399"/>
      <c r="K2399"/>
      <c r="L2399"/>
      <c r="M2399"/>
      <c r="N2399"/>
      <c r="O2399"/>
      <c r="P2399"/>
      <c r="Q2399"/>
      <c r="R2399"/>
      <c r="T2399"/>
      <c r="U2399"/>
      <c r="V2399"/>
      <c r="W2399"/>
      <c r="X2399"/>
      <c r="Y2399"/>
      <c r="Z2399" s="40"/>
      <c r="AA2399" s="40"/>
      <c r="AB2399"/>
      <c r="AC2399"/>
      <c r="AD2399"/>
      <c r="AE2399"/>
    </row>
    <row r="2400" spans="2:31" ht="15">
      <c r="B2400"/>
      <c r="C2400"/>
      <c r="D2400"/>
      <c r="E2400"/>
      <c r="F2400"/>
      <c r="G2400"/>
      <c r="H2400"/>
      <c r="I2400"/>
      <c r="J2400"/>
      <c r="K2400"/>
      <c r="L2400"/>
      <c r="M2400"/>
      <c r="N2400"/>
      <c r="O2400"/>
      <c r="P2400"/>
      <c r="Q2400"/>
      <c r="R2400"/>
      <c r="T2400"/>
      <c r="U2400"/>
      <c r="V2400"/>
      <c r="W2400"/>
      <c r="X2400" s="40"/>
      <c r="Y2400"/>
      <c r="Z2400" s="40"/>
      <c r="AA2400" s="40"/>
      <c r="AB2400"/>
      <c r="AC2400"/>
      <c r="AD2400"/>
      <c r="AE2400"/>
    </row>
    <row r="2401" spans="2:31" ht="15">
      <c r="B2401"/>
      <c r="C2401"/>
      <c r="D2401"/>
      <c r="E2401"/>
      <c r="F2401"/>
      <c r="G2401"/>
      <c r="H2401"/>
      <c r="I2401"/>
      <c r="J2401"/>
      <c r="K2401"/>
      <c r="L2401"/>
      <c r="M2401"/>
      <c r="N2401"/>
      <c r="O2401"/>
      <c r="P2401"/>
      <c r="Q2401"/>
      <c r="R2401"/>
      <c r="T2401"/>
      <c r="U2401"/>
      <c r="V2401"/>
      <c r="W2401"/>
      <c r="X2401" s="40"/>
      <c r="Y2401"/>
      <c r="Z2401" s="40"/>
      <c r="AA2401" s="40"/>
      <c r="AB2401"/>
      <c r="AC2401"/>
      <c r="AD2401"/>
      <c r="AE2401"/>
    </row>
    <row r="2402" spans="2:31" ht="15">
      <c r="B2402"/>
      <c r="C2402"/>
      <c r="D2402"/>
      <c r="E2402"/>
      <c r="F2402"/>
      <c r="G2402"/>
      <c r="H2402"/>
      <c r="I2402"/>
      <c r="J2402"/>
      <c r="K2402"/>
      <c r="L2402"/>
      <c r="M2402"/>
      <c r="N2402"/>
      <c r="O2402"/>
      <c r="P2402"/>
      <c r="Q2402"/>
      <c r="R2402"/>
      <c r="T2402"/>
      <c r="U2402"/>
      <c r="V2402"/>
      <c r="W2402"/>
      <c r="X2402" s="40"/>
      <c r="Y2402"/>
      <c r="Z2402" s="40"/>
      <c r="AA2402" s="40"/>
      <c r="AB2402"/>
      <c r="AC2402"/>
      <c r="AD2402"/>
      <c r="AE2402"/>
    </row>
    <row r="2403" spans="2:31" ht="15">
      <c r="B2403"/>
      <c r="C2403"/>
      <c r="D2403"/>
      <c r="E2403"/>
      <c r="F2403"/>
      <c r="G2403"/>
      <c r="H2403"/>
      <c r="I2403"/>
      <c r="J2403"/>
      <c r="K2403"/>
      <c r="L2403"/>
      <c r="M2403"/>
      <c r="N2403"/>
      <c r="O2403"/>
      <c r="P2403"/>
      <c r="Q2403"/>
      <c r="R2403"/>
      <c r="T2403"/>
      <c r="U2403"/>
      <c r="V2403"/>
      <c r="W2403"/>
      <c r="X2403" s="40"/>
      <c r="Y2403"/>
      <c r="Z2403" s="40"/>
      <c r="AA2403" s="40"/>
      <c r="AB2403"/>
      <c r="AC2403"/>
      <c r="AD2403"/>
      <c r="AE2403"/>
    </row>
    <row r="2404" spans="2:31" ht="15">
      <c r="B2404"/>
      <c r="C2404"/>
      <c r="D2404"/>
      <c r="E2404"/>
      <c r="F2404"/>
      <c r="G2404"/>
      <c r="H2404"/>
      <c r="I2404"/>
      <c r="J2404"/>
      <c r="K2404"/>
      <c r="L2404"/>
      <c r="M2404"/>
      <c r="N2404"/>
      <c r="O2404"/>
      <c r="P2404"/>
      <c r="Q2404"/>
      <c r="R2404"/>
      <c r="T2404"/>
      <c r="U2404"/>
      <c r="V2404"/>
      <c r="W2404"/>
      <c r="X2404"/>
      <c r="Y2404"/>
      <c r="Z2404" s="40"/>
      <c r="AA2404" s="40"/>
      <c r="AB2404"/>
      <c r="AC2404"/>
      <c r="AD2404"/>
      <c r="AE2404"/>
    </row>
    <row r="2405" spans="2:31" ht="15">
      <c r="B2405"/>
      <c r="C2405"/>
      <c r="D2405"/>
      <c r="E2405"/>
      <c r="F2405"/>
      <c r="G2405"/>
      <c r="H2405"/>
      <c r="I2405"/>
      <c r="J2405"/>
      <c r="K2405"/>
      <c r="L2405"/>
      <c r="M2405"/>
      <c r="N2405"/>
      <c r="O2405"/>
      <c r="P2405"/>
      <c r="Q2405"/>
      <c r="R2405"/>
      <c r="T2405"/>
      <c r="U2405"/>
      <c r="V2405"/>
      <c r="W2405"/>
      <c r="X2405"/>
      <c r="Y2405"/>
      <c r="Z2405" s="40"/>
      <c r="AA2405" s="40"/>
      <c r="AB2405"/>
      <c r="AC2405"/>
      <c r="AD2405"/>
      <c r="AE2405"/>
    </row>
    <row r="2406" spans="2:31" ht="15">
      <c r="B2406"/>
      <c r="C2406"/>
      <c r="D2406"/>
      <c r="E2406"/>
      <c r="F2406"/>
      <c r="G2406"/>
      <c r="H2406"/>
      <c r="I2406"/>
      <c r="J2406"/>
      <c r="K2406"/>
      <c r="L2406"/>
      <c r="M2406"/>
      <c r="N2406"/>
      <c r="O2406"/>
      <c r="P2406"/>
      <c r="Q2406"/>
      <c r="R2406"/>
      <c r="T2406"/>
      <c r="U2406"/>
      <c r="V2406"/>
      <c r="W2406"/>
      <c r="X2406" s="40"/>
      <c r="Y2406"/>
      <c r="Z2406" s="40"/>
      <c r="AA2406" s="40"/>
      <c r="AB2406"/>
      <c r="AC2406"/>
      <c r="AD2406"/>
      <c r="AE2406"/>
    </row>
    <row r="2407" spans="2:31" ht="15">
      <c r="B2407"/>
      <c r="C2407"/>
      <c r="D2407"/>
      <c r="E2407"/>
      <c r="F2407"/>
      <c r="G2407"/>
      <c r="H2407"/>
      <c r="I2407"/>
      <c r="J2407"/>
      <c r="K2407"/>
      <c r="L2407"/>
      <c r="M2407"/>
      <c r="N2407"/>
      <c r="O2407"/>
      <c r="P2407"/>
      <c r="Q2407"/>
      <c r="R2407"/>
      <c r="T2407"/>
      <c r="U2407"/>
      <c r="V2407"/>
      <c r="W2407"/>
      <c r="X2407" s="40"/>
      <c r="Y2407"/>
      <c r="Z2407" s="40"/>
      <c r="AA2407" s="40"/>
      <c r="AB2407"/>
      <c r="AC2407"/>
      <c r="AD2407"/>
      <c r="AE2407"/>
    </row>
    <row r="2408" spans="2:31" ht="15">
      <c r="B2408"/>
      <c r="C2408"/>
      <c r="D2408"/>
      <c r="E2408"/>
      <c r="F2408"/>
      <c r="G2408"/>
      <c r="H2408"/>
      <c r="I2408"/>
      <c r="J2408"/>
      <c r="K2408"/>
      <c r="L2408"/>
      <c r="M2408"/>
      <c r="N2408"/>
      <c r="O2408"/>
      <c r="P2408"/>
      <c r="Q2408"/>
      <c r="R2408"/>
      <c r="T2408"/>
      <c r="U2408"/>
      <c r="V2408"/>
      <c r="W2408"/>
      <c r="X2408"/>
      <c r="Y2408"/>
      <c r="Z2408"/>
      <c r="AA2408"/>
      <c r="AB2408"/>
      <c r="AC2408"/>
      <c r="AD2408"/>
      <c r="AE2408"/>
    </row>
    <row r="2409" spans="2:31" ht="15">
      <c r="B2409"/>
      <c r="C2409"/>
      <c r="D2409"/>
      <c r="E2409"/>
      <c r="F2409"/>
      <c r="G2409"/>
      <c r="H2409"/>
      <c r="I2409"/>
      <c r="J2409"/>
      <c r="K2409"/>
      <c r="L2409"/>
      <c r="M2409"/>
      <c r="N2409"/>
      <c r="O2409"/>
      <c r="P2409"/>
      <c r="Q2409"/>
      <c r="R2409"/>
      <c r="T2409"/>
      <c r="U2409"/>
      <c r="V2409"/>
      <c r="W2409"/>
      <c r="X2409" s="40"/>
      <c r="Y2409"/>
      <c r="Z2409" s="40"/>
      <c r="AA2409" s="40"/>
      <c r="AB2409"/>
      <c r="AC2409"/>
      <c r="AD2409"/>
      <c r="AE2409"/>
    </row>
    <row r="2410" spans="2:31" ht="15">
      <c r="B2410"/>
      <c r="C2410"/>
      <c r="D2410"/>
      <c r="E2410"/>
      <c r="F2410"/>
      <c r="G2410"/>
      <c r="H2410"/>
      <c r="I2410"/>
      <c r="J2410"/>
      <c r="K2410"/>
      <c r="L2410"/>
      <c r="M2410"/>
      <c r="N2410"/>
      <c r="O2410"/>
      <c r="P2410"/>
      <c r="Q2410"/>
      <c r="R2410"/>
      <c r="T2410"/>
      <c r="U2410"/>
      <c r="V2410"/>
      <c r="W2410"/>
      <c r="X2410" s="40"/>
      <c r="Y2410"/>
      <c r="Z2410" s="40"/>
      <c r="AA2410" s="40"/>
      <c r="AB2410"/>
      <c r="AC2410"/>
      <c r="AD2410"/>
      <c r="AE2410"/>
    </row>
    <row r="2411" spans="2:31">
      <c r="X2411" s="3"/>
    </row>
    <row r="2412" spans="2:31">
      <c r="X2412" s="3"/>
    </row>
    <row r="2413" spans="2:31">
      <c r="X2413" s="3"/>
    </row>
    <row r="2414" spans="2:31">
      <c r="X2414" s="3"/>
      <c r="Z2414" s="3"/>
      <c r="AA2414" s="3"/>
    </row>
    <row r="2415" spans="2:31">
      <c r="X2415" s="3"/>
    </row>
    <row r="2416" spans="2:31">
      <c r="X2416" s="3"/>
      <c r="Z2416" s="3"/>
      <c r="AA2416" s="3"/>
    </row>
    <row r="2417" spans="24:27">
      <c r="X2417" s="3"/>
      <c r="Z2417" s="3"/>
      <c r="AA2417" s="3"/>
    </row>
    <row r="2418" spans="24:27">
      <c r="X2418" s="3"/>
      <c r="Z2418" s="3"/>
      <c r="AA2418" s="3"/>
    </row>
    <row r="2419" spans="24:27">
      <c r="X2419" s="3"/>
    </row>
    <row r="2420" spans="24:27">
      <c r="X2420" s="3"/>
      <c r="Z2420" s="3"/>
      <c r="AA2420" s="3"/>
    </row>
    <row r="2421" spans="24:27">
      <c r="X2421" s="3"/>
      <c r="Z2421" s="3"/>
      <c r="AA2421" s="3"/>
    </row>
    <row r="2422" spans="24:27">
      <c r="X2422" s="3"/>
      <c r="Z2422" s="3"/>
      <c r="AA2422" s="3"/>
    </row>
    <row r="2423" spans="24:27">
      <c r="X2423" s="3"/>
      <c r="Z2423" s="3"/>
      <c r="AA2423" s="3"/>
    </row>
    <row r="2424" spans="24:27">
      <c r="X2424" s="3"/>
      <c r="Z2424" s="3"/>
      <c r="AA2424" s="3"/>
    </row>
    <row r="2425" spans="24:27">
      <c r="X2425" s="3"/>
    </row>
    <row r="2426" spans="24:27">
      <c r="X2426" s="3"/>
    </row>
    <row r="2427" spans="24:27">
      <c r="X2427" s="3"/>
      <c r="Z2427" s="3"/>
    </row>
    <row r="2428" spans="24:27">
      <c r="X2428" s="3"/>
      <c r="Z2428" s="3"/>
      <c r="AA2428" s="3"/>
    </row>
    <row r="2429" spans="24:27">
      <c r="X2429" s="3"/>
      <c r="Z2429" s="3"/>
      <c r="AA2429" s="3"/>
    </row>
    <row r="2430" spans="24:27">
      <c r="X2430" s="3"/>
    </row>
    <row r="2431" spans="24:27">
      <c r="X2431" s="3"/>
      <c r="Z2431" s="3"/>
      <c r="AA2431" s="3"/>
    </row>
    <row r="2432" spans="24:27">
      <c r="X2432" s="3"/>
    </row>
    <row r="2433" spans="24:27">
      <c r="X2433" s="3"/>
    </row>
    <row r="2434" spans="24:27">
      <c r="X2434" s="3"/>
    </row>
    <row r="2435" spans="24:27">
      <c r="X2435" s="3"/>
    </row>
    <row r="2436" spans="24:27">
      <c r="X2436" s="3"/>
      <c r="Z2436" s="3"/>
      <c r="AA2436" s="3"/>
    </row>
    <row r="2437" spans="24:27">
      <c r="X2437" s="3"/>
      <c r="Z2437" s="3"/>
      <c r="AA2437" s="3"/>
    </row>
    <row r="2438" spans="24:27">
      <c r="X2438" s="3"/>
    </row>
    <row r="2439" spans="24:27">
      <c r="X2439" s="3"/>
    </row>
    <row r="2440" spans="24:27">
      <c r="X2440" s="3"/>
    </row>
    <row r="2441" spans="24:27">
      <c r="X2441" s="3"/>
    </row>
    <row r="2442" spans="24:27">
      <c r="X2442" s="3"/>
      <c r="Z2442" s="3"/>
      <c r="AA2442" s="3"/>
    </row>
    <row r="2443" spans="24:27">
      <c r="X2443" s="3"/>
      <c r="Z2443" s="3"/>
      <c r="AA2443" s="3"/>
    </row>
    <row r="2444" spans="24:27">
      <c r="X2444" s="3"/>
      <c r="Z2444" s="3"/>
      <c r="AA2444" s="3"/>
    </row>
    <row r="2445" spans="24:27">
      <c r="X2445" s="3"/>
    </row>
    <row r="2446" spans="24:27">
      <c r="X2446" s="3"/>
      <c r="Z2446" s="3"/>
      <c r="AA2446" s="3"/>
    </row>
    <row r="2447" spans="24:27">
      <c r="X2447" s="3"/>
    </row>
    <row r="2448" spans="24:27">
      <c r="X2448" s="3"/>
    </row>
    <row r="2449" spans="24:27">
      <c r="X2449" s="3"/>
    </row>
    <row r="2450" spans="24:27">
      <c r="X2450" s="3"/>
    </row>
    <row r="2451" spans="24:27">
      <c r="X2451" s="3"/>
      <c r="Z2451" s="3"/>
      <c r="AA2451" s="3"/>
    </row>
    <row r="2452" spans="24:27">
      <c r="X2452" s="3"/>
    </row>
    <row r="2453" spans="24:27">
      <c r="X2453" s="3"/>
    </row>
    <row r="2454" spans="24:27">
      <c r="X2454" s="3"/>
    </row>
    <row r="2455" spans="24:27">
      <c r="X2455" s="3"/>
      <c r="Z2455" s="3"/>
      <c r="AA2455" s="3"/>
    </row>
    <row r="2456" spans="24:27">
      <c r="X2456" s="3"/>
    </row>
    <row r="2457" spans="24:27">
      <c r="X2457" s="3"/>
    </row>
    <row r="2458" spans="24:27">
      <c r="X2458" s="3"/>
    </row>
    <row r="2459" spans="24:27">
      <c r="X2459" s="3"/>
    </row>
    <row r="2460" spans="24:27">
      <c r="X2460" s="3"/>
      <c r="Z2460" s="3"/>
      <c r="AA2460" s="3"/>
    </row>
    <row r="2461" spans="24:27">
      <c r="X2461" s="3"/>
      <c r="Z2461" s="3"/>
      <c r="AA2461" s="3"/>
    </row>
    <row r="2462" spans="24:27">
      <c r="X2462" s="3"/>
    </row>
    <row r="2463" spans="24:27">
      <c r="X2463" s="3"/>
    </row>
    <row r="2464" spans="24:27">
      <c r="X2464" s="3"/>
    </row>
    <row r="2465" spans="24:27">
      <c r="X2465" s="3"/>
    </row>
    <row r="2466" spans="24:27">
      <c r="X2466" s="3"/>
    </row>
    <row r="2467" spans="24:27">
      <c r="X2467" s="3"/>
    </row>
    <row r="2468" spans="24:27">
      <c r="X2468" s="3"/>
    </row>
    <row r="2469" spans="24:27">
      <c r="X2469" s="3"/>
    </row>
    <row r="2470" spans="24:27">
      <c r="X2470" s="3"/>
      <c r="Z2470" s="3"/>
      <c r="AA2470" s="3"/>
    </row>
    <row r="2471" spans="24:27">
      <c r="X2471" s="3"/>
      <c r="Z2471" s="3"/>
      <c r="AA2471" s="3"/>
    </row>
    <row r="2472" spans="24:27">
      <c r="X2472" s="3"/>
      <c r="Z2472" s="3"/>
    </row>
    <row r="2473" spans="24:27">
      <c r="X2473" s="3"/>
      <c r="Z2473" s="3"/>
      <c r="AA2473" s="3"/>
    </row>
    <row r="2474" spans="24:27">
      <c r="X2474" s="3"/>
      <c r="Z2474" s="3"/>
      <c r="AA2474" s="3"/>
    </row>
    <row r="2475" spans="24:27">
      <c r="X2475" s="3"/>
      <c r="Z2475" s="3"/>
    </row>
    <row r="2476" spans="24:27">
      <c r="X2476" s="3"/>
      <c r="Z2476" s="3"/>
      <c r="AA2476" s="3"/>
    </row>
    <row r="2477" spans="24:27">
      <c r="X2477" s="3"/>
      <c r="Z2477" s="3"/>
      <c r="AA2477" s="3"/>
    </row>
    <row r="2478" spans="24:27">
      <c r="X2478" s="3"/>
      <c r="Z2478" s="3"/>
    </row>
    <row r="2479" spans="24:27">
      <c r="X2479" s="3"/>
    </row>
    <row r="2480" spans="24:27">
      <c r="X2480" s="3"/>
    </row>
    <row r="2481" spans="24:27">
      <c r="X2481" s="3"/>
      <c r="Z2481" s="3"/>
      <c r="AA2481" s="3"/>
    </row>
    <row r="2482" spans="24:27">
      <c r="X2482" s="3"/>
      <c r="Z2482" s="3"/>
    </row>
    <row r="2483" spans="24:27">
      <c r="X2483" s="3"/>
    </row>
    <row r="2484" spans="24:27">
      <c r="X2484" s="3"/>
    </row>
    <row r="2485" spans="24:27">
      <c r="X2485" s="3"/>
      <c r="Z2485" s="3"/>
      <c r="AA2485" s="3"/>
    </row>
    <row r="2486" spans="24:27">
      <c r="X2486" s="3"/>
    </row>
    <row r="2487" spans="24:27">
      <c r="X2487" s="3"/>
      <c r="Z2487" s="3"/>
      <c r="AA2487" s="3"/>
    </row>
    <row r="2488" spans="24:27">
      <c r="X2488" s="3"/>
      <c r="Z2488" s="3"/>
      <c r="AA2488" s="3"/>
    </row>
    <row r="2489" spans="24:27">
      <c r="X2489" s="3"/>
      <c r="Z2489" s="3"/>
    </row>
    <row r="2490" spans="24:27">
      <c r="X2490" s="3"/>
    </row>
    <row r="2491" spans="24:27">
      <c r="X2491" s="3"/>
    </row>
    <row r="2492" spans="24:27">
      <c r="X2492" s="3"/>
      <c r="Z2492" s="3"/>
      <c r="AA2492" s="3"/>
    </row>
    <row r="2493" spans="24:27">
      <c r="X2493" s="3"/>
    </row>
    <row r="2494" spans="24:27">
      <c r="X2494" s="3"/>
    </row>
    <row r="2495" spans="24:27">
      <c r="X2495" s="3"/>
    </row>
    <row r="2496" spans="24:27">
      <c r="X2496" s="3"/>
    </row>
    <row r="2497" spans="24:27">
      <c r="X2497" s="3"/>
      <c r="Z2497" s="3"/>
      <c r="AA2497" s="3"/>
    </row>
    <row r="2498" spans="24:27">
      <c r="X2498" s="3"/>
    </row>
    <row r="2499" spans="24:27">
      <c r="X2499" s="3"/>
      <c r="Z2499" s="3"/>
      <c r="AA2499" s="3"/>
    </row>
    <row r="2500" spans="24:27">
      <c r="X2500" s="3"/>
    </row>
    <row r="2501" spans="24:27">
      <c r="X2501" s="3"/>
      <c r="Z2501" s="3"/>
      <c r="AA2501" s="3"/>
    </row>
    <row r="2502" spans="24:27">
      <c r="X2502" s="3"/>
      <c r="Z2502" s="3"/>
      <c r="AA2502" s="3"/>
    </row>
    <row r="2503" spans="24:27">
      <c r="X2503" s="3"/>
    </row>
    <row r="2504" spans="24:27">
      <c r="X2504" s="3"/>
    </row>
    <row r="2505" spans="24:27">
      <c r="X2505" s="3"/>
    </row>
    <row r="2506" spans="24:27">
      <c r="X2506" s="3"/>
    </row>
    <row r="2507" spans="24:27">
      <c r="X2507" s="3"/>
    </row>
    <row r="2508" spans="24:27">
      <c r="X2508" s="3"/>
    </row>
    <row r="2509" spans="24:27">
      <c r="X2509" s="3"/>
      <c r="Z2509" s="3"/>
      <c r="AA2509" s="3"/>
    </row>
    <row r="2510" spans="24:27">
      <c r="X2510" s="3"/>
      <c r="Z2510" s="3"/>
      <c r="AA2510" s="3"/>
    </row>
    <row r="2511" spans="24:27">
      <c r="X2511" s="3"/>
    </row>
    <row r="2512" spans="24:27">
      <c r="X2512" s="3"/>
      <c r="Z2512" s="3"/>
      <c r="AA2512" s="3"/>
    </row>
    <row r="2513" spans="24:27">
      <c r="X2513" s="3"/>
      <c r="Z2513" s="3"/>
      <c r="AA2513" s="3"/>
    </row>
    <row r="2514" spans="24:27">
      <c r="X2514" s="3"/>
      <c r="Z2514" s="3"/>
      <c r="AA2514" s="3"/>
    </row>
    <row r="2515" spans="24:27">
      <c r="X2515" s="3"/>
    </row>
    <row r="2516" spans="24:27">
      <c r="X2516" s="3"/>
      <c r="Z2516" s="3"/>
      <c r="AA2516" s="3"/>
    </row>
    <row r="2517" spans="24:27">
      <c r="X2517" s="3"/>
    </row>
    <row r="2518" spans="24:27">
      <c r="X2518" s="3"/>
      <c r="Z2518" s="3"/>
      <c r="AA2518" s="3"/>
    </row>
    <row r="2519" spans="24:27">
      <c r="X2519" s="3"/>
      <c r="Z2519" s="3"/>
      <c r="AA2519" s="3"/>
    </row>
    <row r="2520" spans="24:27">
      <c r="X2520" s="3"/>
    </row>
    <row r="2521" spans="24:27">
      <c r="X2521" s="3"/>
      <c r="Z2521" s="3"/>
      <c r="AA2521" s="3"/>
    </row>
    <row r="2522" spans="24:27">
      <c r="X2522" s="3"/>
    </row>
    <row r="2523" spans="24:27">
      <c r="X2523" s="3"/>
    </row>
    <row r="2524" spans="24:27">
      <c r="X2524" s="3"/>
      <c r="Z2524" s="3"/>
      <c r="AA2524" s="3"/>
    </row>
    <row r="2525" spans="24:27">
      <c r="X2525" s="3"/>
      <c r="Z2525" s="3"/>
      <c r="AA2525" s="3"/>
    </row>
    <row r="2526" spans="24:27">
      <c r="X2526" s="3"/>
      <c r="Z2526" s="3"/>
      <c r="AA2526" s="3"/>
    </row>
    <row r="2527" spans="24:27">
      <c r="X2527" s="3"/>
      <c r="Z2527" s="3"/>
      <c r="AA2527" s="3"/>
    </row>
    <row r="2528" spans="24:27">
      <c r="X2528" s="3"/>
    </row>
    <row r="2529" spans="24:27">
      <c r="X2529" s="3"/>
    </row>
    <row r="2530" spans="24:27">
      <c r="X2530" s="3"/>
    </row>
    <row r="2531" spans="24:27">
      <c r="X2531" s="3"/>
    </row>
    <row r="2532" spans="24:27">
      <c r="X2532" s="3"/>
    </row>
    <row r="2533" spans="24:27">
      <c r="X2533" s="3"/>
      <c r="Z2533" s="3"/>
      <c r="AA2533" s="3"/>
    </row>
    <row r="2534" spans="24:27">
      <c r="X2534" s="3"/>
    </row>
    <row r="2535" spans="24:27">
      <c r="X2535" s="3"/>
    </row>
    <row r="2536" spans="24:27">
      <c r="X2536" s="3"/>
      <c r="Z2536" s="3"/>
      <c r="AA2536" s="3"/>
    </row>
    <row r="2537" spans="24:27">
      <c r="X2537" s="3"/>
      <c r="Z2537" s="3"/>
      <c r="AA2537" s="3"/>
    </row>
    <row r="2538" spans="24:27">
      <c r="X2538" s="3"/>
    </row>
    <row r="2539" spans="24:27">
      <c r="X2539" s="3"/>
      <c r="Z2539" s="3"/>
      <c r="AA2539" s="3"/>
    </row>
    <row r="2540" spans="24:27">
      <c r="X2540" s="3"/>
      <c r="Z2540" s="3"/>
      <c r="AA2540" s="3"/>
    </row>
    <row r="2541" spans="24:27">
      <c r="X2541" s="3"/>
    </row>
    <row r="2542" spans="24:27">
      <c r="X2542" s="3"/>
    </row>
    <row r="2543" spans="24:27">
      <c r="X2543" s="3"/>
      <c r="Z2543" s="3"/>
      <c r="AA2543" s="3"/>
    </row>
    <row r="2544" spans="24:27">
      <c r="X2544" s="3"/>
      <c r="Z2544" s="3"/>
      <c r="AA2544" s="3"/>
    </row>
    <row r="2545" spans="24:27">
      <c r="X2545" s="3"/>
    </row>
    <row r="2546" spans="24:27">
      <c r="X2546" s="3"/>
    </row>
    <row r="2547" spans="24:27">
      <c r="X2547" s="3"/>
    </row>
    <row r="2548" spans="24:27">
      <c r="X2548" s="3"/>
    </row>
    <row r="2549" spans="24:27">
      <c r="X2549" s="3"/>
    </row>
    <row r="2550" spans="24:27">
      <c r="X2550" s="3"/>
      <c r="Z2550" s="3"/>
      <c r="AA2550" s="3"/>
    </row>
  </sheetData>
  <autoFilter ref="A2:AD255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0"/>
  <sheetViews>
    <sheetView topLeftCell="X1" workbookViewId="0">
      <selection activeCell="AM4" sqref="AM4"/>
    </sheetView>
  </sheetViews>
  <sheetFormatPr baseColWidth="10" defaultColWidth="11.42578125" defaultRowHeight="1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7.85546875" style="5" customWidth="1"/>
    <col min="37" max="37" width="5.28515625" style="4" customWidth="1"/>
    <col min="38" max="38" width="11" style="4" customWidth="1"/>
    <col min="39" max="39" width="6.7109375" style="4" customWidth="1"/>
    <col min="40" max="44" width="5.7109375" style="4" customWidth="1"/>
    <col min="45" max="16384" width="11.42578125" style="4"/>
  </cols>
  <sheetData>
    <row r="1" spans="1:44" ht="15" customHeight="1">
      <c r="A1" s="7" t="s">
        <v>42</v>
      </c>
      <c r="B1" s="6" t="s">
        <v>42</v>
      </c>
      <c r="C1" s="6" t="s">
        <v>42</v>
      </c>
      <c r="D1" s="6" t="s">
        <v>42</v>
      </c>
      <c r="E1" s="6" t="s">
        <v>42</v>
      </c>
      <c r="F1" s="6" t="s">
        <v>42</v>
      </c>
      <c r="G1" s="6" t="s">
        <v>42</v>
      </c>
      <c r="H1" s="6" t="s">
        <v>42</v>
      </c>
      <c r="I1" s="6" t="s">
        <v>42</v>
      </c>
      <c r="J1" s="6" t="s">
        <v>42</v>
      </c>
      <c r="K1" s="6" t="s">
        <v>42</v>
      </c>
      <c r="L1" s="6" t="s">
        <v>42</v>
      </c>
      <c r="M1" s="6" t="s">
        <v>42</v>
      </c>
      <c r="N1" s="101" t="s">
        <v>42</v>
      </c>
      <c r="O1" s="102"/>
      <c r="P1" s="101" t="s">
        <v>42</v>
      </c>
      <c r="Q1" s="102"/>
      <c r="R1" s="101" t="s">
        <v>42</v>
      </c>
      <c r="S1" s="103"/>
      <c r="T1" s="102"/>
      <c r="U1" s="6" t="s">
        <v>42</v>
      </c>
      <c r="V1" s="6" t="s">
        <v>42</v>
      </c>
      <c r="W1" s="109" t="s">
        <v>42</v>
      </c>
      <c r="X1" s="103"/>
      <c r="Y1" s="102"/>
      <c r="Z1" s="98" t="s">
        <v>983</v>
      </c>
      <c r="AA1" s="99"/>
      <c r="AB1" s="99"/>
      <c r="AC1" s="99"/>
      <c r="AD1" s="99"/>
      <c r="AE1" s="99"/>
      <c r="AF1" s="99"/>
      <c r="AG1" s="99"/>
      <c r="AH1" s="99"/>
      <c r="AI1" s="99"/>
      <c r="AJ1" s="99"/>
      <c r="AK1" s="99"/>
      <c r="AL1" s="7" t="s">
        <v>42</v>
      </c>
      <c r="AM1" s="7" t="s">
        <v>42</v>
      </c>
      <c r="AN1" s="7" t="s">
        <v>42</v>
      </c>
      <c r="AO1" s="41" t="s">
        <v>42</v>
      </c>
      <c r="AP1" s="41" t="s">
        <v>42</v>
      </c>
      <c r="AQ1" s="41" t="s">
        <v>42</v>
      </c>
      <c r="AR1" s="41" t="s">
        <v>42</v>
      </c>
    </row>
    <row r="2" spans="1:44" ht="27">
      <c r="A2" s="9" t="s">
        <v>1105</v>
      </c>
      <c r="B2" s="8" t="s">
        <v>984</v>
      </c>
      <c r="C2" s="8" t="s">
        <v>985</v>
      </c>
      <c r="D2" s="8" t="s">
        <v>986</v>
      </c>
      <c r="E2" s="8" t="s">
        <v>987</v>
      </c>
      <c r="F2" s="8" t="s">
        <v>988</v>
      </c>
      <c r="G2" s="8" t="s">
        <v>989</v>
      </c>
      <c r="H2" s="8" t="s">
        <v>990</v>
      </c>
      <c r="I2" s="8" t="s">
        <v>991</v>
      </c>
      <c r="J2" s="8" t="s">
        <v>992</v>
      </c>
      <c r="K2" s="8" t="s">
        <v>993</v>
      </c>
      <c r="L2" s="8" t="s">
        <v>994</v>
      </c>
      <c r="M2" s="8" t="s">
        <v>995</v>
      </c>
      <c r="N2" s="110" t="s">
        <v>1080</v>
      </c>
      <c r="O2" s="111"/>
      <c r="P2" s="110" t="s">
        <v>996</v>
      </c>
      <c r="Q2" s="111"/>
      <c r="R2" s="110" t="s">
        <v>997</v>
      </c>
      <c r="S2" s="112"/>
      <c r="T2" s="111"/>
      <c r="U2" s="8" t="s">
        <v>998</v>
      </c>
      <c r="V2" s="8" t="s">
        <v>999</v>
      </c>
      <c r="W2" s="113" t="s">
        <v>1000</v>
      </c>
      <c r="X2" s="112"/>
      <c r="Y2" s="111"/>
      <c r="Z2" s="104" t="s">
        <v>1001</v>
      </c>
      <c r="AA2" s="114"/>
      <c r="AB2" s="104" t="s">
        <v>1002</v>
      </c>
      <c r="AC2" s="114"/>
      <c r="AD2" s="104" t="s">
        <v>1003</v>
      </c>
      <c r="AE2" s="114"/>
      <c r="AF2" s="104" t="s">
        <v>1004</v>
      </c>
      <c r="AG2" s="114"/>
      <c r="AH2" s="104" t="s">
        <v>1005</v>
      </c>
      <c r="AI2" s="105"/>
      <c r="AJ2" s="100" t="s">
        <v>1769</v>
      </c>
      <c r="AK2" s="100"/>
      <c r="AL2" s="58" t="s">
        <v>1113</v>
      </c>
      <c r="AM2" s="43" t="s">
        <v>1086</v>
      </c>
      <c r="AN2" s="43" t="s">
        <v>1087</v>
      </c>
      <c r="AO2" s="43" t="s">
        <v>1088</v>
      </c>
      <c r="AP2" s="13" t="s">
        <v>1089</v>
      </c>
      <c r="AQ2" s="43" t="s">
        <v>1090</v>
      </c>
      <c r="AR2" s="43" t="s">
        <v>1770</v>
      </c>
    </row>
    <row r="3" spans="1:44" ht="27">
      <c r="A3" s="11" t="s">
        <v>42</v>
      </c>
      <c r="B3" s="10" t="s">
        <v>42</v>
      </c>
      <c r="C3" s="10" t="s">
        <v>42</v>
      </c>
      <c r="D3" s="10" t="s">
        <v>42</v>
      </c>
      <c r="E3" s="10" t="s">
        <v>42</v>
      </c>
      <c r="F3" s="10" t="s">
        <v>42</v>
      </c>
      <c r="G3" s="10" t="s">
        <v>42</v>
      </c>
      <c r="H3" s="10" t="s">
        <v>42</v>
      </c>
      <c r="I3" s="10" t="s">
        <v>42</v>
      </c>
      <c r="J3" s="10" t="s">
        <v>42</v>
      </c>
      <c r="K3" s="10" t="s">
        <v>42</v>
      </c>
      <c r="L3" s="10" t="s">
        <v>42</v>
      </c>
      <c r="M3" s="10" t="s">
        <v>42</v>
      </c>
      <c r="N3" s="106" t="s">
        <v>42</v>
      </c>
      <c r="O3" s="107"/>
      <c r="P3" s="106" t="s">
        <v>42</v>
      </c>
      <c r="Q3" s="107"/>
      <c r="R3" s="106" t="s">
        <v>42</v>
      </c>
      <c r="S3" s="108"/>
      <c r="T3" s="107"/>
      <c r="U3" s="10" t="s">
        <v>42</v>
      </c>
      <c r="V3" s="10" t="s">
        <v>42</v>
      </c>
      <c r="W3" s="12" t="s">
        <v>1006</v>
      </c>
      <c r="X3" s="12" t="s">
        <v>1007</v>
      </c>
      <c r="Y3" s="12" t="s">
        <v>1008</v>
      </c>
      <c r="Z3" s="12" t="s">
        <v>1009</v>
      </c>
      <c r="AA3" s="12" t="s">
        <v>1010</v>
      </c>
      <c r="AB3" s="12" t="s">
        <v>1009</v>
      </c>
      <c r="AC3" s="12" t="s">
        <v>1010</v>
      </c>
      <c r="AD3" s="12" t="s">
        <v>1009</v>
      </c>
      <c r="AE3" s="12" t="s">
        <v>1010</v>
      </c>
      <c r="AF3" s="12" t="s">
        <v>1009</v>
      </c>
      <c r="AG3" s="12" t="s">
        <v>1010</v>
      </c>
      <c r="AH3" s="12" t="s">
        <v>1009</v>
      </c>
      <c r="AI3" s="12" t="s">
        <v>1010</v>
      </c>
      <c r="AJ3" s="11" t="s">
        <v>42</v>
      </c>
      <c r="AK3" s="11" t="s">
        <v>42</v>
      </c>
      <c r="AL3" s="11" t="s">
        <v>42</v>
      </c>
      <c r="AM3" s="11" t="s">
        <v>42</v>
      </c>
      <c r="AN3" s="11" t="s">
        <v>42</v>
      </c>
      <c r="AO3" s="42" t="s">
        <v>42</v>
      </c>
      <c r="AP3" s="42" t="s">
        <v>42</v>
      </c>
      <c r="AQ3" s="42" t="s">
        <v>42</v>
      </c>
      <c r="AR3" s="42" t="s">
        <v>42</v>
      </c>
    </row>
    <row r="4" spans="1:44" ht="18">
      <c r="A4" s="53">
        <f>VALUE(H4)</f>
        <v>239368</v>
      </c>
      <c r="B4" s="54" t="s">
        <v>1011</v>
      </c>
      <c r="C4" s="55" t="s">
        <v>1012</v>
      </c>
      <c r="D4" s="55" t="s">
        <v>28</v>
      </c>
      <c r="E4" s="55" t="s">
        <v>28</v>
      </c>
      <c r="F4" s="55" t="s">
        <v>338</v>
      </c>
      <c r="G4" s="55" t="s">
        <v>1154</v>
      </c>
      <c r="H4" s="55" t="s">
        <v>1155</v>
      </c>
      <c r="I4" s="55" t="s">
        <v>54</v>
      </c>
      <c r="J4" s="56" t="s">
        <v>1156</v>
      </c>
      <c r="K4" s="55" t="s">
        <v>1157</v>
      </c>
      <c r="L4" s="55" t="s">
        <v>1014</v>
      </c>
      <c r="M4" s="55" t="s">
        <v>1015</v>
      </c>
      <c r="N4" s="95">
        <v>24</v>
      </c>
      <c r="O4" s="96"/>
      <c r="P4" s="95">
        <v>24</v>
      </c>
      <c r="Q4" s="96"/>
      <c r="R4" s="95">
        <v>0</v>
      </c>
      <c r="S4" s="97"/>
      <c r="T4" s="96"/>
      <c r="U4" s="55">
        <v>6</v>
      </c>
      <c r="V4" s="55">
        <v>6</v>
      </c>
      <c r="W4" s="55">
        <v>0</v>
      </c>
      <c r="X4" s="55">
        <v>5</v>
      </c>
      <c r="Y4" s="55">
        <v>0</v>
      </c>
      <c r="Z4" s="55">
        <v>0</v>
      </c>
      <c r="AA4" s="55">
        <v>0</v>
      </c>
      <c r="AB4" s="55">
        <v>2</v>
      </c>
      <c r="AC4" s="55">
        <v>3</v>
      </c>
      <c r="AD4" s="55">
        <v>2</v>
      </c>
      <c r="AE4" s="55">
        <v>0</v>
      </c>
      <c r="AF4" s="55">
        <v>5</v>
      </c>
      <c r="AG4" s="55">
        <v>0</v>
      </c>
      <c r="AH4" s="55">
        <v>3</v>
      </c>
      <c r="AI4" s="55">
        <v>3</v>
      </c>
      <c r="AJ4" s="55">
        <v>2</v>
      </c>
      <c r="AK4" s="55">
        <v>4</v>
      </c>
      <c r="AL4" s="39" t="str">
        <f>CONCATENATE(AM4,", ",AN4,", ",AO4,", ",AP4,", ",AQ4,",",AR4)</f>
        <v>0, 5, 2, 5, 6,6</v>
      </c>
      <c r="AM4" s="39">
        <f>SUM(Z4:AA4)</f>
        <v>0</v>
      </c>
      <c r="AN4" s="39">
        <f>SUM(AB4:AC4)</f>
        <v>5</v>
      </c>
      <c r="AO4" s="39">
        <f>SUM(AD4:AE4)</f>
        <v>2</v>
      </c>
      <c r="AP4" s="39">
        <f>SUM(AF4:AG4)</f>
        <v>5</v>
      </c>
      <c r="AQ4" s="39">
        <f>SUM(AH4:AI4)</f>
        <v>6</v>
      </c>
      <c r="AR4" s="39">
        <f>SUM(AJ4:AK4)</f>
        <v>6</v>
      </c>
    </row>
    <row r="5" spans="1:44" ht="18">
      <c r="A5" s="53">
        <f t="shared" ref="A5:A68" si="0">VALUE(H5)</f>
        <v>231753</v>
      </c>
      <c r="B5" s="54" t="s">
        <v>1011</v>
      </c>
      <c r="C5" s="55" t="s">
        <v>1012</v>
      </c>
      <c r="D5" s="55" t="s">
        <v>28</v>
      </c>
      <c r="E5" s="55" t="s">
        <v>28</v>
      </c>
      <c r="F5" s="55" t="s">
        <v>338</v>
      </c>
      <c r="G5" s="55" t="s">
        <v>1158</v>
      </c>
      <c r="H5" s="55" t="s">
        <v>1159</v>
      </c>
      <c r="I5" s="55" t="s">
        <v>54</v>
      </c>
      <c r="J5" s="56" t="s">
        <v>1160</v>
      </c>
      <c r="K5" s="55" t="s">
        <v>1157</v>
      </c>
      <c r="L5" s="55" t="s">
        <v>1014</v>
      </c>
      <c r="M5" s="55" t="s">
        <v>1015</v>
      </c>
      <c r="N5" s="95">
        <v>24</v>
      </c>
      <c r="O5" s="96"/>
      <c r="P5" s="95">
        <v>24</v>
      </c>
      <c r="Q5" s="96"/>
      <c r="R5" s="95">
        <v>0</v>
      </c>
      <c r="S5" s="97"/>
      <c r="T5" s="96"/>
      <c r="U5" s="55">
        <v>6</v>
      </c>
      <c r="V5" s="55">
        <v>6</v>
      </c>
      <c r="W5" s="55">
        <v>0</v>
      </c>
      <c r="X5" s="55">
        <v>6</v>
      </c>
      <c r="Y5" s="55">
        <v>0</v>
      </c>
      <c r="Z5" s="55">
        <v>3</v>
      </c>
      <c r="AA5" s="55">
        <v>1</v>
      </c>
      <c r="AB5" s="55">
        <v>1</v>
      </c>
      <c r="AC5" s="55">
        <v>6</v>
      </c>
      <c r="AD5" s="55">
        <v>2</v>
      </c>
      <c r="AE5" s="55">
        <v>2</v>
      </c>
      <c r="AF5" s="55">
        <v>1</v>
      </c>
      <c r="AG5" s="55">
        <v>0</v>
      </c>
      <c r="AH5" s="55">
        <v>2</v>
      </c>
      <c r="AI5" s="55">
        <v>2</v>
      </c>
      <c r="AJ5" s="55">
        <v>3</v>
      </c>
      <c r="AK5" s="55">
        <v>1</v>
      </c>
      <c r="AL5" s="39" t="str">
        <f t="shared" ref="AL5:AL68" si="1">CONCATENATE(AM5,", ",AN5,", ",AO5,", ",AP5,", ",AQ5,",",AR5)</f>
        <v>4, 7, 4, 1, 4,4</v>
      </c>
      <c r="AM5" s="39">
        <f t="shared" ref="AM5:AM68" si="2">SUM(Z5:AA5)</f>
        <v>4</v>
      </c>
      <c r="AN5" s="39">
        <f t="shared" ref="AN5:AN68" si="3">SUM(AB5:AC5)</f>
        <v>7</v>
      </c>
      <c r="AO5" s="39">
        <f t="shared" ref="AO5:AO68" si="4">SUM(AD5:AE5)</f>
        <v>4</v>
      </c>
      <c r="AP5" s="39">
        <f t="shared" ref="AP5:AP68" si="5">SUM(AF5:AG5)</f>
        <v>1</v>
      </c>
      <c r="AQ5" s="39">
        <f t="shared" ref="AQ5:AQ68" si="6">SUM(AH5:AI5)</f>
        <v>4</v>
      </c>
      <c r="AR5" s="39">
        <f t="shared" ref="AR5:AR68" si="7">SUM(AJ5:AK5)</f>
        <v>4</v>
      </c>
    </row>
    <row r="6" spans="1:44" ht="18">
      <c r="A6" s="53">
        <f t="shared" si="0"/>
        <v>227579</v>
      </c>
      <c r="B6" s="54" t="s">
        <v>1011</v>
      </c>
      <c r="C6" s="55" t="s">
        <v>1012</v>
      </c>
      <c r="D6" s="55" t="s">
        <v>28</v>
      </c>
      <c r="E6" s="55" t="s">
        <v>28</v>
      </c>
      <c r="F6" s="55" t="s">
        <v>338</v>
      </c>
      <c r="G6" s="55" t="s">
        <v>1033</v>
      </c>
      <c r="H6" s="55" t="s">
        <v>1161</v>
      </c>
      <c r="I6" s="55" t="s">
        <v>54</v>
      </c>
      <c r="J6" s="56" t="s">
        <v>1162</v>
      </c>
      <c r="K6" s="55" t="s">
        <v>1157</v>
      </c>
      <c r="L6" s="55" t="s">
        <v>1014</v>
      </c>
      <c r="M6" s="55" t="s">
        <v>1163</v>
      </c>
      <c r="N6" s="95">
        <v>12</v>
      </c>
      <c r="O6" s="96"/>
      <c r="P6" s="95">
        <v>12</v>
      </c>
      <c r="Q6" s="96"/>
      <c r="R6" s="95">
        <v>0</v>
      </c>
      <c r="S6" s="97"/>
      <c r="T6" s="96"/>
      <c r="U6" s="55">
        <v>5</v>
      </c>
      <c r="V6" s="55">
        <v>5</v>
      </c>
      <c r="W6" s="55">
        <v>0</v>
      </c>
      <c r="X6" s="55">
        <v>5</v>
      </c>
      <c r="Y6" s="55">
        <v>0</v>
      </c>
      <c r="Z6" s="55">
        <v>3</v>
      </c>
      <c r="AA6" s="55">
        <v>0</v>
      </c>
      <c r="AB6" s="55">
        <v>2</v>
      </c>
      <c r="AC6" s="55">
        <v>1</v>
      </c>
      <c r="AD6" s="55">
        <v>0</v>
      </c>
      <c r="AE6" s="55">
        <v>2</v>
      </c>
      <c r="AF6" s="55">
        <v>1</v>
      </c>
      <c r="AG6" s="55">
        <v>0</v>
      </c>
      <c r="AH6" s="55">
        <v>1</v>
      </c>
      <c r="AI6" s="55">
        <v>2</v>
      </c>
      <c r="AJ6" s="55">
        <v>0</v>
      </c>
      <c r="AK6" s="55">
        <v>0</v>
      </c>
      <c r="AL6" s="39" t="str">
        <f t="shared" si="1"/>
        <v>3, 3, 2, 1, 3,0</v>
      </c>
      <c r="AM6" s="39">
        <f t="shared" si="2"/>
        <v>3</v>
      </c>
      <c r="AN6" s="39">
        <f t="shared" si="3"/>
        <v>3</v>
      </c>
      <c r="AO6" s="39">
        <f t="shared" si="4"/>
        <v>2</v>
      </c>
      <c r="AP6" s="39">
        <f t="shared" si="5"/>
        <v>1</v>
      </c>
      <c r="AQ6" s="39">
        <f t="shared" si="6"/>
        <v>3</v>
      </c>
      <c r="AR6" s="39">
        <f t="shared" si="7"/>
        <v>0</v>
      </c>
    </row>
    <row r="7" spans="1:44" ht="18">
      <c r="A7" s="53">
        <f t="shared" si="0"/>
        <v>1571389</v>
      </c>
      <c r="B7" s="54" t="s">
        <v>1011</v>
      </c>
      <c r="C7" s="55" t="s">
        <v>1012</v>
      </c>
      <c r="D7" s="55" t="s">
        <v>28</v>
      </c>
      <c r="E7" s="55" t="s">
        <v>28</v>
      </c>
      <c r="F7" s="55" t="s">
        <v>338</v>
      </c>
      <c r="G7" s="55" t="s">
        <v>338</v>
      </c>
      <c r="H7" s="55" t="s">
        <v>1164</v>
      </c>
      <c r="I7" s="55" t="s">
        <v>54</v>
      </c>
      <c r="J7" s="56" t="s">
        <v>1056</v>
      </c>
      <c r="K7" s="55" t="s">
        <v>1157</v>
      </c>
      <c r="L7" s="55" t="s">
        <v>1014</v>
      </c>
      <c r="M7" s="55" t="s">
        <v>1031</v>
      </c>
      <c r="N7" s="95">
        <v>22</v>
      </c>
      <c r="O7" s="96"/>
      <c r="P7" s="95">
        <v>19</v>
      </c>
      <c r="Q7" s="96"/>
      <c r="R7" s="95">
        <v>3</v>
      </c>
      <c r="S7" s="97"/>
      <c r="T7" s="96"/>
      <c r="U7" s="55">
        <v>6</v>
      </c>
      <c r="V7" s="55">
        <v>6</v>
      </c>
      <c r="W7" s="55">
        <v>0</v>
      </c>
      <c r="X7" s="55">
        <v>5</v>
      </c>
      <c r="Y7" s="55">
        <v>0</v>
      </c>
      <c r="Z7" s="55">
        <v>1</v>
      </c>
      <c r="AA7" s="55">
        <v>2</v>
      </c>
      <c r="AB7" s="55">
        <v>0</v>
      </c>
      <c r="AC7" s="55">
        <v>5</v>
      </c>
      <c r="AD7" s="55">
        <v>1</v>
      </c>
      <c r="AE7" s="55">
        <v>3</v>
      </c>
      <c r="AF7" s="55">
        <v>3</v>
      </c>
      <c r="AG7" s="55">
        <v>4</v>
      </c>
      <c r="AH7" s="55">
        <v>1</v>
      </c>
      <c r="AI7" s="55">
        <v>0</v>
      </c>
      <c r="AJ7" s="55">
        <v>2</v>
      </c>
      <c r="AK7" s="55">
        <v>0</v>
      </c>
      <c r="AL7" s="39" t="str">
        <f t="shared" si="1"/>
        <v>3, 5, 4, 7, 1,2</v>
      </c>
      <c r="AM7" s="39">
        <f t="shared" si="2"/>
        <v>3</v>
      </c>
      <c r="AN7" s="39">
        <f t="shared" si="3"/>
        <v>5</v>
      </c>
      <c r="AO7" s="39">
        <f t="shared" si="4"/>
        <v>4</v>
      </c>
      <c r="AP7" s="39">
        <f t="shared" si="5"/>
        <v>7</v>
      </c>
      <c r="AQ7" s="39">
        <f t="shared" si="6"/>
        <v>1</v>
      </c>
      <c r="AR7" s="39">
        <f t="shared" si="7"/>
        <v>2</v>
      </c>
    </row>
    <row r="8" spans="1:44" ht="18">
      <c r="A8" s="53">
        <f t="shared" si="0"/>
        <v>231001</v>
      </c>
      <c r="B8" s="54" t="s">
        <v>1011</v>
      </c>
      <c r="C8" s="55" t="s">
        <v>1012</v>
      </c>
      <c r="D8" s="55" t="s">
        <v>28</v>
      </c>
      <c r="E8" s="55" t="s">
        <v>28</v>
      </c>
      <c r="F8" s="55" t="s">
        <v>338</v>
      </c>
      <c r="G8" s="55" t="s">
        <v>1165</v>
      </c>
      <c r="H8" s="55" t="s">
        <v>1166</v>
      </c>
      <c r="I8" s="55" t="s">
        <v>54</v>
      </c>
      <c r="J8" s="56" t="s">
        <v>1167</v>
      </c>
      <c r="K8" s="55" t="s">
        <v>1157</v>
      </c>
      <c r="L8" s="55" t="s">
        <v>1014</v>
      </c>
      <c r="M8" s="55" t="s">
        <v>1015</v>
      </c>
      <c r="N8" s="95">
        <v>16</v>
      </c>
      <c r="O8" s="96"/>
      <c r="P8" s="95">
        <v>16</v>
      </c>
      <c r="Q8" s="96"/>
      <c r="R8" s="95">
        <v>0</v>
      </c>
      <c r="S8" s="97"/>
      <c r="T8" s="96"/>
      <c r="U8" s="55">
        <v>6</v>
      </c>
      <c r="V8" s="55">
        <v>6</v>
      </c>
      <c r="W8" s="55">
        <v>0</v>
      </c>
      <c r="X8" s="55">
        <v>6</v>
      </c>
      <c r="Y8" s="55">
        <v>0</v>
      </c>
      <c r="Z8" s="55">
        <v>0</v>
      </c>
      <c r="AA8" s="55">
        <v>2</v>
      </c>
      <c r="AB8" s="55">
        <v>2</v>
      </c>
      <c r="AC8" s="55">
        <v>0</v>
      </c>
      <c r="AD8" s="55">
        <v>0</v>
      </c>
      <c r="AE8" s="55">
        <v>2</v>
      </c>
      <c r="AF8" s="55">
        <v>3</v>
      </c>
      <c r="AG8" s="55">
        <v>1</v>
      </c>
      <c r="AH8" s="55">
        <v>3</v>
      </c>
      <c r="AI8" s="55">
        <v>0</v>
      </c>
      <c r="AJ8" s="55">
        <v>1</v>
      </c>
      <c r="AK8" s="55">
        <v>2</v>
      </c>
      <c r="AL8" s="39" t="str">
        <f t="shared" si="1"/>
        <v>2, 2, 2, 4, 3,3</v>
      </c>
      <c r="AM8" s="39">
        <f t="shared" si="2"/>
        <v>2</v>
      </c>
      <c r="AN8" s="39">
        <f t="shared" si="3"/>
        <v>2</v>
      </c>
      <c r="AO8" s="39">
        <f t="shared" si="4"/>
        <v>2</v>
      </c>
      <c r="AP8" s="39">
        <f t="shared" si="5"/>
        <v>4</v>
      </c>
      <c r="AQ8" s="39">
        <f t="shared" si="6"/>
        <v>3</v>
      </c>
      <c r="AR8" s="39">
        <f t="shared" si="7"/>
        <v>3</v>
      </c>
    </row>
    <row r="9" spans="1:44" ht="18">
      <c r="A9" s="53">
        <f t="shared" si="0"/>
        <v>231258</v>
      </c>
      <c r="B9" s="54" t="s">
        <v>1011</v>
      </c>
      <c r="C9" s="55" t="s">
        <v>1012</v>
      </c>
      <c r="D9" s="55" t="s">
        <v>28</v>
      </c>
      <c r="E9" s="55" t="s">
        <v>28</v>
      </c>
      <c r="F9" s="55" t="s">
        <v>338</v>
      </c>
      <c r="G9" s="55" t="s">
        <v>1035</v>
      </c>
      <c r="H9" s="55" t="s">
        <v>1168</v>
      </c>
      <c r="I9" s="55" t="s">
        <v>54</v>
      </c>
      <c r="J9" s="56" t="s">
        <v>1169</v>
      </c>
      <c r="K9" s="55" t="s">
        <v>1157</v>
      </c>
      <c r="L9" s="55" t="s">
        <v>1014</v>
      </c>
      <c r="M9" s="55" t="s">
        <v>1015</v>
      </c>
      <c r="N9" s="95">
        <v>19</v>
      </c>
      <c r="O9" s="96"/>
      <c r="P9" s="95">
        <v>19</v>
      </c>
      <c r="Q9" s="96"/>
      <c r="R9" s="95">
        <v>0</v>
      </c>
      <c r="S9" s="97"/>
      <c r="T9" s="96"/>
      <c r="U9" s="55">
        <v>6</v>
      </c>
      <c r="V9" s="55">
        <v>6</v>
      </c>
      <c r="W9" s="55">
        <v>0</v>
      </c>
      <c r="X9" s="55">
        <v>6</v>
      </c>
      <c r="Y9" s="55">
        <v>0</v>
      </c>
      <c r="Z9" s="55">
        <v>2</v>
      </c>
      <c r="AA9" s="55">
        <v>0</v>
      </c>
      <c r="AB9" s="55">
        <v>0</v>
      </c>
      <c r="AC9" s="55">
        <v>1</v>
      </c>
      <c r="AD9" s="55">
        <v>1</v>
      </c>
      <c r="AE9" s="55">
        <v>1</v>
      </c>
      <c r="AF9" s="55">
        <v>1</v>
      </c>
      <c r="AG9" s="55">
        <v>2</v>
      </c>
      <c r="AH9" s="55">
        <v>4</v>
      </c>
      <c r="AI9" s="55">
        <v>2</v>
      </c>
      <c r="AJ9" s="55">
        <v>1</v>
      </c>
      <c r="AK9" s="55">
        <v>4</v>
      </c>
      <c r="AL9" s="39" t="str">
        <f t="shared" si="1"/>
        <v>2, 1, 2, 3, 6,5</v>
      </c>
      <c r="AM9" s="39">
        <f t="shared" si="2"/>
        <v>2</v>
      </c>
      <c r="AN9" s="39">
        <f t="shared" si="3"/>
        <v>1</v>
      </c>
      <c r="AO9" s="39">
        <f t="shared" si="4"/>
        <v>2</v>
      </c>
      <c r="AP9" s="39">
        <f t="shared" si="5"/>
        <v>3</v>
      </c>
      <c r="AQ9" s="39">
        <f t="shared" si="6"/>
        <v>6</v>
      </c>
      <c r="AR9" s="39">
        <f t="shared" si="7"/>
        <v>5</v>
      </c>
    </row>
    <row r="10" spans="1:44" ht="18">
      <c r="A10" s="53">
        <f t="shared" si="0"/>
        <v>231381</v>
      </c>
      <c r="B10" s="54" t="s">
        <v>1011</v>
      </c>
      <c r="C10" s="55" t="s">
        <v>1012</v>
      </c>
      <c r="D10" s="55" t="s">
        <v>28</v>
      </c>
      <c r="E10" s="55" t="s">
        <v>28</v>
      </c>
      <c r="F10" s="55" t="s">
        <v>338</v>
      </c>
      <c r="G10" s="55" t="s">
        <v>1170</v>
      </c>
      <c r="H10" s="55" t="s">
        <v>1171</v>
      </c>
      <c r="I10" s="55" t="s">
        <v>54</v>
      </c>
      <c r="J10" s="56" t="s">
        <v>1172</v>
      </c>
      <c r="K10" s="55" t="s">
        <v>1157</v>
      </c>
      <c r="L10" s="55" t="s">
        <v>1014</v>
      </c>
      <c r="M10" s="55" t="s">
        <v>1015</v>
      </c>
      <c r="N10" s="95">
        <v>18</v>
      </c>
      <c r="O10" s="96"/>
      <c r="P10" s="95">
        <v>18</v>
      </c>
      <c r="Q10" s="96"/>
      <c r="R10" s="95">
        <v>0</v>
      </c>
      <c r="S10" s="97"/>
      <c r="T10" s="96"/>
      <c r="U10" s="55">
        <v>5</v>
      </c>
      <c r="V10" s="55">
        <v>5</v>
      </c>
      <c r="W10" s="55">
        <v>0</v>
      </c>
      <c r="X10" s="55">
        <v>5</v>
      </c>
      <c r="Y10" s="55">
        <v>0</v>
      </c>
      <c r="Z10" s="55">
        <v>2</v>
      </c>
      <c r="AA10" s="55">
        <v>3</v>
      </c>
      <c r="AB10" s="55">
        <v>0</v>
      </c>
      <c r="AC10" s="55">
        <v>0</v>
      </c>
      <c r="AD10" s="55">
        <v>3</v>
      </c>
      <c r="AE10" s="55">
        <v>2</v>
      </c>
      <c r="AF10" s="55">
        <v>0</v>
      </c>
      <c r="AG10" s="55">
        <v>1</v>
      </c>
      <c r="AH10" s="55">
        <v>3</v>
      </c>
      <c r="AI10" s="55">
        <v>0</v>
      </c>
      <c r="AJ10" s="55">
        <v>3</v>
      </c>
      <c r="AK10" s="55">
        <v>1</v>
      </c>
      <c r="AL10" s="39" t="str">
        <f t="shared" si="1"/>
        <v>5, 0, 5, 1, 3,4</v>
      </c>
      <c r="AM10" s="39">
        <f t="shared" si="2"/>
        <v>5</v>
      </c>
      <c r="AN10" s="39">
        <f t="shared" si="3"/>
        <v>0</v>
      </c>
      <c r="AO10" s="39">
        <f t="shared" si="4"/>
        <v>5</v>
      </c>
      <c r="AP10" s="39">
        <f t="shared" si="5"/>
        <v>1</v>
      </c>
      <c r="AQ10" s="39">
        <f t="shared" si="6"/>
        <v>3</v>
      </c>
      <c r="AR10" s="39">
        <f t="shared" si="7"/>
        <v>4</v>
      </c>
    </row>
    <row r="11" spans="1:44" ht="18">
      <c r="A11" s="53">
        <f t="shared" si="0"/>
        <v>231522</v>
      </c>
      <c r="B11" s="54" t="s">
        <v>1011</v>
      </c>
      <c r="C11" s="55" t="s">
        <v>1012</v>
      </c>
      <c r="D11" s="55" t="s">
        <v>28</v>
      </c>
      <c r="E11" s="55" t="s">
        <v>28</v>
      </c>
      <c r="F11" s="55" t="s">
        <v>338</v>
      </c>
      <c r="G11" s="55" t="s">
        <v>1173</v>
      </c>
      <c r="H11" s="55" t="s">
        <v>1174</v>
      </c>
      <c r="I11" s="55" t="s">
        <v>54</v>
      </c>
      <c r="J11" s="56" t="s">
        <v>1175</v>
      </c>
      <c r="K11" s="55" t="s">
        <v>1157</v>
      </c>
      <c r="L11" s="55" t="s">
        <v>1014</v>
      </c>
      <c r="M11" s="55" t="s">
        <v>1015</v>
      </c>
      <c r="N11" s="95">
        <v>17</v>
      </c>
      <c r="O11" s="96"/>
      <c r="P11" s="95">
        <v>17</v>
      </c>
      <c r="Q11" s="96"/>
      <c r="R11" s="95">
        <v>0</v>
      </c>
      <c r="S11" s="97"/>
      <c r="T11" s="96"/>
      <c r="U11" s="55">
        <v>6</v>
      </c>
      <c r="V11" s="55">
        <v>6</v>
      </c>
      <c r="W11" s="55">
        <v>0</v>
      </c>
      <c r="X11" s="55">
        <v>6</v>
      </c>
      <c r="Y11" s="55">
        <v>0</v>
      </c>
      <c r="Z11" s="55">
        <v>1</v>
      </c>
      <c r="AA11" s="55">
        <v>0</v>
      </c>
      <c r="AB11" s="55">
        <v>2</v>
      </c>
      <c r="AC11" s="55">
        <v>0</v>
      </c>
      <c r="AD11" s="55">
        <v>2</v>
      </c>
      <c r="AE11" s="55">
        <v>1</v>
      </c>
      <c r="AF11" s="55">
        <v>1</v>
      </c>
      <c r="AG11" s="55">
        <v>2</v>
      </c>
      <c r="AH11" s="55">
        <v>1</v>
      </c>
      <c r="AI11" s="55">
        <v>1</v>
      </c>
      <c r="AJ11" s="55">
        <v>4</v>
      </c>
      <c r="AK11" s="55">
        <v>2</v>
      </c>
      <c r="AL11" s="39" t="str">
        <f t="shared" si="1"/>
        <v>1, 2, 3, 3, 2,6</v>
      </c>
      <c r="AM11" s="39">
        <f t="shared" si="2"/>
        <v>1</v>
      </c>
      <c r="AN11" s="39">
        <f t="shared" si="3"/>
        <v>2</v>
      </c>
      <c r="AO11" s="39">
        <f t="shared" si="4"/>
        <v>3</v>
      </c>
      <c r="AP11" s="39">
        <f t="shared" si="5"/>
        <v>3</v>
      </c>
      <c r="AQ11" s="39">
        <f t="shared" si="6"/>
        <v>2</v>
      </c>
      <c r="AR11" s="39">
        <f t="shared" si="7"/>
        <v>6</v>
      </c>
    </row>
    <row r="12" spans="1:44" ht="18">
      <c r="A12" s="53">
        <f t="shared" si="0"/>
        <v>231704</v>
      </c>
      <c r="B12" s="54" t="s">
        <v>1011</v>
      </c>
      <c r="C12" s="55" t="s">
        <v>1012</v>
      </c>
      <c r="D12" s="55" t="s">
        <v>28</v>
      </c>
      <c r="E12" s="55" t="s">
        <v>28</v>
      </c>
      <c r="F12" s="55" t="s">
        <v>338</v>
      </c>
      <c r="G12" s="55" t="s">
        <v>1176</v>
      </c>
      <c r="H12" s="55" t="s">
        <v>1177</v>
      </c>
      <c r="I12" s="55" t="s">
        <v>54</v>
      </c>
      <c r="J12" s="56" t="s">
        <v>1178</v>
      </c>
      <c r="K12" s="55" t="s">
        <v>1157</v>
      </c>
      <c r="L12" s="55" t="s">
        <v>1014</v>
      </c>
      <c r="M12" s="55" t="s">
        <v>1015</v>
      </c>
      <c r="N12" s="95">
        <v>9</v>
      </c>
      <c r="O12" s="96"/>
      <c r="P12" s="95">
        <v>9</v>
      </c>
      <c r="Q12" s="96"/>
      <c r="R12" s="95">
        <v>0</v>
      </c>
      <c r="S12" s="97"/>
      <c r="T12" s="96"/>
      <c r="U12" s="55">
        <v>6</v>
      </c>
      <c r="V12" s="55">
        <v>6</v>
      </c>
      <c r="W12" s="55">
        <v>0</v>
      </c>
      <c r="X12" s="55">
        <v>5</v>
      </c>
      <c r="Y12" s="55">
        <v>0</v>
      </c>
      <c r="Z12" s="55">
        <v>1</v>
      </c>
      <c r="AA12" s="55">
        <v>2</v>
      </c>
      <c r="AB12" s="55">
        <v>0</v>
      </c>
      <c r="AC12" s="55">
        <v>0</v>
      </c>
      <c r="AD12" s="55">
        <v>2</v>
      </c>
      <c r="AE12" s="55">
        <v>1</v>
      </c>
      <c r="AF12" s="55">
        <v>1</v>
      </c>
      <c r="AG12" s="55">
        <v>0</v>
      </c>
      <c r="AH12" s="55">
        <v>0</v>
      </c>
      <c r="AI12" s="55">
        <v>1</v>
      </c>
      <c r="AJ12" s="55">
        <v>1</v>
      </c>
      <c r="AK12" s="55">
        <v>0</v>
      </c>
      <c r="AL12" s="39" t="str">
        <f t="shared" si="1"/>
        <v>3, 0, 3, 1, 1,1</v>
      </c>
      <c r="AM12" s="39">
        <f t="shared" si="2"/>
        <v>3</v>
      </c>
      <c r="AN12" s="39">
        <f t="shared" si="3"/>
        <v>0</v>
      </c>
      <c r="AO12" s="39">
        <f t="shared" si="4"/>
        <v>3</v>
      </c>
      <c r="AP12" s="39">
        <f t="shared" si="5"/>
        <v>1</v>
      </c>
      <c r="AQ12" s="39">
        <f t="shared" si="6"/>
        <v>1</v>
      </c>
      <c r="AR12" s="39">
        <f t="shared" si="7"/>
        <v>1</v>
      </c>
    </row>
    <row r="13" spans="1:44" ht="18">
      <c r="A13" s="53">
        <f t="shared" si="0"/>
        <v>231365</v>
      </c>
      <c r="B13" s="54" t="s">
        <v>1011</v>
      </c>
      <c r="C13" s="55" t="s">
        <v>1012</v>
      </c>
      <c r="D13" s="55" t="s">
        <v>28</v>
      </c>
      <c r="E13" s="55" t="s">
        <v>28</v>
      </c>
      <c r="F13" s="55" t="s">
        <v>338</v>
      </c>
      <c r="G13" s="55" t="s">
        <v>1179</v>
      </c>
      <c r="H13" s="55" t="s">
        <v>1180</v>
      </c>
      <c r="I13" s="55" t="s">
        <v>54</v>
      </c>
      <c r="J13" s="56" t="s">
        <v>1181</v>
      </c>
      <c r="K13" s="55" t="s">
        <v>1157</v>
      </c>
      <c r="L13" s="55" t="s">
        <v>1014</v>
      </c>
      <c r="M13" s="55" t="s">
        <v>1015</v>
      </c>
      <c r="N13" s="95">
        <v>15</v>
      </c>
      <c r="O13" s="96"/>
      <c r="P13" s="95">
        <v>15</v>
      </c>
      <c r="Q13" s="96"/>
      <c r="R13" s="95">
        <v>0</v>
      </c>
      <c r="S13" s="97"/>
      <c r="T13" s="96"/>
      <c r="U13" s="55">
        <v>6</v>
      </c>
      <c r="V13" s="55">
        <v>6</v>
      </c>
      <c r="W13" s="55">
        <v>0</v>
      </c>
      <c r="X13" s="55">
        <v>6</v>
      </c>
      <c r="Y13" s="55">
        <v>0</v>
      </c>
      <c r="Z13" s="55">
        <v>1</v>
      </c>
      <c r="AA13" s="55">
        <v>3</v>
      </c>
      <c r="AB13" s="55">
        <v>1</v>
      </c>
      <c r="AC13" s="55">
        <v>0</v>
      </c>
      <c r="AD13" s="55">
        <v>2</v>
      </c>
      <c r="AE13" s="55">
        <v>2</v>
      </c>
      <c r="AF13" s="55">
        <v>1</v>
      </c>
      <c r="AG13" s="55">
        <v>1</v>
      </c>
      <c r="AH13" s="55">
        <v>1</v>
      </c>
      <c r="AI13" s="55">
        <v>2</v>
      </c>
      <c r="AJ13" s="55">
        <v>1</v>
      </c>
      <c r="AK13" s="55">
        <v>0</v>
      </c>
      <c r="AL13" s="39" t="str">
        <f t="shared" si="1"/>
        <v>4, 1, 4, 2, 3,1</v>
      </c>
      <c r="AM13" s="39">
        <f t="shared" si="2"/>
        <v>4</v>
      </c>
      <c r="AN13" s="39">
        <f t="shared" si="3"/>
        <v>1</v>
      </c>
      <c r="AO13" s="39">
        <f t="shared" si="4"/>
        <v>4</v>
      </c>
      <c r="AP13" s="39">
        <f t="shared" si="5"/>
        <v>2</v>
      </c>
      <c r="AQ13" s="39">
        <f t="shared" si="6"/>
        <v>3</v>
      </c>
      <c r="AR13" s="39">
        <f t="shared" si="7"/>
        <v>1</v>
      </c>
    </row>
    <row r="14" spans="1:44" ht="18">
      <c r="A14" s="53">
        <f t="shared" si="0"/>
        <v>231613</v>
      </c>
      <c r="B14" s="54" t="s">
        <v>1011</v>
      </c>
      <c r="C14" s="55" t="s">
        <v>1012</v>
      </c>
      <c r="D14" s="55" t="s">
        <v>28</v>
      </c>
      <c r="E14" s="55" t="s">
        <v>28</v>
      </c>
      <c r="F14" s="55" t="s">
        <v>338</v>
      </c>
      <c r="G14" s="55" t="s">
        <v>1182</v>
      </c>
      <c r="H14" s="55" t="s">
        <v>1183</v>
      </c>
      <c r="I14" s="55" t="s">
        <v>54</v>
      </c>
      <c r="J14" s="56" t="s">
        <v>1184</v>
      </c>
      <c r="K14" s="55" t="s">
        <v>1157</v>
      </c>
      <c r="L14" s="55" t="s">
        <v>1014</v>
      </c>
      <c r="M14" s="55" t="s">
        <v>1015</v>
      </c>
      <c r="N14" s="95">
        <v>10</v>
      </c>
      <c r="O14" s="96"/>
      <c r="P14" s="95">
        <v>10</v>
      </c>
      <c r="Q14" s="96"/>
      <c r="R14" s="95">
        <v>0</v>
      </c>
      <c r="S14" s="97"/>
      <c r="T14" s="96"/>
      <c r="U14" s="55">
        <v>4</v>
      </c>
      <c r="V14" s="55">
        <v>4</v>
      </c>
      <c r="W14" s="55">
        <v>0</v>
      </c>
      <c r="X14" s="55">
        <v>4</v>
      </c>
      <c r="Y14" s="55">
        <v>0</v>
      </c>
      <c r="Z14" s="55">
        <v>0</v>
      </c>
      <c r="AA14" s="55">
        <v>2</v>
      </c>
      <c r="AB14" s="55">
        <v>1</v>
      </c>
      <c r="AC14" s="55">
        <v>0</v>
      </c>
      <c r="AD14" s="55">
        <v>0</v>
      </c>
      <c r="AE14" s="55">
        <v>0</v>
      </c>
      <c r="AF14" s="55">
        <v>2</v>
      </c>
      <c r="AG14" s="55">
        <v>2</v>
      </c>
      <c r="AH14" s="55">
        <v>0</v>
      </c>
      <c r="AI14" s="55">
        <v>0</v>
      </c>
      <c r="AJ14" s="55">
        <v>1</v>
      </c>
      <c r="AK14" s="55">
        <v>2</v>
      </c>
      <c r="AL14" s="39" t="str">
        <f t="shared" si="1"/>
        <v>2, 1, 0, 4, 0,3</v>
      </c>
      <c r="AM14" s="39">
        <f t="shared" si="2"/>
        <v>2</v>
      </c>
      <c r="AN14" s="39">
        <f t="shared" si="3"/>
        <v>1</v>
      </c>
      <c r="AO14" s="39">
        <f t="shared" si="4"/>
        <v>0</v>
      </c>
      <c r="AP14" s="39">
        <f t="shared" si="5"/>
        <v>4</v>
      </c>
      <c r="AQ14" s="39">
        <f t="shared" si="6"/>
        <v>0</v>
      </c>
      <c r="AR14" s="39">
        <f t="shared" si="7"/>
        <v>3</v>
      </c>
    </row>
    <row r="15" spans="1:44" ht="18">
      <c r="A15" s="53">
        <f t="shared" si="0"/>
        <v>549105</v>
      </c>
      <c r="B15" s="54" t="s">
        <v>1011</v>
      </c>
      <c r="C15" s="55" t="s">
        <v>1012</v>
      </c>
      <c r="D15" s="55" t="s">
        <v>28</v>
      </c>
      <c r="E15" s="55" t="s">
        <v>28</v>
      </c>
      <c r="F15" s="55" t="s">
        <v>338</v>
      </c>
      <c r="G15" s="55" t="s">
        <v>1185</v>
      </c>
      <c r="H15" s="55" t="s">
        <v>1186</v>
      </c>
      <c r="I15" s="55" t="s">
        <v>54</v>
      </c>
      <c r="J15" s="56" t="s">
        <v>1187</v>
      </c>
      <c r="K15" s="55" t="s">
        <v>1157</v>
      </c>
      <c r="L15" s="55" t="s">
        <v>1014</v>
      </c>
      <c r="M15" s="55" t="s">
        <v>1015</v>
      </c>
      <c r="N15" s="95">
        <v>25</v>
      </c>
      <c r="O15" s="96"/>
      <c r="P15" s="95">
        <v>25</v>
      </c>
      <c r="Q15" s="96"/>
      <c r="R15" s="95">
        <v>0</v>
      </c>
      <c r="S15" s="97"/>
      <c r="T15" s="96"/>
      <c r="U15" s="55">
        <v>6</v>
      </c>
      <c r="V15" s="55">
        <v>6</v>
      </c>
      <c r="W15" s="55">
        <v>0</v>
      </c>
      <c r="X15" s="55">
        <v>6</v>
      </c>
      <c r="Y15" s="55">
        <v>0</v>
      </c>
      <c r="Z15" s="55">
        <v>0</v>
      </c>
      <c r="AA15" s="55">
        <v>2</v>
      </c>
      <c r="AB15" s="55">
        <v>0</v>
      </c>
      <c r="AC15" s="55">
        <v>2</v>
      </c>
      <c r="AD15" s="55">
        <v>1</v>
      </c>
      <c r="AE15" s="55">
        <v>6</v>
      </c>
      <c r="AF15" s="55">
        <v>1</v>
      </c>
      <c r="AG15" s="55">
        <v>2</v>
      </c>
      <c r="AH15" s="55">
        <v>2</v>
      </c>
      <c r="AI15" s="55">
        <v>6</v>
      </c>
      <c r="AJ15" s="55">
        <v>1</v>
      </c>
      <c r="AK15" s="55">
        <v>2</v>
      </c>
      <c r="AL15" s="39" t="str">
        <f t="shared" si="1"/>
        <v>2, 2, 7, 3, 8,3</v>
      </c>
      <c r="AM15" s="39">
        <f t="shared" si="2"/>
        <v>2</v>
      </c>
      <c r="AN15" s="39">
        <f t="shared" si="3"/>
        <v>2</v>
      </c>
      <c r="AO15" s="39">
        <f t="shared" si="4"/>
        <v>7</v>
      </c>
      <c r="AP15" s="39">
        <f t="shared" si="5"/>
        <v>3</v>
      </c>
      <c r="AQ15" s="39">
        <f t="shared" si="6"/>
        <v>8</v>
      </c>
      <c r="AR15" s="39">
        <f t="shared" si="7"/>
        <v>3</v>
      </c>
    </row>
    <row r="16" spans="1:44" ht="18">
      <c r="A16" s="53">
        <f t="shared" si="0"/>
        <v>531996</v>
      </c>
      <c r="B16" s="54" t="s">
        <v>1011</v>
      </c>
      <c r="C16" s="55" t="s">
        <v>1012</v>
      </c>
      <c r="D16" s="55" t="s">
        <v>28</v>
      </c>
      <c r="E16" s="55" t="s">
        <v>28</v>
      </c>
      <c r="F16" s="55" t="s">
        <v>338</v>
      </c>
      <c r="G16" s="55" t="s">
        <v>1188</v>
      </c>
      <c r="H16" s="55" t="s">
        <v>1189</v>
      </c>
      <c r="I16" s="55" t="s">
        <v>54</v>
      </c>
      <c r="J16" s="56" t="s">
        <v>1190</v>
      </c>
      <c r="K16" s="55" t="s">
        <v>1157</v>
      </c>
      <c r="L16" s="55" t="s">
        <v>1014</v>
      </c>
      <c r="M16" s="55" t="s">
        <v>1015</v>
      </c>
      <c r="N16" s="95">
        <v>1</v>
      </c>
      <c r="O16" s="96"/>
      <c r="P16" s="95">
        <v>1</v>
      </c>
      <c r="Q16" s="96"/>
      <c r="R16" s="95">
        <v>0</v>
      </c>
      <c r="S16" s="97"/>
      <c r="T16" s="96"/>
      <c r="U16" s="55">
        <v>1</v>
      </c>
      <c r="V16" s="55">
        <v>1</v>
      </c>
      <c r="W16" s="55">
        <v>0</v>
      </c>
      <c r="X16" s="55">
        <v>1</v>
      </c>
      <c r="Y16" s="55">
        <v>0</v>
      </c>
      <c r="Z16" s="55">
        <v>0</v>
      </c>
      <c r="AA16" s="55">
        <v>1</v>
      </c>
      <c r="AB16" s="55">
        <v>0</v>
      </c>
      <c r="AC16" s="55">
        <v>0</v>
      </c>
      <c r="AD16" s="55">
        <v>0</v>
      </c>
      <c r="AE16" s="55">
        <v>0</v>
      </c>
      <c r="AF16" s="55">
        <v>0</v>
      </c>
      <c r="AG16" s="55">
        <v>0</v>
      </c>
      <c r="AH16" s="55">
        <v>0</v>
      </c>
      <c r="AI16" s="55">
        <v>0</v>
      </c>
      <c r="AJ16" s="55">
        <v>0</v>
      </c>
      <c r="AK16" s="55">
        <v>0</v>
      </c>
      <c r="AL16" s="39" t="str">
        <f t="shared" si="1"/>
        <v>1, 0, 0, 0, 0,0</v>
      </c>
      <c r="AM16" s="39">
        <f t="shared" si="2"/>
        <v>1</v>
      </c>
      <c r="AN16" s="39">
        <f t="shared" si="3"/>
        <v>0</v>
      </c>
      <c r="AO16" s="39">
        <f t="shared" si="4"/>
        <v>0</v>
      </c>
      <c r="AP16" s="39">
        <f t="shared" si="5"/>
        <v>0</v>
      </c>
      <c r="AQ16" s="39">
        <f t="shared" si="6"/>
        <v>0</v>
      </c>
      <c r="AR16" s="39">
        <f t="shared" si="7"/>
        <v>0</v>
      </c>
    </row>
    <row r="17" spans="1:44" ht="18">
      <c r="A17" s="53">
        <f t="shared" si="0"/>
        <v>227009</v>
      </c>
      <c r="B17" s="54" t="s">
        <v>1011</v>
      </c>
      <c r="C17" s="55" t="s">
        <v>1012</v>
      </c>
      <c r="D17" s="55" t="s">
        <v>28</v>
      </c>
      <c r="E17" s="55" t="s">
        <v>28</v>
      </c>
      <c r="F17" s="55" t="s">
        <v>338</v>
      </c>
      <c r="G17" s="55" t="s">
        <v>1025</v>
      </c>
      <c r="H17" s="55" t="s">
        <v>1191</v>
      </c>
      <c r="I17" s="55" t="s">
        <v>54</v>
      </c>
      <c r="J17" s="56" t="s">
        <v>1192</v>
      </c>
      <c r="K17" s="55" t="s">
        <v>1157</v>
      </c>
      <c r="L17" s="55" t="s">
        <v>1014</v>
      </c>
      <c r="M17" s="55" t="s">
        <v>1015</v>
      </c>
      <c r="N17" s="95">
        <v>24</v>
      </c>
      <c r="O17" s="96"/>
      <c r="P17" s="95">
        <v>24</v>
      </c>
      <c r="Q17" s="96"/>
      <c r="R17" s="95">
        <v>0</v>
      </c>
      <c r="S17" s="97"/>
      <c r="T17" s="96"/>
      <c r="U17" s="55">
        <v>6</v>
      </c>
      <c r="V17" s="55">
        <v>6</v>
      </c>
      <c r="W17" s="55">
        <v>0</v>
      </c>
      <c r="X17" s="55">
        <v>6</v>
      </c>
      <c r="Y17" s="55">
        <v>0</v>
      </c>
      <c r="Z17" s="55">
        <v>1</v>
      </c>
      <c r="AA17" s="55">
        <v>2</v>
      </c>
      <c r="AB17" s="55">
        <v>2</v>
      </c>
      <c r="AC17" s="55">
        <v>0</v>
      </c>
      <c r="AD17" s="55">
        <v>2</v>
      </c>
      <c r="AE17" s="55">
        <v>3</v>
      </c>
      <c r="AF17" s="55">
        <v>2</v>
      </c>
      <c r="AG17" s="55">
        <v>2</v>
      </c>
      <c r="AH17" s="55">
        <v>2</v>
      </c>
      <c r="AI17" s="55">
        <v>2</v>
      </c>
      <c r="AJ17" s="55">
        <v>4</v>
      </c>
      <c r="AK17" s="55">
        <v>2</v>
      </c>
      <c r="AL17" s="39" t="str">
        <f t="shared" si="1"/>
        <v>3, 2, 5, 4, 4,6</v>
      </c>
      <c r="AM17" s="39">
        <f t="shared" si="2"/>
        <v>3</v>
      </c>
      <c r="AN17" s="39">
        <f t="shared" si="3"/>
        <v>2</v>
      </c>
      <c r="AO17" s="39">
        <f t="shared" si="4"/>
        <v>5</v>
      </c>
      <c r="AP17" s="39">
        <f t="shared" si="5"/>
        <v>4</v>
      </c>
      <c r="AQ17" s="39">
        <f t="shared" si="6"/>
        <v>4</v>
      </c>
      <c r="AR17" s="39">
        <f t="shared" si="7"/>
        <v>6</v>
      </c>
    </row>
    <row r="18" spans="1:44" ht="18">
      <c r="A18" s="53">
        <f t="shared" si="0"/>
        <v>231050</v>
      </c>
      <c r="B18" s="54" t="s">
        <v>1011</v>
      </c>
      <c r="C18" s="55" t="s">
        <v>1012</v>
      </c>
      <c r="D18" s="55" t="s">
        <v>28</v>
      </c>
      <c r="E18" s="55" t="s">
        <v>28</v>
      </c>
      <c r="F18" s="55" t="s">
        <v>338</v>
      </c>
      <c r="G18" s="55" t="s">
        <v>1193</v>
      </c>
      <c r="H18" s="55" t="s">
        <v>1194</v>
      </c>
      <c r="I18" s="55" t="s">
        <v>54</v>
      </c>
      <c r="J18" s="56" t="s">
        <v>1195</v>
      </c>
      <c r="K18" s="55" t="s">
        <v>1157</v>
      </c>
      <c r="L18" s="55" t="s">
        <v>1014</v>
      </c>
      <c r="M18" s="55" t="s">
        <v>1015</v>
      </c>
      <c r="N18" s="95">
        <v>17</v>
      </c>
      <c r="O18" s="96"/>
      <c r="P18" s="95">
        <v>17</v>
      </c>
      <c r="Q18" s="96"/>
      <c r="R18" s="95">
        <v>0</v>
      </c>
      <c r="S18" s="97"/>
      <c r="T18" s="96"/>
      <c r="U18" s="55">
        <v>6</v>
      </c>
      <c r="V18" s="55">
        <v>6</v>
      </c>
      <c r="W18" s="55">
        <v>0</v>
      </c>
      <c r="X18" s="55">
        <v>6</v>
      </c>
      <c r="Y18" s="55">
        <v>0</v>
      </c>
      <c r="Z18" s="55">
        <v>0</v>
      </c>
      <c r="AA18" s="55">
        <v>2</v>
      </c>
      <c r="AB18" s="55">
        <v>1</v>
      </c>
      <c r="AC18" s="55">
        <v>2</v>
      </c>
      <c r="AD18" s="55">
        <v>2</v>
      </c>
      <c r="AE18" s="55">
        <v>0</v>
      </c>
      <c r="AF18" s="55">
        <v>1</v>
      </c>
      <c r="AG18" s="55">
        <v>2</v>
      </c>
      <c r="AH18" s="55">
        <v>2</v>
      </c>
      <c r="AI18" s="55">
        <v>1</v>
      </c>
      <c r="AJ18" s="55">
        <v>1</v>
      </c>
      <c r="AK18" s="55">
        <v>3</v>
      </c>
      <c r="AL18" s="39" t="str">
        <f t="shared" si="1"/>
        <v>2, 3, 2, 3, 3,4</v>
      </c>
      <c r="AM18" s="39">
        <f t="shared" si="2"/>
        <v>2</v>
      </c>
      <c r="AN18" s="39">
        <f t="shared" si="3"/>
        <v>3</v>
      </c>
      <c r="AO18" s="39">
        <f t="shared" si="4"/>
        <v>2</v>
      </c>
      <c r="AP18" s="39">
        <f t="shared" si="5"/>
        <v>3</v>
      </c>
      <c r="AQ18" s="39">
        <f t="shared" si="6"/>
        <v>3</v>
      </c>
      <c r="AR18" s="39">
        <f t="shared" si="7"/>
        <v>4</v>
      </c>
    </row>
    <row r="19" spans="1:44" ht="18">
      <c r="A19" s="53">
        <f t="shared" si="0"/>
        <v>230342</v>
      </c>
      <c r="B19" s="54" t="s">
        <v>1011</v>
      </c>
      <c r="C19" s="55" t="s">
        <v>1012</v>
      </c>
      <c r="D19" s="55" t="s">
        <v>28</v>
      </c>
      <c r="E19" s="55" t="s">
        <v>28</v>
      </c>
      <c r="F19" s="55" t="s">
        <v>28</v>
      </c>
      <c r="G19" s="55" t="s">
        <v>496</v>
      </c>
      <c r="H19" s="55" t="s">
        <v>1196</v>
      </c>
      <c r="I19" s="55" t="s">
        <v>54</v>
      </c>
      <c r="J19" s="56" t="s">
        <v>1197</v>
      </c>
      <c r="K19" s="55" t="s">
        <v>1157</v>
      </c>
      <c r="L19" s="55" t="s">
        <v>1014</v>
      </c>
      <c r="M19" s="55" t="s">
        <v>1015</v>
      </c>
      <c r="N19" s="95">
        <v>579</v>
      </c>
      <c r="O19" s="96"/>
      <c r="P19" s="95">
        <v>573</v>
      </c>
      <c r="Q19" s="96"/>
      <c r="R19" s="95">
        <v>5</v>
      </c>
      <c r="S19" s="97"/>
      <c r="T19" s="96"/>
      <c r="U19" s="55">
        <v>6</v>
      </c>
      <c r="V19" s="55">
        <v>26</v>
      </c>
      <c r="W19" s="55">
        <v>0</v>
      </c>
      <c r="X19" s="55">
        <v>26</v>
      </c>
      <c r="Y19" s="55">
        <v>0</v>
      </c>
      <c r="Z19" s="55">
        <v>43</v>
      </c>
      <c r="AA19" s="55">
        <v>46</v>
      </c>
      <c r="AB19" s="55">
        <v>59</v>
      </c>
      <c r="AC19" s="55">
        <v>44</v>
      </c>
      <c r="AD19" s="55">
        <v>75</v>
      </c>
      <c r="AE19" s="55">
        <v>60</v>
      </c>
      <c r="AF19" s="55">
        <v>41</v>
      </c>
      <c r="AG19" s="55">
        <v>44</v>
      </c>
      <c r="AH19" s="55">
        <v>60</v>
      </c>
      <c r="AI19" s="55">
        <v>30</v>
      </c>
      <c r="AJ19" s="55">
        <v>36</v>
      </c>
      <c r="AK19" s="55">
        <v>41</v>
      </c>
      <c r="AL19" s="39" t="str">
        <f t="shared" si="1"/>
        <v>89, 103, 135, 85, 90,77</v>
      </c>
      <c r="AM19" s="39">
        <f t="shared" si="2"/>
        <v>89</v>
      </c>
      <c r="AN19" s="39">
        <f t="shared" si="3"/>
        <v>103</v>
      </c>
      <c r="AO19" s="39">
        <f t="shared" si="4"/>
        <v>135</v>
      </c>
      <c r="AP19" s="39">
        <f t="shared" si="5"/>
        <v>85</v>
      </c>
      <c r="AQ19" s="39">
        <f t="shared" si="6"/>
        <v>90</v>
      </c>
      <c r="AR19" s="39">
        <f t="shared" si="7"/>
        <v>77</v>
      </c>
    </row>
    <row r="20" spans="1:44" ht="27">
      <c r="A20" s="53">
        <f t="shared" si="0"/>
        <v>230201</v>
      </c>
      <c r="B20" s="54" t="s">
        <v>1011</v>
      </c>
      <c r="C20" s="55" t="s">
        <v>1012</v>
      </c>
      <c r="D20" s="55" t="s">
        <v>28</v>
      </c>
      <c r="E20" s="55" t="s">
        <v>28</v>
      </c>
      <c r="F20" s="55" t="s">
        <v>28</v>
      </c>
      <c r="G20" s="55" t="s">
        <v>486</v>
      </c>
      <c r="H20" s="55" t="s">
        <v>1198</v>
      </c>
      <c r="I20" s="55" t="s">
        <v>54</v>
      </c>
      <c r="J20" s="56" t="s">
        <v>1199</v>
      </c>
      <c r="K20" s="55" t="s">
        <v>1157</v>
      </c>
      <c r="L20" s="55" t="s">
        <v>1014</v>
      </c>
      <c r="M20" s="55" t="s">
        <v>1015</v>
      </c>
      <c r="N20" s="95">
        <v>1037</v>
      </c>
      <c r="O20" s="96"/>
      <c r="P20" s="95">
        <v>1037</v>
      </c>
      <c r="Q20" s="96"/>
      <c r="R20" s="95">
        <v>0</v>
      </c>
      <c r="S20" s="97"/>
      <c r="T20" s="96"/>
      <c r="U20" s="55">
        <v>6</v>
      </c>
      <c r="V20" s="55">
        <v>36</v>
      </c>
      <c r="W20" s="55">
        <v>0</v>
      </c>
      <c r="X20" s="55">
        <v>36</v>
      </c>
      <c r="Y20" s="55">
        <v>0</v>
      </c>
      <c r="Z20" s="55">
        <v>134</v>
      </c>
      <c r="AA20" s="55">
        <v>30</v>
      </c>
      <c r="AB20" s="55">
        <v>121</v>
      </c>
      <c r="AC20" s="55">
        <v>42</v>
      </c>
      <c r="AD20" s="55">
        <v>132</v>
      </c>
      <c r="AE20" s="55">
        <v>43</v>
      </c>
      <c r="AF20" s="55">
        <v>156</v>
      </c>
      <c r="AG20" s="55">
        <v>23</v>
      </c>
      <c r="AH20" s="55">
        <v>154</v>
      </c>
      <c r="AI20" s="55">
        <v>22</v>
      </c>
      <c r="AJ20" s="55">
        <v>170</v>
      </c>
      <c r="AK20" s="55">
        <v>10</v>
      </c>
      <c r="AL20" s="39" t="str">
        <f t="shared" si="1"/>
        <v>164, 163, 175, 179, 176,180</v>
      </c>
      <c r="AM20" s="39">
        <f t="shared" si="2"/>
        <v>164</v>
      </c>
      <c r="AN20" s="39">
        <f t="shared" si="3"/>
        <v>163</v>
      </c>
      <c r="AO20" s="39">
        <f t="shared" si="4"/>
        <v>175</v>
      </c>
      <c r="AP20" s="39">
        <f t="shared" si="5"/>
        <v>179</v>
      </c>
      <c r="AQ20" s="39">
        <f t="shared" si="6"/>
        <v>176</v>
      </c>
      <c r="AR20" s="39">
        <f t="shared" si="7"/>
        <v>180</v>
      </c>
    </row>
    <row r="21" spans="1:44" ht="18">
      <c r="A21" s="53">
        <f t="shared" si="0"/>
        <v>231712</v>
      </c>
      <c r="B21" s="54" t="s">
        <v>1011</v>
      </c>
      <c r="C21" s="55" t="s">
        <v>1012</v>
      </c>
      <c r="D21" s="55" t="s">
        <v>28</v>
      </c>
      <c r="E21" s="55" t="s">
        <v>28</v>
      </c>
      <c r="F21" s="55" t="s">
        <v>28</v>
      </c>
      <c r="G21" s="55" t="s">
        <v>1200</v>
      </c>
      <c r="H21" s="55" t="s">
        <v>1201</v>
      </c>
      <c r="I21" s="55" t="s">
        <v>54</v>
      </c>
      <c r="J21" s="56" t="s">
        <v>1202</v>
      </c>
      <c r="K21" s="55" t="s">
        <v>1157</v>
      </c>
      <c r="L21" s="55" t="s">
        <v>1014</v>
      </c>
      <c r="M21" s="55" t="s">
        <v>1015</v>
      </c>
      <c r="N21" s="95">
        <v>20</v>
      </c>
      <c r="O21" s="96"/>
      <c r="P21" s="95">
        <v>20</v>
      </c>
      <c r="Q21" s="96"/>
      <c r="R21" s="95">
        <v>0</v>
      </c>
      <c r="S21" s="97"/>
      <c r="T21" s="96"/>
      <c r="U21" s="55">
        <v>6</v>
      </c>
      <c r="V21" s="55">
        <v>6</v>
      </c>
      <c r="W21" s="55">
        <v>0</v>
      </c>
      <c r="X21" s="55">
        <v>6</v>
      </c>
      <c r="Y21" s="55">
        <v>0</v>
      </c>
      <c r="Z21" s="55">
        <v>1</v>
      </c>
      <c r="AA21" s="55">
        <v>3</v>
      </c>
      <c r="AB21" s="55">
        <v>0</v>
      </c>
      <c r="AC21" s="55">
        <v>1</v>
      </c>
      <c r="AD21" s="55">
        <v>0</v>
      </c>
      <c r="AE21" s="55">
        <v>3</v>
      </c>
      <c r="AF21" s="55">
        <v>2</v>
      </c>
      <c r="AG21" s="55">
        <v>3</v>
      </c>
      <c r="AH21" s="55">
        <v>2</v>
      </c>
      <c r="AI21" s="55">
        <v>1</v>
      </c>
      <c r="AJ21" s="55">
        <v>1</v>
      </c>
      <c r="AK21" s="55">
        <v>3</v>
      </c>
      <c r="AL21" s="39" t="str">
        <f t="shared" si="1"/>
        <v>4, 1, 3, 5, 3,4</v>
      </c>
      <c r="AM21" s="39">
        <f t="shared" si="2"/>
        <v>4</v>
      </c>
      <c r="AN21" s="39">
        <f t="shared" si="3"/>
        <v>1</v>
      </c>
      <c r="AO21" s="39">
        <f t="shared" si="4"/>
        <v>3</v>
      </c>
      <c r="AP21" s="39">
        <f t="shared" si="5"/>
        <v>5</v>
      </c>
      <c r="AQ21" s="39">
        <f t="shared" si="6"/>
        <v>3</v>
      </c>
      <c r="AR21" s="39">
        <f t="shared" si="7"/>
        <v>4</v>
      </c>
    </row>
    <row r="22" spans="1:44" ht="18">
      <c r="A22" s="53">
        <f t="shared" si="0"/>
        <v>230144</v>
      </c>
      <c r="B22" s="54" t="s">
        <v>1011</v>
      </c>
      <c r="C22" s="55" t="s">
        <v>1012</v>
      </c>
      <c r="D22" s="55" t="s">
        <v>28</v>
      </c>
      <c r="E22" s="55" t="s">
        <v>28</v>
      </c>
      <c r="F22" s="55" t="s">
        <v>28</v>
      </c>
      <c r="G22" s="55" t="s">
        <v>28</v>
      </c>
      <c r="H22" s="55" t="s">
        <v>1203</v>
      </c>
      <c r="I22" s="55" t="s">
        <v>54</v>
      </c>
      <c r="J22" s="56" t="s">
        <v>1204</v>
      </c>
      <c r="K22" s="55" t="s">
        <v>1157</v>
      </c>
      <c r="L22" s="55" t="s">
        <v>1014</v>
      </c>
      <c r="M22" s="55" t="s">
        <v>1015</v>
      </c>
      <c r="N22" s="95">
        <v>52</v>
      </c>
      <c r="O22" s="96"/>
      <c r="P22" s="95">
        <v>52</v>
      </c>
      <c r="Q22" s="96"/>
      <c r="R22" s="95">
        <v>0</v>
      </c>
      <c r="S22" s="97"/>
      <c r="T22" s="96"/>
      <c r="U22" s="55">
        <v>6</v>
      </c>
      <c r="V22" s="55">
        <v>6</v>
      </c>
      <c r="W22" s="55">
        <v>0</v>
      </c>
      <c r="X22" s="55">
        <v>6</v>
      </c>
      <c r="Y22" s="55">
        <v>0</v>
      </c>
      <c r="Z22" s="55">
        <v>3</v>
      </c>
      <c r="AA22" s="55">
        <v>2</v>
      </c>
      <c r="AB22" s="55">
        <v>3</v>
      </c>
      <c r="AC22" s="55">
        <v>6</v>
      </c>
      <c r="AD22" s="55">
        <v>3</v>
      </c>
      <c r="AE22" s="55">
        <v>4</v>
      </c>
      <c r="AF22" s="55">
        <v>4</v>
      </c>
      <c r="AG22" s="55">
        <v>5</v>
      </c>
      <c r="AH22" s="55">
        <v>4</v>
      </c>
      <c r="AI22" s="55">
        <v>6</v>
      </c>
      <c r="AJ22" s="55">
        <v>9</v>
      </c>
      <c r="AK22" s="55">
        <v>3</v>
      </c>
      <c r="AL22" s="39" t="str">
        <f t="shared" si="1"/>
        <v>5, 9, 7, 9, 10,12</v>
      </c>
      <c r="AM22" s="39">
        <f t="shared" si="2"/>
        <v>5</v>
      </c>
      <c r="AN22" s="39">
        <f t="shared" si="3"/>
        <v>9</v>
      </c>
      <c r="AO22" s="39">
        <f t="shared" si="4"/>
        <v>7</v>
      </c>
      <c r="AP22" s="39">
        <f t="shared" si="5"/>
        <v>9</v>
      </c>
      <c r="AQ22" s="39">
        <f t="shared" si="6"/>
        <v>10</v>
      </c>
      <c r="AR22" s="39">
        <f t="shared" si="7"/>
        <v>12</v>
      </c>
    </row>
    <row r="23" spans="1:44" ht="18">
      <c r="A23" s="53">
        <f t="shared" si="0"/>
        <v>618439</v>
      </c>
      <c r="B23" s="54" t="s">
        <v>1011</v>
      </c>
      <c r="C23" s="55" t="s">
        <v>1012</v>
      </c>
      <c r="D23" s="55" t="s">
        <v>28</v>
      </c>
      <c r="E23" s="55" t="s">
        <v>28</v>
      </c>
      <c r="F23" s="55" t="s">
        <v>28</v>
      </c>
      <c r="G23" s="55" t="s">
        <v>28</v>
      </c>
      <c r="H23" s="55" t="s">
        <v>1205</v>
      </c>
      <c r="I23" s="55" t="s">
        <v>54</v>
      </c>
      <c r="J23" s="56" t="s">
        <v>1206</v>
      </c>
      <c r="K23" s="55" t="s">
        <v>1157</v>
      </c>
      <c r="L23" s="55" t="s">
        <v>1014</v>
      </c>
      <c r="M23" s="55" t="s">
        <v>1015</v>
      </c>
      <c r="N23" s="95">
        <v>18</v>
      </c>
      <c r="O23" s="96"/>
      <c r="P23" s="95">
        <v>18</v>
      </c>
      <c r="Q23" s="96"/>
      <c r="R23" s="95">
        <v>0</v>
      </c>
      <c r="S23" s="97"/>
      <c r="T23" s="96"/>
      <c r="U23" s="55">
        <v>6</v>
      </c>
      <c r="V23" s="55">
        <v>6</v>
      </c>
      <c r="W23" s="55">
        <v>0</v>
      </c>
      <c r="X23" s="55">
        <v>6</v>
      </c>
      <c r="Y23" s="55">
        <v>0</v>
      </c>
      <c r="Z23" s="55">
        <v>1</v>
      </c>
      <c r="AA23" s="55">
        <v>1</v>
      </c>
      <c r="AB23" s="55">
        <v>0</v>
      </c>
      <c r="AC23" s="55">
        <v>3</v>
      </c>
      <c r="AD23" s="55">
        <v>2</v>
      </c>
      <c r="AE23" s="55">
        <v>1</v>
      </c>
      <c r="AF23" s="55">
        <v>2</v>
      </c>
      <c r="AG23" s="55">
        <v>1</v>
      </c>
      <c r="AH23" s="55">
        <v>2</v>
      </c>
      <c r="AI23" s="55">
        <v>3</v>
      </c>
      <c r="AJ23" s="55">
        <v>1</v>
      </c>
      <c r="AK23" s="55">
        <v>1</v>
      </c>
      <c r="AL23" s="39" t="str">
        <f t="shared" si="1"/>
        <v>2, 3, 3, 3, 5,2</v>
      </c>
      <c r="AM23" s="39">
        <f t="shared" si="2"/>
        <v>2</v>
      </c>
      <c r="AN23" s="39">
        <f t="shared" si="3"/>
        <v>3</v>
      </c>
      <c r="AO23" s="39">
        <f t="shared" si="4"/>
        <v>3</v>
      </c>
      <c r="AP23" s="39">
        <f t="shared" si="5"/>
        <v>3</v>
      </c>
      <c r="AQ23" s="39">
        <f t="shared" si="6"/>
        <v>5</v>
      </c>
      <c r="AR23" s="39">
        <f t="shared" si="7"/>
        <v>2</v>
      </c>
    </row>
    <row r="24" spans="1:44" ht="18">
      <c r="A24" s="53">
        <f t="shared" si="0"/>
        <v>230888</v>
      </c>
      <c r="B24" s="54" t="s">
        <v>1011</v>
      </c>
      <c r="C24" s="55" t="s">
        <v>1012</v>
      </c>
      <c r="D24" s="55" t="s">
        <v>28</v>
      </c>
      <c r="E24" s="55" t="s">
        <v>28</v>
      </c>
      <c r="F24" s="55" t="s">
        <v>28</v>
      </c>
      <c r="G24" s="55" t="s">
        <v>482</v>
      </c>
      <c r="H24" s="55" t="s">
        <v>1207</v>
      </c>
      <c r="I24" s="55" t="s">
        <v>54</v>
      </c>
      <c r="J24" s="56" t="s">
        <v>1208</v>
      </c>
      <c r="K24" s="55" t="s">
        <v>1157</v>
      </c>
      <c r="L24" s="55" t="s">
        <v>1014</v>
      </c>
      <c r="M24" s="55" t="s">
        <v>1015</v>
      </c>
      <c r="N24" s="95">
        <v>121</v>
      </c>
      <c r="O24" s="96"/>
      <c r="P24" s="95">
        <v>121</v>
      </c>
      <c r="Q24" s="96"/>
      <c r="R24" s="95">
        <v>0</v>
      </c>
      <c r="S24" s="97"/>
      <c r="T24" s="96"/>
      <c r="U24" s="55">
        <v>6</v>
      </c>
      <c r="V24" s="55">
        <v>10</v>
      </c>
      <c r="W24" s="55">
        <v>0</v>
      </c>
      <c r="X24" s="55">
        <v>10</v>
      </c>
      <c r="Y24" s="55">
        <v>0</v>
      </c>
      <c r="Z24" s="55">
        <v>9</v>
      </c>
      <c r="AA24" s="55">
        <v>5</v>
      </c>
      <c r="AB24" s="55">
        <v>16</v>
      </c>
      <c r="AC24" s="55">
        <v>7</v>
      </c>
      <c r="AD24" s="55">
        <v>8</v>
      </c>
      <c r="AE24" s="55">
        <v>13</v>
      </c>
      <c r="AF24" s="55">
        <v>8</v>
      </c>
      <c r="AG24" s="55">
        <v>12</v>
      </c>
      <c r="AH24" s="55">
        <v>10</v>
      </c>
      <c r="AI24" s="55">
        <v>7</v>
      </c>
      <c r="AJ24" s="55">
        <v>17</v>
      </c>
      <c r="AK24" s="55">
        <v>9</v>
      </c>
      <c r="AL24" s="39" t="str">
        <f t="shared" si="1"/>
        <v>14, 23, 21, 20, 17,26</v>
      </c>
      <c r="AM24" s="39">
        <f t="shared" si="2"/>
        <v>14</v>
      </c>
      <c r="AN24" s="39">
        <f t="shared" si="3"/>
        <v>23</v>
      </c>
      <c r="AO24" s="39">
        <f t="shared" si="4"/>
        <v>21</v>
      </c>
      <c r="AP24" s="39">
        <f t="shared" si="5"/>
        <v>20</v>
      </c>
      <c r="AQ24" s="39">
        <f t="shared" si="6"/>
        <v>17</v>
      </c>
      <c r="AR24" s="39">
        <f t="shared" si="7"/>
        <v>26</v>
      </c>
    </row>
    <row r="25" spans="1:44" ht="18">
      <c r="A25" s="53">
        <f t="shared" si="0"/>
        <v>230466</v>
      </c>
      <c r="B25" s="54" t="s">
        <v>1011</v>
      </c>
      <c r="C25" s="55" t="s">
        <v>1012</v>
      </c>
      <c r="D25" s="55" t="s">
        <v>28</v>
      </c>
      <c r="E25" s="55" t="s">
        <v>28</v>
      </c>
      <c r="F25" s="55" t="s">
        <v>369</v>
      </c>
      <c r="G25" s="55" t="s">
        <v>369</v>
      </c>
      <c r="H25" s="55" t="s">
        <v>1209</v>
      </c>
      <c r="I25" s="55" t="s">
        <v>54</v>
      </c>
      <c r="J25" s="56" t="s">
        <v>1210</v>
      </c>
      <c r="K25" s="55" t="s">
        <v>1157</v>
      </c>
      <c r="L25" s="55" t="s">
        <v>1014</v>
      </c>
      <c r="M25" s="55" t="s">
        <v>1015</v>
      </c>
      <c r="N25" s="95">
        <v>124</v>
      </c>
      <c r="O25" s="96"/>
      <c r="P25" s="95">
        <v>120</v>
      </c>
      <c r="Q25" s="96"/>
      <c r="R25" s="95">
        <v>4</v>
      </c>
      <c r="S25" s="97"/>
      <c r="T25" s="96"/>
      <c r="U25" s="55">
        <v>6</v>
      </c>
      <c r="V25" s="55">
        <v>11</v>
      </c>
      <c r="W25" s="55">
        <v>0</v>
      </c>
      <c r="X25" s="55">
        <v>11</v>
      </c>
      <c r="Y25" s="55">
        <v>0</v>
      </c>
      <c r="Z25" s="55">
        <v>11</v>
      </c>
      <c r="AA25" s="55">
        <v>13</v>
      </c>
      <c r="AB25" s="55">
        <v>10</v>
      </c>
      <c r="AC25" s="55">
        <v>7</v>
      </c>
      <c r="AD25" s="55">
        <v>11</v>
      </c>
      <c r="AE25" s="55">
        <v>10</v>
      </c>
      <c r="AF25" s="55">
        <v>8</v>
      </c>
      <c r="AG25" s="55">
        <v>11</v>
      </c>
      <c r="AH25" s="55">
        <v>8</v>
      </c>
      <c r="AI25" s="55">
        <v>14</v>
      </c>
      <c r="AJ25" s="55">
        <v>12</v>
      </c>
      <c r="AK25" s="55">
        <v>9</v>
      </c>
      <c r="AL25" s="39" t="str">
        <f t="shared" si="1"/>
        <v>24, 17, 21, 19, 22,21</v>
      </c>
      <c r="AM25" s="39">
        <f t="shared" si="2"/>
        <v>24</v>
      </c>
      <c r="AN25" s="39">
        <f t="shared" si="3"/>
        <v>17</v>
      </c>
      <c r="AO25" s="39">
        <f t="shared" si="4"/>
        <v>21</v>
      </c>
      <c r="AP25" s="39">
        <f t="shared" si="5"/>
        <v>19</v>
      </c>
      <c r="AQ25" s="39">
        <f t="shared" si="6"/>
        <v>22</v>
      </c>
      <c r="AR25" s="39">
        <f t="shared" si="7"/>
        <v>21</v>
      </c>
    </row>
    <row r="26" spans="1:44" ht="18">
      <c r="A26" s="53">
        <f t="shared" si="0"/>
        <v>230318</v>
      </c>
      <c r="B26" s="54" t="s">
        <v>1011</v>
      </c>
      <c r="C26" s="55" t="s">
        <v>1012</v>
      </c>
      <c r="D26" s="55" t="s">
        <v>28</v>
      </c>
      <c r="E26" s="55" t="s">
        <v>28</v>
      </c>
      <c r="F26" s="55" t="s">
        <v>369</v>
      </c>
      <c r="G26" s="55" t="s">
        <v>1018</v>
      </c>
      <c r="H26" s="55" t="s">
        <v>1211</v>
      </c>
      <c r="I26" s="55" t="s">
        <v>54</v>
      </c>
      <c r="J26" s="56" t="s">
        <v>1212</v>
      </c>
      <c r="K26" s="55" t="s">
        <v>1157</v>
      </c>
      <c r="L26" s="55" t="s">
        <v>1014</v>
      </c>
      <c r="M26" s="55" t="s">
        <v>1015</v>
      </c>
      <c r="N26" s="95">
        <v>42</v>
      </c>
      <c r="O26" s="96"/>
      <c r="P26" s="95">
        <v>42</v>
      </c>
      <c r="Q26" s="96"/>
      <c r="R26" s="95">
        <v>0</v>
      </c>
      <c r="S26" s="97"/>
      <c r="T26" s="96"/>
      <c r="U26" s="55">
        <v>6</v>
      </c>
      <c r="V26" s="55">
        <v>6</v>
      </c>
      <c r="W26" s="55">
        <v>0</v>
      </c>
      <c r="X26" s="55">
        <v>6</v>
      </c>
      <c r="Y26" s="55">
        <v>0</v>
      </c>
      <c r="Z26" s="55">
        <v>2</v>
      </c>
      <c r="AA26" s="55">
        <v>6</v>
      </c>
      <c r="AB26" s="55">
        <v>3</v>
      </c>
      <c r="AC26" s="55">
        <v>2</v>
      </c>
      <c r="AD26" s="55">
        <v>2</v>
      </c>
      <c r="AE26" s="55">
        <v>2</v>
      </c>
      <c r="AF26" s="55">
        <v>2</v>
      </c>
      <c r="AG26" s="55">
        <v>3</v>
      </c>
      <c r="AH26" s="55">
        <v>5</v>
      </c>
      <c r="AI26" s="55">
        <v>5</v>
      </c>
      <c r="AJ26" s="55">
        <v>7</v>
      </c>
      <c r="AK26" s="55">
        <v>3</v>
      </c>
      <c r="AL26" s="39" t="str">
        <f t="shared" si="1"/>
        <v>8, 5, 4, 5, 10,10</v>
      </c>
      <c r="AM26" s="39">
        <f t="shared" si="2"/>
        <v>8</v>
      </c>
      <c r="AN26" s="39">
        <f t="shared" si="3"/>
        <v>5</v>
      </c>
      <c r="AO26" s="39">
        <f t="shared" si="4"/>
        <v>4</v>
      </c>
      <c r="AP26" s="39">
        <f t="shared" si="5"/>
        <v>5</v>
      </c>
      <c r="AQ26" s="39">
        <f t="shared" si="6"/>
        <v>10</v>
      </c>
      <c r="AR26" s="39">
        <f t="shared" si="7"/>
        <v>10</v>
      </c>
    </row>
    <row r="27" spans="1:44" ht="18">
      <c r="A27" s="53">
        <f t="shared" si="0"/>
        <v>227504</v>
      </c>
      <c r="B27" s="54" t="s">
        <v>1011</v>
      </c>
      <c r="C27" s="55" t="s">
        <v>1012</v>
      </c>
      <c r="D27" s="55" t="s">
        <v>28</v>
      </c>
      <c r="E27" s="55" t="s">
        <v>28</v>
      </c>
      <c r="F27" s="55" t="s">
        <v>369</v>
      </c>
      <c r="G27" s="55" t="s">
        <v>1213</v>
      </c>
      <c r="H27" s="55" t="s">
        <v>1214</v>
      </c>
      <c r="I27" s="55" t="s">
        <v>54</v>
      </c>
      <c r="J27" s="56" t="s">
        <v>1215</v>
      </c>
      <c r="K27" s="55" t="s">
        <v>1157</v>
      </c>
      <c r="L27" s="55" t="s">
        <v>1014</v>
      </c>
      <c r="M27" s="55" t="s">
        <v>1015</v>
      </c>
      <c r="N27" s="95">
        <v>47</v>
      </c>
      <c r="O27" s="96"/>
      <c r="P27" s="95">
        <v>47</v>
      </c>
      <c r="Q27" s="96"/>
      <c r="R27" s="95">
        <v>0</v>
      </c>
      <c r="S27" s="97"/>
      <c r="T27" s="96"/>
      <c r="U27" s="55">
        <v>6</v>
      </c>
      <c r="V27" s="55">
        <v>6</v>
      </c>
      <c r="W27" s="55">
        <v>0</v>
      </c>
      <c r="X27" s="55">
        <v>6</v>
      </c>
      <c r="Y27" s="55">
        <v>0</v>
      </c>
      <c r="Z27" s="55">
        <v>4</v>
      </c>
      <c r="AA27" s="55">
        <v>1</v>
      </c>
      <c r="AB27" s="55">
        <v>4</v>
      </c>
      <c r="AC27" s="55">
        <v>6</v>
      </c>
      <c r="AD27" s="55">
        <v>3</v>
      </c>
      <c r="AE27" s="55">
        <v>4</v>
      </c>
      <c r="AF27" s="55">
        <v>3</v>
      </c>
      <c r="AG27" s="55">
        <v>2</v>
      </c>
      <c r="AH27" s="55">
        <v>5</v>
      </c>
      <c r="AI27" s="55">
        <v>6</v>
      </c>
      <c r="AJ27" s="55">
        <v>3</v>
      </c>
      <c r="AK27" s="55">
        <v>6</v>
      </c>
      <c r="AL27" s="39" t="str">
        <f t="shared" si="1"/>
        <v>5, 10, 7, 5, 11,9</v>
      </c>
      <c r="AM27" s="39">
        <f t="shared" si="2"/>
        <v>5</v>
      </c>
      <c r="AN27" s="39">
        <f t="shared" si="3"/>
        <v>10</v>
      </c>
      <c r="AO27" s="39">
        <f t="shared" si="4"/>
        <v>7</v>
      </c>
      <c r="AP27" s="39">
        <f t="shared" si="5"/>
        <v>5</v>
      </c>
      <c r="AQ27" s="39">
        <f t="shared" si="6"/>
        <v>11</v>
      </c>
      <c r="AR27" s="39">
        <f t="shared" si="7"/>
        <v>9</v>
      </c>
    </row>
    <row r="28" spans="1:44" ht="18">
      <c r="A28" s="53">
        <f t="shared" si="0"/>
        <v>230276</v>
      </c>
      <c r="B28" s="54" t="s">
        <v>1011</v>
      </c>
      <c r="C28" s="55" t="s">
        <v>1012</v>
      </c>
      <c r="D28" s="55" t="s">
        <v>28</v>
      </c>
      <c r="E28" s="55" t="s">
        <v>28</v>
      </c>
      <c r="F28" s="55" t="s">
        <v>369</v>
      </c>
      <c r="G28" s="55" t="s">
        <v>1216</v>
      </c>
      <c r="H28" s="55" t="s">
        <v>1217</v>
      </c>
      <c r="I28" s="55" t="s">
        <v>54</v>
      </c>
      <c r="J28" s="56" t="s">
        <v>1218</v>
      </c>
      <c r="K28" s="55" t="s">
        <v>1157</v>
      </c>
      <c r="L28" s="55" t="s">
        <v>1014</v>
      </c>
      <c r="M28" s="55" t="s">
        <v>1015</v>
      </c>
      <c r="N28" s="95">
        <v>12</v>
      </c>
      <c r="O28" s="96"/>
      <c r="P28" s="95">
        <v>12</v>
      </c>
      <c r="Q28" s="96"/>
      <c r="R28" s="95">
        <v>0</v>
      </c>
      <c r="S28" s="97"/>
      <c r="T28" s="96"/>
      <c r="U28" s="55">
        <v>6</v>
      </c>
      <c r="V28" s="55">
        <v>5</v>
      </c>
      <c r="W28" s="55">
        <v>0</v>
      </c>
      <c r="X28" s="55">
        <v>5</v>
      </c>
      <c r="Y28" s="55">
        <v>0</v>
      </c>
      <c r="Z28" s="55">
        <v>1</v>
      </c>
      <c r="AA28" s="55">
        <v>2</v>
      </c>
      <c r="AB28" s="55">
        <v>2</v>
      </c>
      <c r="AC28" s="55">
        <v>0</v>
      </c>
      <c r="AD28" s="55">
        <v>0</v>
      </c>
      <c r="AE28" s="55">
        <v>0</v>
      </c>
      <c r="AF28" s="55">
        <v>0</v>
      </c>
      <c r="AG28" s="55">
        <v>2</v>
      </c>
      <c r="AH28" s="55">
        <v>1</v>
      </c>
      <c r="AI28" s="55">
        <v>0</v>
      </c>
      <c r="AJ28" s="55">
        <v>4</v>
      </c>
      <c r="AK28" s="55">
        <v>0</v>
      </c>
      <c r="AL28" s="39" t="str">
        <f t="shared" si="1"/>
        <v>3, 2, 0, 2, 1,4</v>
      </c>
      <c r="AM28" s="39">
        <f t="shared" si="2"/>
        <v>3</v>
      </c>
      <c r="AN28" s="39">
        <f t="shared" si="3"/>
        <v>2</v>
      </c>
      <c r="AO28" s="39">
        <f t="shared" si="4"/>
        <v>0</v>
      </c>
      <c r="AP28" s="39">
        <f t="shared" si="5"/>
        <v>2</v>
      </c>
      <c r="AQ28" s="39">
        <f t="shared" si="6"/>
        <v>1</v>
      </c>
      <c r="AR28" s="39">
        <f t="shared" si="7"/>
        <v>4</v>
      </c>
    </row>
    <row r="29" spans="1:44" ht="18">
      <c r="A29" s="53">
        <f t="shared" si="0"/>
        <v>230490</v>
      </c>
      <c r="B29" s="54" t="s">
        <v>1011</v>
      </c>
      <c r="C29" s="55" t="s">
        <v>1012</v>
      </c>
      <c r="D29" s="55" t="s">
        <v>28</v>
      </c>
      <c r="E29" s="55" t="s">
        <v>28</v>
      </c>
      <c r="F29" s="55" t="s">
        <v>369</v>
      </c>
      <c r="G29" s="55" t="s">
        <v>1016</v>
      </c>
      <c r="H29" s="55" t="s">
        <v>1219</v>
      </c>
      <c r="I29" s="55" t="s">
        <v>54</v>
      </c>
      <c r="J29" s="56" t="s">
        <v>1220</v>
      </c>
      <c r="K29" s="55" t="s">
        <v>1157</v>
      </c>
      <c r="L29" s="55" t="s">
        <v>1014</v>
      </c>
      <c r="M29" s="55" t="s">
        <v>1015</v>
      </c>
      <c r="N29" s="95">
        <v>62</v>
      </c>
      <c r="O29" s="96"/>
      <c r="P29" s="95">
        <v>62</v>
      </c>
      <c r="Q29" s="96"/>
      <c r="R29" s="95">
        <v>0</v>
      </c>
      <c r="S29" s="97"/>
      <c r="T29" s="96"/>
      <c r="U29" s="55">
        <v>6</v>
      </c>
      <c r="V29" s="55">
        <v>6</v>
      </c>
      <c r="W29" s="55">
        <v>0</v>
      </c>
      <c r="X29" s="55">
        <v>6</v>
      </c>
      <c r="Y29" s="55">
        <v>0</v>
      </c>
      <c r="Z29" s="55">
        <v>5</v>
      </c>
      <c r="AA29" s="55">
        <v>2</v>
      </c>
      <c r="AB29" s="55">
        <v>4</v>
      </c>
      <c r="AC29" s="55">
        <v>6</v>
      </c>
      <c r="AD29" s="55">
        <v>5</v>
      </c>
      <c r="AE29" s="55">
        <v>6</v>
      </c>
      <c r="AF29" s="55">
        <v>5</v>
      </c>
      <c r="AG29" s="55">
        <v>7</v>
      </c>
      <c r="AH29" s="55">
        <v>6</v>
      </c>
      <c r="AI29" s="55">
        <v>5</v>
      </c>
      <c r="AJ29" s="55">
        <v>6</v>
      </c>
      <c r="AK29" s="55">
        <v>5</v>
      </c>
      <c r="AL29" s="39" t="str">
        <f t="shared" si="1"/>
        <v>7, 10, 11, 12, 11,11</v>
      </c>
      <c r="AM29" s="39">
        <f t="shared" si="2"/>
        <v>7</v>
      </c>
      <c r="AN29" s="39">
        <f t="shared" si="3"/>
        <v>10</v>
      </c>
      <c r="AO29" s="39">
        <f t="shared" si="4"/>
        <v>11</v>
      </c>
      <c r="AP29" s="39">
        <f t="shared" si="5"/>
        <v>12</v>
      </c>
      <c r="AQ29" s="39">
        <f t="shared" si="6"/>
        <v>11</v>
      </c>
      <c r="AR29" s="39">
        <f t="shared" si="7"/>
        <v>11</v>
      </c>
    </row>
    <row r="30" spans="1:44" ht="18">
      <c r="A30" s="53">
        <f t="shared" si="0"/>
        <v>230375</v>
      </c>
      <c r="B30" s="54" t="s">
        <v>1011</v>
      </c>
      <c r="C30" s="55" t="s">
        <v>1012</v>
      </c>
      <c r="D30" s="55" t="s">
        <v>28</v>
      </c>
      <c r="E30" s="55" t="s">
        <v>28</v>
      </c>
      <c r="F30" s="55" t="s">
        <v>369</v>
      </c>
      <c r="G30" s="55" t="s">
        <v>554</v>
      </c>
      <c r="H30" s="55" t="s">
        <v>1221</v>
      </c>
      <c r="I30" s="55" t="s">
        <v>54</v>
      </c>
      <c r="J30" s="56" t="s">
        <v>1222</v>
      </c>
      <c r="K30" s="55" t="s">
        <v>1157</v>
      </c>
      <c r="L30" s="55" t="s">
        <v>1014</v>
      </c>
      <c r="M30" s="55" t="s">
        <v>1015</v>
      </c>
      <c r="N30" s="95">
        <v>45</v>
      </c>
      <c r="O30" s="96"/>
      <c r="P30" s="95">
        <v>45</v>
      </c>
      <c r="Q30" s="96"/>
      <c r="R30" s="95">
        <v>0</v>
      </c>
      <c r="S30" s="97"/>
      <c r="T30" s="96"/>
      <c r="U30" s="55">
        <v>6</v>
      </c>
      <c r="V30" s="55">
        <v>6</v>
      </c>
      <c r="W30" s="55">
        <v>0</v>
      </c>
      <c r="X30" s="55">
        <v>6</v>
      </c>
      <c r="Y30" s="55">
        <v>0</v>
      </c>
      <c r="Z30" s="55">
        <v>3</v>
      </c>
      <c r="AA30" s="55">
        <v>3</v>
      </c>
      <c r="AB30" s="55">
        <v>6</v>
      </c>
      <c r="AC30" s="55">
        <v>2</v>
      </c>
      <c r="AD30" s="55">
        <v>5</v>
      </c>
      <c r="AE30" s="55">
        <v>3</v>
      </c>
      <c r="AF30" s="55">
        <v>3</v>
      </c>
      <c r="AG30" s="55">
        <v>4</v>
      </c>
      <c r="AH30" s="55">
        <v>4</v>
      </c>
      <c r="AI30" s="55">
        <v>3</v>
      </c>
      <c r="AJ30" s="55">
        <v>5</v>
      </c>
      <c r="AK30" s="55">
        <v>4</v>
      </c>
      <c r="AL30" s="39" t="str">
        <f t="shared" si="1"/>
        <v>6, 8, 8, 7, 7,9</v>
      </c>
      <c r="AM30" s="39">
        <f t="shared" si="2"/>
        <v>6</v>
      </c>
      <c r="AN30" s="39">
        <f t="shared" si="3"/>
        <v>8</v>
      </c>
      <c r="AO30" s="39">
        <f t="shared" si="4"/>
        <v>8</v>
      </c>
      <c r="AP30" s="39">
        <f t="shared" si="5"/>
        <v>7</v>
      </c>
      <c r="AQ30" s="39">
        <f t="shared" si="6"/>
        <v>7</v>
      </c>
      <c r="AR30" s="39">
        <f t="shared" si="7"/>
        <v>9</v>
      </c>
    </row>
    <row r="31" spans="1:44" ht="18">
      <c r="A31" s="53">
        <f t="shared" si="0"/>
        <v>243840</v>
      </c>
      <c r="B31" s="54" t="s">
        <v>1011</v>
      </c>
      <c r="C31" s="55" t="s">
        <v>1012</v>
      </c>
      <c r="D31" s="55" t="s">
        <v>28</v>
      </c>
      <c r="E31" s="55" t="s">
        <v>28</v>
      </c>
      <c r="F31" s="55" t="s">
        <v>28</v>
      </c>
      <c r="G31" s="55" t="s">
        <v>1223</v>
      </c>
      <c r="H31" s="55" t="s">
        <v>1224</v>
      </c>
      <c r="I31" s="55" t="s">
        <v>54</v>
      </c>
      <c r="J31" s="56" t="s">
        <v>1225</v>
      </c>
      <c r="K31" s="55" t="s">
        <v>1157</v>
      </c>
      <c r="L31" s="55" t="s">
        <v>1014</v>
      </c>
      <c r="M31" s="55" t="s">
        <v>1015</v>
      </c>
      <c r="N31" s="95">
        <v>67</v>
      </c>
      <c r="O31" s="96"/>
      <c r="P31" s="95">
        <v>65</v>
      </c>
      <c r="Q31" s="96"/>
      <c r="R31" s="95">
        <v>2</v>
      </c>
      <c r="S31" s="97"/>
      <c r="T31" s="96"/>
      <c r="U31" s="55">
        <v>6</v>
      </c>
      <c r="V31" s="55">
        <v>6</v>
      </c>
      <c r="W31" s="55">
        <v>0</v>
      </c>
      <c r="X31" s="55">
        <v>6</v>
      </c>
      <c r="Y31" s="55">
        <v>0</v>
      </c>
      <c r="Z31" s="55">
        <v>8</v>
      </c>
      <c r="AA31" s="55">
        <v>3</v>
      </c>
      <c r="AB31" s="55">
        <v>7</v>
      </c>
      <c r="AC31" s="55">
        <v>2</v>
      </c>
      <c r="AD31" s="55">
        <v>9</v>
      </c>
      <c r="AE31" s="55">
        <v>9</v>
      </c>
      <c r="AF31" s="55">
        <v>9</v>
      </c>
      <c r="AG31" s="55">
        <v>2</v>
      </c>
      <c r="AH31" s="55">
        <v>5</v>
      </c>
      <c r="AI31" s="55">
        <v>3</v>
      </c>
      <c r="AJ31" s="55">
        <v>3</v>
      </c>
      <c r="AK31" s="55">
        <v>7</v>
      </c>
      <c r="AL31" s="39" t="str">
        <f t="shared" si="1"/>
        <v>11, 9, 18, 11, 8,10</v>
      </c>
      <c r="AM31" s="39">
        <f t="shared" si="2"/>
        <v>11</v>
      </c>
      <c r="AN31" s="39">
        <f t="shared" si="3"/>
        <v>9</v>
      </c>
      <c r="AO31" s="39">
        <f t="shared" si="4"/>
        <v>18</v>
      </c>
      <c r="AP31" s="39">
        <f t="shared" si="5"/>
        <v>11</v>
      </c>
      <c r="AQ31" s="39">
        <f t="shared" si="6"/>
        <v>8</v>
      </c>
      <c r="AR31" s="39">
        <f t="shared" si="7"/>
        <v>10</v>
      </c>
    </row>
    <row r="32" spans="1:44" ht="18">
      <c r="A32" s="53">
        <f t="shared" si="0"/>
        <v>231670</v>
      </c>
      <c r="B32" s="54" t="s">
        <v>1011</v>
      </c>
      <c r="C32" s="55" t="s">
        <v>1012</v>
      </c>
      <c r="D32" s="55" t="s">
        <v>28</v>
      </c>
      <c r="E32" s="55" t="s">
        <v>28</v>
      </c>
      <c r="F32" s="55" t="s">
        <v>28</v>
      </c>
      <c r="G32" s="55" t="s">
        <v>1226</v>
      </c>
      <c r="H32" s="55" t="s">
        <v>1227</v>
      </c>
      <c r="I32" s="55" t="s">
        <v>54</v>
      </c>
      <c r="J32" s="56" t="s">
        <v>1228</v>
      </c>
      <c r="K32" s="55" t="s">
        <v>1157</v>
      </c>
      <c r="L32" s="55" t="s">
        <v>1014</v>
      </c>
      <c r="M32" s="55" t="s">
        <v>1015</v>
      </c>
      <c r="N32" s="95">
        <v>23</v>
      </c>
      <c r="O32" s="96"/>
      <c r="P32" s="95">
        <v>23</v>
      </c>
      <c r="Q32" s="96"/>
      <c r="R32" s="95">
        <v>0</v>
      </c>
      <c r="S32" s="97"/>
      <c r="T32" s="96"/>
      <c r="U32" s="55">
        <v>4</v>
      </c>
      <c r="V32" s="55">
        <v>4</v>
      </c>
      <c r="W32" s="55">
        <v>0</v>
      </c>
      <c r="X32" s="55">
        <v>4</v>
      </c>
      <c r="Y32" s="55">
        <v>0</v>
      </c>
      <c r="Z32" s="55">
        <v>9</v>
      </c>
      <c r="AA32" s="55">
        <v>2</v>
      </c>
      <c r="AB32" s="55">
        <v>1</v>
      </c>
      <c r="AC32" s="55">
        <v>1</v>
      </c>
      <c r="AD32" s="55">
        <v>4</v>
      </c>
      <c r="AE32" s="55">
        <v>3</v>
      </c>
      <c r="AF32" s="55">
        <v>0</v>
      </c>
      <c r="AG32" s="55">
        <v>0</v>
      </c>
      <c r="AH32" s="55">
        <v>1</v>
      </c>
      <c r="AI32" s="55">
        <v>2</v>
      </c>
      <c r="AJ32" s="55">
        <v>0</v>
      </c>
      <c r="AK32" s="55">
        <v>0</v>
      </c>
      <c r="AL32" s="39" t="str">
        <f t="shared" si="1"/>
        <v>11, 2, 7, 0, 3,0</v>
      </c>
      <c r="AM32" s="39">
        <f t="shared" si="2"/>
        <v>11</v>
      </c>
      <c r="AN32" s="39">
        <f t="shared" si="3"/>
        <v>2</v>
      </c>
      <c r="AO32" s="39">
        <f t="shared" si="4"/>
        <v>7</v>
      </c>
      <c r="AP32" s="39">
        <f t="shared" si="5"/>
        <v>0</v>
      </c>
      <c r="AQ32" s="39">
        <f t="shared" si="6"/>
        <v>3</v>
      </c>
      <c r="AR32" s="39">
        <f t="shared" si="7"/>
        <v>0</v>
      </c>
    </row>
    <row r="33" spans="1:44" ht="18">
      <c r="A33" s="53">
        <f t="shared" si="0"/>
        <v>230292</v>
      </c>
      <c r="B33" s="54" t="s">
        <v>1011</v>
      </c>
      <c r="C33" s="55" t="s">
        <v>1012</v>
      </c>
      <c r="D33" s="55" t="s">
        <v>28</v>
      </c>
      <c r="E33" s="55" t="s">
        <v>28</v>
      </c>
      <c r="F33" s="55" t="s">
        <v>369</v>
      </c>
      <c r="G33" s="55" t="s">
        <v>1229</v>
      </c>
      <c r="H33" s="55" t="s">
        <v>1230</v>
      </c>
      <c r="I33" s="55" t="s">
        <v>54</v>
      </c>
      <c r="J33" s="56" t="s">
        <v>1231</v>
      </c>
      <c r="K33" s="55" t="s">
        <v>1157</v>
      </c>
      <c r="L33" s="55" t="s">
        <v>1014</v>
      </c>
      <c r="M33" s="55" t="s">
        <v>1015</v>
      </c>
      <c r="N33" s="95">
        <v>10</v>
      </c>
      <c r="O33" s="96"/>
      <c r="P33" s="95">
        <v>10</v>
      </c>
      <c r="Q33" s="96"/>
      <c r="R33" s="95">
        <v>0</v>
      </c>
      <c r="S33" s="97"/>
      <c r="T33" s="96"/>
      <c r="U33" s="55">
        <v>6</v>
      </c>
      <c r="V33" s="55">
        <v>6</v>
      </c>
      <c r="W33" s="55">
        <v>0</v>
      </c>
      <c r="X33" s="55">
        <v>6</v>
      </c>
      <c r="Y33" s="55">
        <v>0</v>
      </c>
      <c r="Z33" s="55">
        <v>1</v>
      </c>
      <c r="AA33" s="55">
        <v>0</v>
      </c>
      <c r="AB33" s="55">
        <v>0</v>
      </c>
      <c r="AC33" s="55">
        <v>1</v>
      </c>
      <c r="AD33" s="55">
        <v>1</v>
      </c>
      <c r="AE33" s="55">
        <v>0</v>
      </c>
      <c r="AF33" s="55">
        <v>1</v>
      </c>
      <c r="AG33" s="55">
        <v>1</v>
      </c>
      <c r="AH33" s="55">
        <v>1</v>
      </c>
      <c r="AI33" s="55">
        <v>1</v>
      </c>
      <c r="AJ33" s="55">
        <v>0</v>
      </c>
      <c r="AK33" s="55">
        <v>3</v>
      </c>
      <c r="AL33" s="39" t="str">
        <f t="shared" si="1"/>
        <v>1, 1, 1, 2, 2,3</v>
      </c>
      <c r="AM33" s="39">
        <f t="shared" si="2"/>
        <v>1</v>
      </c>
      <c r="AN33" s="39">
        <f t="shared" si="3"/>
        <v>1</v>
      </c>
      <c r="AO33" s="39">
        <f t="shared" si="4"/>
        <v>1</v>
      </c>
      <c r="AP33" s="39">
        <f t="shared" si="5"/>
        <v>2</v>
      </c>
      <c r="AQ33" s="39">
        <f t="shared" si="6"/>
        <v>2</v>
      </c>
      <c r="AR33" s="39">
        <f t="shared" si="7"/>
        <v>3</v>
      </c>
    </row>
    <row r="34" spans="1:44" ht="18">
      <c r="A34" s="53">
        <f t="shared" si="0"/>
        <v>230979</v>
      </c>
      <c r="B34" s="54" t="s">
        <v>1011</v>
      </c>
      <c r="C34" s="55" t="s">
        <v>1012</v>
      </c>
      <c r="D34" s="55" t="s">
        <v>28</v>
      </c>
      <c r="E34" s="55" t="s">
        <v>28</v>
      </c>
      <c r="F34" s="55" t="s">
        <v>28</v>
      </c>
      <c r="G34" s="55" t="s">
        <v>491</v>
      </c>
      <c r="H34" s="55" t="s">
        <v>1232</v>
      </c>
      <c r="I34" s="55" t="s">
        <v>54</v>
      </c>
      <c r="J34" s="56" t="s">
        <v>1233</v>
      </c>
      <c r="K34" s="55" t="s">
        <v>1157</v>
      </c>
      <c r="L34" s="55" t="s">
        <v>1014</v>
      </c>
      <c r="M34" s="55" t="s">
        <v>1015</v>
      </c>
      <c r="N34" s="95">
        <v>43</v>
      </c>
      <c r="O34" s="96"/>
      <c r="P34" s="95">
        <v>38</v>
      </c>
      <c r="Q34" s="96"/>
      <c r="R34" s="95">
        <v>5</v>
      </c>
      <c r="S34" s="97"/>
      <c r="T34" s="96"/>
      <c r="U34" s="55">
        <v>6</v>
      </c>
      <c r="V34" s="55">
        <v>6</v>
      </c>
      <c r="W34" s="55">
        <v>0</v>
      </c>
      <c r="X34" s="55">
        <v>6</v>
      </c>
      <c r="Y34" s="55">
        <v>0</v>
      </c>
      <c r="Z34" s="55">
        <v>2</v>
      </c>
      <c r="AA34" s="55">
        <v>2</v>
      </c>
      <c r="AB34" s="55">
        <v>2</v>
      </c>
      <c r="AC34" s="55">
        <v>6</v>
      </c>
      <c r="AD34" s="55">
        <v>7</v>
      </c>
      <c r="AE34" s="55">
        <v>3</v>
      </c>
      <c r="AF34" s="55">
        <v>3</v>
      </c>
      <c r="AG34" s="55">
        <v>1</v>
      </c>
      <c r="AH34" s="55">
        <v>3</v>
      </c>
      <c r="AI34" s="55">
        <v>5</v>
      </c>
      <c r="AJ34" s="55">
        <v>6</v>
      </c>
      <c r="AK34" s="55">
        <v>3</v>
      </c>
      <c r="AL34" s="39" t="str">
        <f t="shared" si="1"/>
        <v>4, 8, 10, 4, 8,9</v>
      </c>
      <c r="AM34" s="39">
        <f t="shared" si="2"/>
        <v>4</v>
      </c>
      <c r="AN34" s="39">
        <f t="shared" si="3"/>
        <v>8</v>
      </c>
      <c r="AO34" s="39">
        <f t="shared" si="4"/>
        <v>10</v>
      </c>
      <c r="AP34" s="39">
        <f t="shared" si="5"/>
        <v>4</v>
      </c>
      <c r="AQ34" s="39">
        <f t="shared" si="6"/>
        <v>8</v>
      </c>
      <c r="AR34" s="39">
        <f t="shared" si="7"/>
        <v>9</v>
      </c>
    </row>
    <row r="35" spans="1:44" ht="18">
      <c r="A35" s="53">
        <f t="shared" si="0"/>
        <v>1763440</v>
      </c>
      <c r="B35" s="54" t="s">
        <v>1011</v>
      </c>
      <c r="C35" s="55" t="s">
        <v>1012</v>
      </c>
      <c r="D35" s="55" t="s">
        <v>28</v>
      </c>
      <c r="E35" s="55" t="s">
        <v>28</v>
      </c>
      <c r="F35" s="55" t="s">
        <v>28</v>
      </c>
      <c r="G35" s="55" t="s">
        <v>1081</v>
      </c>
      <c r="H35" s="55" t="s">
        <v>1234</v>
      </c>
      <c r="I35" s="55" t="s">
        <v>54</v>
      </c>
      <c r="J35" s="56" t="s">
        <v>1235</v>
      </c>
      <c r="K35" s="55" t="s">
        <v>1157</v>
      </c>
      <c r="L35" s="55" t="s">
        <v>1014</v>
      </c>
      <c r="M35" s="55" t="s">
        <v>1031</v>
      </c>
      <c r="N35" s="95">
        <v>50</v>
      </c>
      <c r="O35" s="96"/>
      <c r="P35" s="95">
        <v>50</v>
      </c>
      <c r="Q35" s="96"/>
      <c r="R35" s="95">
        <v>0</v>
      </c>
      <c r="S35" s="97"/>
      <c r="T35" s="96"/>
      <c r="U35" s="55">
        <v>5</v>
      </c>
      <c r="V35" s="55">
        <v>5</v>
      </c>
      <c r="W35" s="55">
        <v>0</v>
      </c>
      <c r="X35" s="55">
        <v>5</v>
      </c>
      <c r="Y35" s="55">
        <v>0</v>
      </c>
      <c r="Z35" s="55">
        <v>6</v>
      </c>
      <c r="AA35" s="55">
        <v>6</v>
      </c>
      <c r="AB35" s="55">
        <v>7</v>
      </c>
      <c r="AC35" s="55">
        <v>4</v>
      </c>
      <c r="AD35" s="55">
        <v>10</v>
      </c>
      <c r="AE35" s="55">
        <v>4</v>
      </c>
      <c r="AF35" s="55">
        <v>3</v>
      </c>
      <c r="AG35" s="55">
        <v>4</v>
      </c>
      <c r="AH35" s="55">
        <v>3</v>
      </c>
      <c r="AI35" s="55">
        <v>3</v>
      </c>
      <c r="AJ35" s="55">
        <v>0</v>
      </c>
      <c r="AK35" s="55">
        <v>0</v>
      </c>
      <c r="AL35" s="39" t="str">
        <f t="shared" si="1"/>
        <v>12, 11, 14, 7, 6,0</v>
      </c>
      <c r="AM35" s="39">
        <f t="shared" si="2"/>
        <v>12</v>
      </c>
      <c r="AN35" s="39">
        <f t="shared" si="3"/>
        <v>11</v>
      </c>
      <c r="AO35" s="39">
        <f t="shared" si="4"/>
        <v>14</v>
      </c>
      <c r="AP35" s="39">
        <f t="shared" si="5"/>
        <v>7</v>
      </c>
      <c r="AQ35" s="39">
        <f t="shared" si="6"/>
        <v>6</v>
      </c>
      <c r="AR35" s="39">
        <f t="shared" si="7"/>
        <v>0</v>
      </c>
    </row>
    <row r="36" spans="1:44" ht="18">
      <c r="A36" s="53">
        <f t="shared" si="0"/>
        <v>230557</v>
      </c>
      <c r="B36" s="54" t="s">
        <v>1011</v>
      </c>
      <c r="C36" s="55" t="s">
        <v>1012</v>
      </c>
      <c r="D36" s="55" t="s">
        <v>28</v>
      </c>
      <c r="E36" s="55" t="s">
        <v>28</v>
      </c>
      <c r="F36" s="55" t="s">
        <v>28</v>
      </c>
      <c r="G36" s="55" t="s">
        <v>1037</v>
      </c>
      <c r="H36" s="55" t="s">
        <v>1236</v>
      </c>
      <c r="I36" s="55" t="s">
        <v>54</v>
      </c>
      <c r="J36" s="56" t="s">
        <v>1237</v>
      </c>
      <c r="K36" s="55" t="s">
        <v>1157</v>
      </c>
      <c r="L36" s="55" t="s">
        <v>1014</v>
      </c>
      <c r="M36" s="55" t="s">
        <v>1015</v>
      </c>
      <c r="N36" s="95">
        <v>155</v>
      </c>
      <c r="O36" s="96"/>
      <c r="P36" s="95">
        <v>155</v>
      </c>
      <c r="Q36" s="96"/>
      <c r="R36" s="95">
        <v>0</v>
      </c>
      <c r="S36" s="97"/>
      <c r="T36" s="96"/>
      <c r="U36" s="55">
        <v>6</v>
      </c>
      <c r="V36" s="55">
        <v>12</v>
      </c>
      <c r="W36" s="55">
        <v>0</v>
      </c>
      <c r="X36" s="55">
        <v>12</v>
      </c>
      <c r="Y36" s="55">
        <v>0</v>
      </c>
      <c r="Z36" s="55">
        <v>20</v>
      </c>
      <c r="AA36" s="55">
        <v>15</v>
      </c>
      <c r="AB36" s="55">
        <v>20</v>
      </c>
      <c r="AC36" s="55">
        <v>9</v>
      </c>
      <c r="AD36" s="55">
        <v>13</v>
      </c>
      <c r="AE36" s="55">
        <v>20</v>
      </c>
      <c r="AF36" s="55">
        <v>9</v>
      </c>
      <c r="AG36" s="55">
        <v>8</v>
      </c>
      <c r="AH36" s="55">
        <v>8</v>
      </c>
      <c r="AI36" s="55">
        <v>10</v>
      </c>
      <c r="AJ36" s="55">
        <v>13</v>
      </c>
      <c r="AK36" s="55">
        <v>10</v>
      </c>
      <c r="AL36" s="39" t="str">
        <f t="shared" si="1"/>
        <v>35, 29, 33, 17, 18,23</v>
      </c>
      <c r="AM36" s="39">
        <f t="shared" si="2"/>
        <v>35</v>
      </c>
      <c r="AN36" s="39">
        <f t="shared" si="3"/>
        <v>29</v>
      </c>
      <c r="AO36" s="39">
        <f t="shared" si="4"/>
        <v>33</v>
      </c>
      <c r="AP36" s="39">
        <f t="shared" si="5"/>
        <v>17</v>
      </c>
      <c r="AQ36" s="39">
        <f t="shared" si="6"/>
        <v>18</v>
      </c>
      <c r="AR36" s="39">
        <f t="shared" si="7"/>
        <v>23</v>
      </c>
    </row>
    <row r="37" spans="1:44" ht="18">
      <c r="A37" s="53">
        <f t="shared" si="0"/>
        <v>474361</v>
      </c>
      <c r="B37" s="54" t="s">
        <v>1011</v>
      </c>
      <c r="C37" s="55" t="s">
        <v>1012</v>
      </c>
      <c r="D37" s="55" t="s">
        <v>28</v>
      </c>
      <c r="E37" s="55" t="s">
        <v>28</v>
      </c>
      <c r="F37" s="55" t="s">
        <v>28</v>
      </c>
      <c r="G37" s="55" t="s">
        <v>487</v>
      </c>
      <c r="H37" s="55" t="s">
        <v>1238</v>
      </c>
      <c r="I37" s="55" t="s">
        <v>54</v>
      </c>
      <c r="J37" s="56" t="s">
        <v>1239</v>
      </c>
      <c r="K37" s="55" t="s">
        <v>1157</v>
      </c>
      <c r="L37" s="55" t="s">
        <v>1014</v>
      </c>
      <c r="M37" s="55" t="s">
        <v>1015</v>
      </c>
      <c r="N37" s="95">
        <v>447</v>
      </c>
      <c r="O37" s="96"/>
      <c r="P37" s="95">
        <v>446</v>
      </c>
      <c r="Q37" s="96"/>
      <c r="R37" s="95">
        <v>0</v>
      </c>
      <c r="S37" s="97"/>
      <c r="T37" s="96"/>
      <c r="U37" s="55">
        <v>6</v>
      </c>
      <c r="V37" s="55">
        <v>20</v>
      </c>
      <c r="W37" s="55">
        <v>0</v>
      </c>
      <c r="X37" s="55">
        <v>20</v>
      </c>
      <c r="Y37" s="55">
        <v>0</v>
      </c>
      <c r="Z37" s="55">
        <v>35</v>
      </c>
      <c r="AA37" s="55">
        <v>52</v>
      </c>
      <c r="AB37" s="55">
        <v>48</v>
      </c>
      <c r="AC37" s="55">
        <v>33</v>
      </c>
      <c r="AD37" s="55">
        <v>48</v>
      </c>
      <c r="AE37" s="55">
        <v>48</v>
      </c>
      <c r="AF37" s="55">
        <v>33</v>
      </c>
      <c r="AG37" s="55">
        <v>31</v>
      </c>
      <c r="AH37" s="55">
        <v>33</v>
      </c>
      <c r="AI37" s="55">
        <v>21</v>
      </c>
      <c r="AJ37" s="55">
        <v>37</v>
      </c>
      <c r="AK37" s="55">
        <v>28</v>
      </c>
      <c r="AL37" s="39" t="str">
        <f t="shared" si="1"/>
        <v>87, 81, 96, 64, 54,65</v>
      </c>
      <c r="AM37" s="39">
        <f t="shared" si="2"/>
        <v>87</v>
      </c>
      <c r="AN37" s="39">
        <f t="shared" si="3"/>
        <v>81</v>
      </c>
      <c r="AO37" s="39">
        <f t="shared" si="4"/>
        <v>96</v>
      </c>
      <c r="AP37" s="39">
        <f t="shared" si="5"/>
        <v>64</v>
      </c>
      <c r="AQ37" s="39">
        <f t="shared" si="6"/>
        <v>54</v>
      </c>
      <c r="AR37" s="39">
        <f t="shared" si="7"/>
        <v>65</v>
      </c>
    </row>
    <row r="38" spans="1:44" ht="18">
      <c r="A38" s="53">
        <f t="shared" si="0"/>
        <v>1761287</v>
      </c>
      <c r="B38" s="54" t="s">
        <v>1011</v>
      </c>
      <c r="C38" s="55" t="s">
        <v>1012</v>
      </c>
      <c r="D38" s="55" t="s">
        <v>28</v>
      </c>
      <c r="E38" s="55" t="s">
        <v>28</v>
      </c>
      <c r="F38" s="55" t="s">
        <v>28</v>
      </c>
      <c r="G38" s="55" t="s">
        <v>28</v>
      </c>
      <c r="H38" s="55" t="s">
        <v>1240</v>
      </c>
      <c r="I38" s="55" t="s">
        <v>54</v>
      </c>
      <c r="J38" s="56" t="s">
        <v>1121</v>
      </c>
      <c r="K38" s="55" t="s">
        <v>1157</v>
      </c>
      <c r="L38" s="55" t="s">
        <v>1014</v>
      </c>
      <c r="M38" s="55" t="s">
        <v>1031</v>
      </c>
      <c r="N38" s="95">
        <v>141</v>
      </c>
      <c r="O38" s="96"/>
      <c r="P38" s="95">
        <v>140</v>
      </c>
      <c r="Q38" s="96"/>
      <c r="R38" s="95">
        <v>1</v>
      </c>
      <c r="S38" s="97"/>
      <c r="T38" s="96"/>
      <c r="U38" s="55">
        <v>6</v>
      </c>
      <c r="V38" s="55">
        <v>6</v>
      </c>
      <c r="W38" s="55">
        <v>0</v>
      </c>
      <c r="X38" s="55">
        <v>6</v>
      </c>
      <c r="Y38" s="55">
        <v>0</v>
      </c>
      <c r="Z38" s="55">
        <v>20</v>
      </c>
      <c r="AA38" s="55">
        <v>11</v>
      </c>
      <c r="AB38" s="55">
        <v>17</v>
      </c>
      <c r="AC38" s="55">
        <v>6</v>
      </c>
      <c r="AD38" s="55">
        <v>15</v>
      </c>
      <c r="AE38" s="55">
        <v>8</v>
      </c>
      <c r="AF38" s="55">
        <v>14</v>
      </c>
      <c r="AG38" s="55">
        <v>11</v>
      </c>
      <c r="AH38" s="55">
        <v>12</v>
      </c>
      <c r="AI38" s="55">
        <v>8</v>
      </c>
      <c r="AJ38" s="55">
        <v>10</v>
      </c>
      <c r="AK38" s="55">
        <v>9</v>
      </c>
      <c r="AL38" s="39" t="str">
        <f t="shared" si="1"/>
        <v>31, 23, 23, 25, 20,19</v>
      </c>
      <c r="AM38" s="39">
        <f t="shared" si="2"/>
        <v>31</v>
      </c>
      <c r="AN38" s="39">
        <f t="shared" si="3"/>
        <v>23</v>
      </c>
      <c r="AO38" s="39">
        <f t="shared" si="4"/>
        <v>23</v>
      </c>
      <c r="AP38" s="39">
        <f t="shared" si="5"/>
        <v>25</v>
      </c>
      <c r="AQ38" s="39">
        <f t="shared" si="6"/>
        <v>20</v>
      </c>
      <c r="AR38" s="39">
        <f t="shared" si="7"/>
        <v>19</v>
      </c>
    </row>
    <row r="39" spans="1:44" ht="18">
      <c r="A39" s="53">
        <f t="shared" si="0"/>
        <v>1306943</v>
      </c>
      <c r="B39" s="54" t="s">
        <v>1011</v>
      </c>
      <c r="C39" s="55" t="s">
        <v>1012</v>
      </c>
      <c r="D39" s="55" t="s">
        <v>28</v>
      </c>
      <c r="E39" s="55" t="s">
        <v>28</v>
      </c>
      <c r="F39" s="55" t="s">
        <v>28</v>
      </c>
      <c r="G39" s="55" t="s">
        <v>491</v>
      </c>
      <c r="H39" s="55" t="s">
        <v>1241</v>
      </c>
      <c r="I39" s="55" t="s">
        <v>54</v>
      </c>
      <c r="J39" s="56" t="s">
        <v>1050</v>
      </c>
      <c r="K39" s="55" t="s">
        <v>1157</v>
      </c>
      <c r="L39" s="55" t="s">
        <v>1014</v>
      </c>
      <c r="M39" s="55" t="s">
        <v>1031</v>
      </c>
      <c r="N39" s="95">
        <v>163</v>
      </c>
      <c r="O39" s="96"/>
      <c r="P39" s="95">
        <v>162</v>
      </c>
      <c r="Q39" s="96"/>
      <c r="R39" s="95">
        <v>0</v>
      </c>
      <c r="S39" s="97"/>
      <c r="T39" s="96"/>
      <c r="U39" s="55">
        <v>6</v>
      </c>
      <c r="V39" s="55">
        <v>9</v>
      </c>
      <c r="W39" s="55">
        <v>0</v>
      </c>
      <c r="X39" s="55">
        <v>9</v>
      </c>
      <c r="Y39" s="55">
        <v>0</v>
      </c>
      <c r="Z39" s="55">
        <v>20</v>
      </c>
      <c r="AA39" s="55">
        <v>12</v>
      </c>
      <c r="AB39" s="55">
        <v>15</v>
      </c>
      <c r="AC39" s="55">
        <v>11</v>
      </c>
      <c r="AD39" s="55">
        <v>18</v>
      </c>
      <c r="AE39" s="55">
        <v>11</v>
      </c>
      <c r="AF39" s="55">
        <v>22</v>
      </c>
      <c r="AG39" s="55">
        <v>5</v>
      </c>
      <c r="AH39" s="55">
        <v>12</v>
      </c>
      <c r="AI39" s="55">
        <v>8</v>
      </c>
      <c r="AJ39" s="55">
        <v>18</v>
      </c>
      <c r="AK39" s="55">
        <v>11</v>
      </c>
      <c r="AL39" s="39" t="str">
        <f t="shared" si="1"/>
        <v>32, 26, 29, 27, 20,29</v>
      </c>
      <c r="AM39" s="39">
        <f t="shared" si="2"/>
        <v>32</v>
      </c>
      <c r="AN39" s="39">
        <f t="shared" si="3"/>
        <v>26</v>
      </c>
      <c r="AO39" s="39">
        <f t="shared" si="4"/>
        <v>29</v>
      </c>
      <c r="AP39" s="39">
        <f t="shared" si="5"/>
        <v>27</v>
      </c>
      <c r="AQ39" s="39">
        <f t="shared" si="6"/>
        <v>20</v>
      </c>
      <c r="AR39" s="39">
        <f t="shared" si="7"/>
        <v>29</v>
      </c>
    </row>
    <row r="40" spans="1:44" ht="18">
      <c r="A40" s="53">
        <f t="shared" si="0"/>
        <v>1154335</v>
      </c>
      <c r="B40" s="54" t="s">
        <v>1011</v>
      </c>
      <c r="C40" s="55" t="s">
        <v>1012</v>
      </c>
      <c r="D40" s="55" t="s">
        <v>28</v>
      </c>
      <c r="E40" s="55" t="s">
        <v>28</v>
      </c>
      <c r="F40" s="55" t="s">
        <v>28</v>
      </c>
      <c r="G40" s="55" t="s">
        <v>28</v>
      </c>
      <c r="H40" s="55" t="s">
        <v>1242</v>
      </c>
      <c r="I40" s="55" t="s">
        <v>54</v>
      </c>
      <c r="J40" s="56" t="s">
        <v>1042</v>
      </c>
      <c r="K40" s="55" t="s">
        <v>1157</v>
      </c>
      <c r="L40" s="55" t="s">
        <v>1014</v>
      </c>
      <c r="M40" s="55" t="s">
        <v>1031</v>
      </c>
      <c r="N40" s="95">
        <v>196</v>
      </c>
      <c r="O40" s="96"/>
      <c r="P40" s="95">
        <v>194</v>
      </c>
      <c r="Q40" s="96"/>
      <c r="R40" s="95">
        <v>1</v>
      </c>
      <c r="S40" s="97"/>
      <c r="T40" s="96"/>
      <c r="U40" s="55">
        <v>6</v>
      </c>
      <c r="V40" s="55">
        <v>9</v>
      </c>
      <c r="W40" s="55">
        <v>0</v>
      </c>
      <c r="X40" s="55">
        <v>9</v>
      </c>
      <c r="Y40" s="55">
        <v>0</v>
      </c>
      <c r="Z40" s="55">
        <v>23</v>
      </c>
      <c r="AA40" s="55">
        <v>10</v>
      </c>
      <c r="AB40" s="55">
        <v>22</v>
      </c>
      <c r="AC40" s="55">
        <v>18</v>
      </c>
      <c r="AD40" s="55">
        <v>25</v>
      </c>
      <c r="AE40" s="55">
        <v>16</v>
      </c>
      <c r="AF40" s="55">
        <v>18</v>
      </c>
      <c r="AG40" s="55">
        <v>13</v>
      </c>
      <c r="AH40" s="55">
        <v>13</v>
      </c>
      <c r="AI40" s="55">
        <v>11</v>
      </c>
      <c r="AJ40" s="55">
        <v>18</v>
      </c>
      <c r="AK40" s="55">
        <v>9</v>
      </c>
      <c r="AL40" s="39" t="str">
        <f t="shared" si="1"/>
        <v>33, 40, 41, 31, 24,27</v>
      </c>
      <c r="AM40" s="39">
        <f t="shared" si="2"/>
        <v>33</v>
      </c>
      <c r="AN40" s="39">
        <f t="shared" si="3"/>
        <v>40</v>
      </c>
      <c r="AO40" s="39">
        <f t="shared" si="4"/>
        <v>41</v>
      </c>
      <c r="AP40" s="39">
        <f t="shared" si="5"/>
        <v>31</v>
      </c>
      <c r="AQ40" s="39">
        <f t="shared" si="6"/>
        <v>24</v>
      </c>
      <c r="AR40" s="39">
        <f t="shared" si="7"/>
        <v>27</v>
      </c>
    </row>
    <row r="41" spans="1:44" ht="18">
      <c r="A41" s="53">
        <f t="shared" si="0"/>
        <v>230391</v>
      </c>
      <c r="B41" s="54" t="s">
        <v>1011</v>
      </c>
      <c r="C41" s="55" t="s">
        <v>1012</v>
      </c>
      <c r="D41" s="55" t="s">
        <v>28</v>
      </c>
      <c r="E41" s="55" t="s">
        <v>28</v>
      </c>
      <c r="F41" s="55" t="s">
        <v>28</v>
      </c>
      <c r="G41" s="55" t="s">
        <v>28</v>
      </c>
      <c r="H41" s="55" t="s">
        <v>1243</v>
      </c>
      <c r="I41" s="55" t="s">
        <v>54</v>
      </c>
      <c r="J41" s="56" t="s">
        <v>1244</v>
      </c>
      <c r="K41" s="55" t="s">
        <v>1157</v>
      </c>
      <c r="L41" s="55" t="s">
        <v>1014</v>
      </c>
      <c r="M41" s="55" t="s">
        <v>1015</v>
      </c>
      <c r="N41" s="95">
        <v>891</v>
      </c>
      <c r="O41" s="96"/>
      <c r="P41" s="95">
        <v>891</v>
      </c>
      <c r="Q41" s="96"/>
      <c r="R41" s="95">
        <v>0</v>
      </c>
      <c r="S41" s="97"/>
      <c r="T41" s="96"/>
      <c r="U41" s="55">
        <v>6</v>
      </c>
      <c r="V41" s="55">
        <v>36</v>
      </c>
      <c r="W41" s="55">
        <v>0</v>
      </c>
      <c r="X41" s="55">
        <v>36</v>
      </c>
      <c r="Y41" s="55">
        <v>0</v>
      </c>
      <c r="Z41" s="55">
        <v>71</v>
      </c>
      <c r="AA41" s="55">
        <v>83</v>
      </c>
      <c r="AB41" s="55">
        <v>64</v>
      </c>
      <c r="AC41" s="55">
        <v>96</v>
      </c>
      <c r="AD41" s="55">
        <v>58</v>
      </c>
      <c r="AE41" s="55">
        <v>88</v>
      </c>
      <c r="AF41" s="55">
        <v>71</v>
      </c>
      <c r="AG41" s="55">
        <v>91</v>
      </c>
      <c r="AH41" s="55">
        <v>60</v>
      </c>
      <c r="AI41" s="55">
        <v>80</v>
      </c>
      <c r="AJ41" s="55">
        <v>53</v>
      </c>
      <c r="AK41" s="55">
        <v>76</v>
      </c>
      <c r="AL41" s="39" t="str">
        <f t="shared" si="1"/>
        <v>154, 160, 146, 162, 140,129</v>
      </c>
      <c r="AM41" s="39">
        <f t="shared" si="2"/>
        <v>154</v>
      </c>
      <c r="AN41" s="39">
        <f t="shared" si="3"/>
        <v>160</v>
      </c>
      <c r="AO41" s="39">
        <f t="shared" si="4"/>
        <v>146</v>
      </c>
      <c r="AP41" s="39">
        <f t="shared" si="5"/>
        <v>162</v>
      </c>
      <c r="AQ41" s="39">
        <f t="shared" si="6"/>
        <v>140</v>
      </c>
      <c r="AR41" s="39">
        <f t="shared" si="7"/>
        <v>129</v>
      </c>
    </row>
    <row r="42" spans="1:44" ht="18">
      <c r="A42" s="53">
        <f t="shared" si="0"/>
        <v>1023712</v>
      </c>
      <c r="B42" s="54" t="s">
        <v>1011</v>
      </c>
      <c r="C42" s="55" t="s">
        <v>1012</v>
      </c>
      <c r="D42" s="55" t="s">
        <v>28</v>
      </c>
      <c r="E42" s="55" t="s">
        <v>28</v>
      </c>
      <c r="F42" s="55" t="s">
        <v>28</v>
      </c>
      <c r="G42" s="55" t="s">
        <v>1245</v>
      </c>
      <c r="H42" s="55" t="s">
        <v>1246</v>
      </c>
      <c r="I42" s="55" t="s">
        <v>54</v>
      </c>
      <c r="J42" s="56" t="s">
        <v>1247</v>
      </c>
      <c r="K42" s="55" t="s">
        <v>1157</v>
      </c>
      <c r="L42" s="55" t="s">
        <v>1014</v>
      </c>
      <c r="M42" s="55" t="s">
        <v>1031</v>
      </c>
      <c r="N42" s="95">
        <v>27</v>
      </c>
      <c r="O42" s="96"/>
      <c r="P42" s="95">
        <v>27</v>
      </c>
      <c r="Q42" s="96"/>
      <c r="R42" s="95">
        <v>0</v>
      </c>
      <c r="S42" s="97"/>
      <c r="T42" s="96"/>
      <c r="U42" s="55">
        <v>5</v>
      </c>
      <c r="V42" s="55">
        <v>5</v>
      </c>
      <c r="W42" s="55">
        <v>0</v>
      </c>
      <c r="X42" s="55">
        <v>5</v>
      </c>
      <c r="Y42" s="55">
        <v>0</v>
      </c>
      <c r="Z42" s="55">
        <v>4</v>
      </c>
      <c r="AA42" s="55">
        <v>1</v>
      </c>
      <c r="AB42" s="55">
        <v>1</v>
      </c>
      <c r="AC42" s="55">
        <v>0</v>
      </c>
      <c r="AD42" s="55">
        <v>4</v>
      </c>
      <c r="AE42" s="55">
        <v>3</v>
      </c>
      <c r="AF42" s="55">
        <v>1</v>
      </c>
      <c r="AG42" s="55">
        <v>3</v>
      </c>
      <c r="AH42" s="55">
        <v>0</v>
      </c>
      <c r="AI42" s="55">
        <v>0</v>
      </c>
      <c r="AJ42" s="55">
        <v>3</v>
      </c>
      <c r="AK42" s="55">
        <v>7</v>
      </c>
      <c r="AL42" s="39" t="str">
        <f t="shared" si="1"/>
        <v>5, 1, 7, 4, 0,10</v>
      </c>
      <c r="AM42" s="39">
        <f t="shared" si="2"/>
        <v>5</v>
      </c>
      <c r="AN42" s="39">
        <f t="shared" si="3"/>
        <v>1</v>
      </c>
      <c r="AO42" s="39">
        <f t="shared" si="4"/>
        <v>7</v>
      </c>
      <c r="AP42" s="39">
        <f t="shared" si="5"/>
        <v>4</v>
      </c>
      <c r="AQ42" s="39">
        <f t="shared" si="6"/>
        <v>0</v>
      </c>
      <c r="AR42" s="39">
        <f t="shared" si="7"/>
        <v>10</v>
      </c>
    </row>
    <row r="43" spans="1:44" ht="18">
      <c r="A43" s="53">
        <f t="shared" si="0"/>
        <v>230573</v>
      </c>
      <c r="B43" s="54" t="s">
        <v>1011</v>
      </c>
      <c r="C43" s="55" t="s">
        <v>1012</v>
      </c>
      <c r="D43" s="55" t="s">
        <v>28</v>
      </c>
      <c r="E43" s="55" t="s">
        <v>28</v>
      </c>
      <c r="F43" s="55" t="s">
        <v>28</v>
      </c>
      <c r="G43" s="55" t="s">
        <v>28</v>
      </c>
      <c r="H43" s="55" t="s">
        <v>1248</v>
      </c>
      <c r="I43" s="55" t="s">
        <v>54</v>
      </c>
      <c r="J43" s="56" t="s">
        <v>1249</v>
      </c>
      <c r="K43" s="55" t="s">
        <v>1157</v>
      </c>
      <c r="L43" s="55" t="s">
        <v>1014</v>
      </c>
      <c r="M43" s="55" t="s">
        <v>1015</v>
      </c>
      <c r="N43" s="95">
        <v>145</v>
      </c>
      <c r="O43" s="96"/>
      <c r="P43" s="95">
        <v>145</v>
      </c>
      <c r="Q43" s="96"/>
      <c r="R43" s="95">
        <v>0</v>
      </c>
      <c r="S43" s="97"/>
      <c r="T43" s="96"/>
      <c r="U43" s="55">
        <v>6</v>
      </c>
      <c r="V43" s="55">
        <v>12</v>
      </c>
      <c r="W43" s="55">
        <v>0</v>
      </c>
      <c r="X43" s="55">
        <v>12</v>
      </c>
      <c r="Y43" s="55">
        <v>0</v>
      </c>
      <c r="Z43" s="55">
        <v>10</v>
      </c>
      <c r="AA43" s="55">
        <v>6</v>
      </c>
      <c r="AB43" s="55">
        <v>19</v>
      </c>
      <c r="AC43" s="55">
        <v>9</v>
      </c>
      <c r="AD43" s="55">
        <v>17</v>
      </c>
      <c r="AE43" s="55">
        <v>5</v>
      </c>
      <c r="AF43" s="55">
        <v>16</v>
      </c>
      <c r="AG43" s="55">
        <v>11</v>
      </c>
      <c r="AH43" s="55">
        <v>10</v>
      </c>
      <c r="AI43" s="55">
        <v>9</v>
      </c>
      <c r="AJ43" s="55">
        <v>19</v>
      </c>
      <c r="AK43" s="55">
        <v>14</v>
      </c>
      <c r="AL43" s="39" t="str">
        <f t="shared" si="1"/>
        <v>16, 28, 22, 27, 19,33</v>
      </c>
      <c r="AM43" s="39">
        <f t="shared" si="2"/>
        <v>16</v>
      </c>
      <c r="AN43" s="39">
        <f t="shared" si="3"/>
        <v>28</v>
      </c>
      <c r="AO43" s="39">
        <f t="shared" si="4"/>
        <v>22</v>
      </c>
      <c r="AP43" s="39">
        <f t="shared" si="5"/>
        <v>27</v>
      </c>
      <c r="AQ43" s="39">
        <f t="shared" si="6"/>
        <v>19</v>
      </c>
      <c r="AR43" s="39">
        <f t="shared" si="7"/>
        <v>33</v>
      </c>
    </row>
    <row r="44" spans="1:44" ht="18">
      <c r="A44" s="53">
        <f t="shared" si="0"/>
        <v>1154459</v>
      </c>
      <c r="B44" s="54" t="s">
        <v>1011</v>
      </c>
      <c r="C44" s="55" t="s">
        <v>1012</v>
      </c>
      <c r="D44" s="55" t="s">
        <v>28</v>
      </c>
      <c r="E44" s="55" t="s">
        <v>28</v>
      </c>
      <c r="F44" s="55" t="s">
        <v>28</v>
      </c>
      <c r="G44" s="55" t="s">
        <v>482</v>
      </c>
      <c r="H44" s="55" t="s">
        <v>1250</v>
      </c>
      <c r="I44" s="55" t="s">
        <v>54</v>
      </c>
      <c r="J44" s="56" t="s">
        <v>1251</v>
      </c>
      <c r="K44" s="55" t="s">
        <v>1157</v>
      </c>
      <c r="L44" s="55" t="s">
        <v>1014</v>
      </c>
      <c r="M44" s="55" t="s">
        <v>1015</v>
      </c>
      <c r="N44" s="95">
        <v>176</v>
      </c>
      <c r="O44" s="96"/>
      <c r="P44" s="95">
        <v>170</v>
      </c>
      <c r="Q44" s="96"/>
      <c r="R44" s="95">
        <v>5</v>
      </c>
      <c r="S44" s="97"/>
      <c r="T44" s="96"/>
      <c r="U44" s="55">
        <v>6</v>
      </c>
      <c r="V44" s="55">
        <v>10</v>
      </c>
      <c r="W44" s="55">
        <v>0</v>
      </c>
      <c r="X44" s="55">
        <v>10</v>
      </c>
      <c r="Y44" s="55">
        <v>0</v>
      </c>
      <c r="Z44" s="55">
        <v>15</v>
      </c>
      <c r="AA44" s="55">
        <v>11</v>
      </c>
      <c r="AB44" s="55">
        <v>17</v>
      </c>
      <c r="AC44" s="55">
        <v>9</v>
      </c>
      <c r="AD44" s="55">
        <v>16</v>
      </c>
      <c r="AE44" s="55">
        <v>9</v>
      </c>
      <c r="AF44" s="55">
        <v>17</v>
      </c>
      <c r="AG44" s="55">
        <v>19</v>
      </c>
      <c r="AH44" s="55">
        <v>17</v>
      </c>
      <c r="AI44" s="55">
        <v>13</v>
      </c>
      <c r="AJ44" s="55">
        <v>15</v>
      </c>
      <c r="AK44" s="55">
        <v>18</v>
      </c>
      <c r="AL44" s="39" t="str">
        <f t="shared" si="1"/>
        <v>26, 26, 25, 36, 30,33</v>
      </c>
      <c r="AM44" s="39">
        <f t="shared" si="2"/>
        <v>26</v>
      </c>
      <c r="AN44" s="39">
        <f t="shared" si="3"/>
        <v>26</v>
      </c>
      <c r="AO44" s="39">
        <f t="shared" si="4"/>
        <v>25</v>
      </c>
      <c r="AP44" s="39">
        <f t="shared" si="5"/>
        <v>36</v>
      </c>
      <c r="AQ44" s="39">
        <f t="shared" si="6"/>
        <v>30</v>
      </c>
      <c r="AR44" s="39">
        <f t="shared" si="7"/>
        <v>33</v>
      </c>
    </row>
    <row r="45" spans="1:44" ht="18">
      <c r="A45" s="53">
        <f t="shared" si="0"/>
        <v>1438761</v>
      </c>
      <c r="B45" s="54" t="s">
        <v>1011</v>
      </c>
      <c r="C45" s="55" t="s">
        <v>1012</v>
      </c>
      <c r="D45" s="55" t="s">
        <v>28</v>
      </c>
      <c r="E45" s="55" t="s">
        <v>28</v>
      </c>
      <c r="F45" s="55" t="s">
        <v>28</v>
      </c>
      <c r="G45" s="55" t="s">
        <v>398</v>
      </c>
      <c r="H45" s="55" t="s">
        <v>1252</v>
      </c>
      <c r="I45" s="55" t="s">
        <v>54</v>
      </c>
      <c r="J45" s="56" t="s">
        <v>1062</v>
      </c>
      <c r="K45" s="55" t="s">
        <v>1157</v>
      </c>
      <c r="L45" s="55" t="s">
        <v>1014</v>
      </c>
      <c r="M45" s="55" t="s">
        <v>1031</v>
      </c>
      <c r="N45" s="95">
        <v>207</v>
      </c>
      <c r="O45" s="96"/>
      <c r="P45" s="95">
        <v>207</v>
      </c>
      <c r="Q45" s="96"/>
      <c r="R45" s="95">
        <v>0</v>
      </c>
      <c r="S45" s="97"/>
      <c r="T45" s="96"/>
      <c r="U45" s="55">
        <v>6</v>
      </c>
      <c r="V45" s="55">
        <v>8</v>
      </c>
      <c r="W45" s="55">
        <v>0</v>
      </c>
      <c r="X45" s="55">
        <v>8</v>
      </c>
      <c r="Y45" s="55">
        <v>0</v>
      </c>
      <c r="Z45" s="55">
        <v>21</v>
      </c>
      <c r="AA45" s="55">
        <v>25</v>
      </c>
      <c r="AB45" s="55">
        <v>21</v>
      </c>
      <c r="AC45" s="55">
        <v>24</v>
      </c>
      <c r="AD45" s="55">
        <v>20</v>
      </c>
      <c r="AE45" s="55">
        <v>12</v>
      </c>
      <c r="AF45" s="55">
        <v>15</v>
      </c>
      <c r="AG45" s="55">
        <v>16</v>
      </c>
      <c r="AH45" s="55">
        <v>15</v>
      </c>
      <c r="AI45" s="55">
        <v>15</v>
      </c>
      <c r="AJ45" s="55">
        <v>14</v>
      </c>
      <c r="AK45" s="55">
        <v>9</v>
      </c>
      <c r="AL45" s="39" t="str">
        <f t="shared" si="1"/>
        <v>46, 45, 32, 31, 30,23</v>
      </c>
      <c r="AM45" s="39">
        <f t="shared" si="2"/>
        <v>46</v>
      </c>
      <c r="AN45" s="39">
        <f t="shared" si="3"/>
        <v>45</v>
      </c>
      <c r="AO45" s="39">
        <f t="shared" si="4"/>
        <v>32</v>
      </c>
      <c r="AP45" s="39">
        <f t="shared" si="5"/>
        <v>31</v>
      </c>
      <c r="AQ45" s="39">
        <f t="shared" si="6"/>
        <v>30</v>
      </c>
      <c r="AR45" s="39">
        <f t="shared" si="7"/>
        <v>23</v>
      </c>
    </row>
    <row r="46" spans="1:44" ht="18">
      <c r="A46" s="53">
        <f t="shared" si="0"/>
        <v>1023837</v>
      </c>
      <c r="B46" s="54" t="s">
        <v>1011</v>
      </c>
      <c r="C46" s="55" t="s">
        <v>1012</v>
      </c>
      <c r="D46" s="55" t="s">
        <v>28</v>
      </c>
      <c r="E46" s="55" t="s">
        <v>28</v>
      </c>
      <c r="F46" s="55" t="s">
        <v>28</v>
      </c>
      <c r="G46" s="55" t="s">
        <v>28</v>
      </c>
      <c r="H46" s="55" t="s">
        <v>1253</v>
      </c>
      <c r="I46" s="55" t="s">
        <v>54</v>
      </c>
      <c r="J46" s="56" t="s">
        <v>1254</v>
      </c>
      <c r="K46" s="55" t="s">
        <v>1157</v>
      </c>
      <c r="L46" s="55" t="s">
        <v>1014</v>
      </c>
      <c r="M46" s="55" t="s">
        <v>1031</v>
      </c>
      <c r="N46" s="95">
        <v>123</v>
      </c>
      <c r="O46" s="96"/>
      <c r="P46" s="95">
        <v>112</v>
      </c>
      <c r="Q46" s="96"/>
      <c r="R46" s="95">
        <v>11</v>
      </c>
      <c r="S46" s="97"/>
      <c r="T46" s="96"/>
      <c r="U46" s="55">
        <v>6</v>
      </c>
      <c r="V46" s="55">
        <v>7</v>
      </c>
      <c r="W46" s="55">
        <v>1</v>
      </c>
      <c r="X46" s="55">
        <v>6</v>
      </c>
      <c r="Y46" s="55">
        <v>0</v>
      </c>
      <c r="Z46" s="55">
        <v>9</v>
      </c>
      <c r="AA46" s="55">
        <v>14</v>
      </c>
      <c r="AB46" s="55">
        <v>10</v>
      </c>
      <c r="AC46" s="55">
        <v>10</v>
      </c>
      <c r="AD46" s="55">
        <v>15</v>
      </c>
      <c r="AE46" s="55">
        <v>10</v>
      </c>
      <c r="AF46" s="55">
        <v>12</v>
      </c>
      <c r="AG46" s="55">
        <v>6</v>
      </c>
      <c r="AH46" s="55">
        <v>13</v>
      </c>
      <c r="AI46" s="55">
        <v>10</v>
      </c>
      <c r="AJ46" s="55">
        <v>8</v>
      </c>
      <c r="AK46" s="55">
        <v>6</v>
      </c>
      <c r="AL46" s="39" t="str">
        <f t="shared" si="1"/>
        <v>23, 20, 25, 18, 23,14</v>
      </c>
      <c r="AM46" s="39">
        <f t="shared" si="2"/>
        <v>23</v>
      </c>
      <c r="AN46" s="39">
        <f t="shared" si="3"/>
        <v>20</v>
      </c>
      <c r="AO46" s="39">
        <f t="shared" si="4"/>
        <v>25</v>
      </c>
      <c r="AP46" s="39">
        <f t="shared" si="5"/>
        <v>18</v>
      </c>
      <c r="AQ46" s="39">
        <f t="shared" si="6"/>
        <v>23</v>
      </c>
      <c r="AR46" s="39">
        <f t="shared" si="7"/>
        <v>14</v>
      </c>
    </row>
    <row r="47" spans="1:44" ht="18">
      <c r="A47" s="53">
        <f t="shared" si="0"/>
        <v>1752419</v>
      </c>
      <c r="B47" s="54" t="s">
        <v>1011</v>
      </c>
      <c r="C47" s="55" t="s">
        <v>1012</v>
      </c>
      <c r="D47" s="55" t="s">
        <v>28</v>
      </c>
      <c r="E47" s="55" t="s">
        <v>28</v>
      </c>
      <c r="F47" s="55" t="s">
        <v>28</v>
      </c>
      <c r="G47" s="55" t="s">
        <v>482</v>
      </c>
      <c r="H47" s="55" t="s">
        <v>1255</v>
      </c>
      <c r="I47" s="55" t="s">
        <v>54</v>
      </c>
      <c r="J47" s="56" t="s">
        <v>1256</v>
      </c>
      <c r="K47" s="55" t="s">
        <v>1157</v>
      </c>
      <c r="L47" s="55" t="s">
        <v>1014</v>
      </c>
      <c r="M47" s="55" t="s">
        <v>1031</v>
      </c>
      <c r="N47" s="95">
        <v>11</v>
      </c>
      <c r="O47" s="96"/>
      <c r="P47" s="95">
        <v>11</v>
      </c>
      <c r="Q47" s="96"/>
      <c r="R47" s="95">
        <v>0</v>
      </c>
      <c r="S47" s="97"/>
      <c r="T47" s="96"/>
      <c r="U47" s="55">
        <v>2</v>
      </c>
      <c r="V47" s="55">
        <v>2</v>
      </c>
      <c r="W47" s="55">
        <v>0</v>
      </c>
      <c r="X47" s="55">
        <v>2</v>
      </c>
      <c r="Y47" s="55">
        <v>0</v>
      </c>
      <c r="Z47" s="55">
        <v>5</v>
      </c>
      <c r="AA47" s="55">
        <v>0</v>
      </c>
      <c r="AB47" s="55">
        <v>1</v>
      </c>
      <c r="AC47" s="55">
        <v>5</v>
      </c>
      <c r="AD47" s="55">
        <v>0</v>
      </c>
      <c r="AE47" s="55">
        <v>0</v>
      </c>
      <c r="AF47" s="55">
        <v>0</v>
      </c>
      <c r="AG47" s="55">
        <v>0</v>
      </c>
      <c r="AH47" s="55">
        <v>0</v>
      </c>
      <c r="AI47" s="55">
        <v>0</v>
      </c>
      <c r="AJ47" s="55">
        <v>0</v>
      </c>
      <c r="AK47" s="55">
        <v>0</v>
      </c>
      <c r="AL47" s="39" t="str">
        <f t="shared" si="1"/>
        <v>5, 6, 0, 0, 0,0</v>
      </c>
      <c r="AM47" s="39">
        <f t="shared" si="2"/>
        <v>5</v>
      </c>
      <c r="AN47" s="39">
        <f t="shared" si="3"/>
        <v>6</v>
      </c>
      <c r="AO47" s="39">
        <f t="shared" si="4"/>
        <v>0</v>
      </c>
      <c r="AP47" s="39">
        <f t="shared" si="5"/>
        <v>0</v>
      </c>
      <c r="AQ47" s="39">
        <f t="shared" si="6"/>
        <v>0</v>
      </c>
      <c r="AR47" s="39">
        <f t="shared" si="7"/>
        <v>0</v>
      </c>
    </row>
    <row r="48" spans="1:44" ht="18">
      <c r="A48" s="53">
        <f t="shared" si="0"/>
        <v>243857</v>
      </c>
      <c r="B48" s="54" t="s">
        <v>1011</v>
      </c>
      <c r="C48" s="55" t="s">
        <v>1012</v>
      </c>
      <c r="D48" s="55" t="s">
        <v>28</v>
      </c>
      <c r="E48" s="55" t="s">
        <v>28</v>
      </c>
      <c r="F48" s="55" t="s">
        <v>28</v>
      </c>
      <c r="G48" s="55" t="s">
        <v>486</v>
      </c>
      <c r="H48" s="55" t="s">
        <v>1257</v>
      </c>
      <c r="I48" s="55" t="s">
        <v>54</v>
      </c>
      <c r="J48" s="56" t="s">
        <v>1258</v>
      </c>
      <c r="K48" s="55" t="s">
        <v>1157</v>
      </c>
      <c r="L48" s="55" t="s">
        <v>1014</v>
      </c>
      <c r="M48" s="55" t="s">
        <v>1015</v>
      </c>
      <c r="N48" s="95">
        <v>1041</v>
      </c>
      <c r="O48" s="96"/>
      <c r="P48" s="95">
        <v>1032</v>
      </c>
      <c r="Q48" s="96"/>
      <c r="R48" s="95">
        <v>9</v>
      </c>
      <c r="S48" s="97"/>
      <c r="T48" s="96"/>
      <c r="U48" s="55">
        <v>6</v>
      </c>
      <c r="V48" s="55">
        <v>36</v>
      </c>
      <c r="W48" s="55">
        <v>0</v>
      </c>
      <c r="X48" s="55">
        <v>36</v>
      </c>
      <c r="Y48" s="55">
        <v>0</v>
      </c>
      <c r="Z48" s="55">
        <v>84</v>
      </c>
      <c r="AA48" s="55">
        <v>84</v>
      </c>
      <c r="AB48" s="55">
        <v>101</v>
      </c>
      <c r="AC48" s="55">
        <v>69</v>
      </c>
      <c r="AD48" s="55">
        <v>73</v>
      </c>
      <c r="AE48" s="55">
        <v>88</v>
      </c>
      <c r="AF48" s="55">
        <v>117</v>
      </c>
      <c r="AG48" s="55">
        <v>77</v>
      </c>
      <c r="AH48" s="55">
        <v>80</v>
      </c>
      <c r="AI48" s="55">
        <v>105</v>
      </c>
      <c r="AJ48" s="55">
        <v>72</v>
      </c>
      <c r="AK48" s="55">
        <v>91</v>
      </c>
      <c r="AL48" s="39" t="str">
        <f t="shared" si="1"/>
        <v>168, 170, 161, 194, 185,163</v>
      </c>
      <c r="AM48" s="39">
        <f t="shared" si="2"/>
        <v>168</v>
      </c>
      <c r="AN48" s="39">
        <f t="shared" si="3"/>
        <v>170</v>
      </c>
      <c r="AO48" s="39">
        <f t="shared" si="4"/>
        <v>161</v>
      </c>
      <c r="AP48" s="39">
        <f t="shared" si="5"/>
        <v>194</v>
      </c>
      <c r="AQ48" s="39">
        <f t="shared" si="6"/>
        <v>185</v>
      </c>
      <c r="AR48" s="39">
        <f t="shared" si="7"/>
        <v>163</v>
      </c>
    </row>
    <row r="49" spans="1:44" ht="18">
      <c r="A49" s="53">
        <f t="shared" si="0"/>
        <v>231332</v>
      </c>
      <c r="B49" s="54" t="s">
        <v>1011</v>
      </c>
      <c r="C49" s="55" t="s">
        <v>1012</v>
      </c>
      <c r="D49" s="55" t="s">
        <v>28</v>
      </c>
      <c r="E49" s="55" t="s">
        <v>28</v>
      </c>
      <c r="F49" s="55" t="s">
        <v>386</v>
      </c>
      <c r="G49" s="55" t="s">
        <v>1074</v>
      </c>
      <c r="H49" s="55" t="s">
        <v>1259</v>
      </c>
      <c r="I49" s="55" t="s">
        <v>54</v>
      </c>
      <c r="J49" s="56" t="s">
        <v>1260</v>
      </c>
      <c r="K49" s="55" t="s">
        <v>1157</v>
      </c>
      <c r="L49" s="55" t="s">
        <v>1014</v>
      </c>
      <c r="M49" s="55" t="s">
        <v>1015</v>
      </c>
      <c r="N49" s="95">
        <v>51</v>
      </c>
      <c r="O49" s="96"/>
      <c r="P49" s="95">
        <v>51</v>
      </c>
      <c r="Q49" s="96"/>
      <c r="R49" s="95">
        <v>0</v>
      </c>
      <c r="S49" s="97"/>
      <c r="T49" s="96"/>
      <c r="U49" s="55">
        <v>6</v>
      </c>
      <c r="V49" s="55">
        <v>6</v>
      </c>
      <c r="W49" s="55">
        <v>0</v>
      </c>
      <c r="X49" s="55">
        <v>6</v>
      </c>
      <c r="Y49" s="55">
        <v>0</v>
      </c>
      <c r="Z49" s="55">
        <v>5</v>
      </c>
      <c r="AA49" s="55">
        <v>6</v>
      </c>
      <c r="AB49" s="55">
        <v>4</v>
      </c>
      <c r="AC49" s="55">
        <v>4</v>
      </c>
      <c r="AD49" s="55">
        <v>2</v>
      </c>
      <c r="AE49" s="55">
        <v>3</v>
      </c>
      <c r="AF49" s="55">
        <v>6</v>
      </c>
      <c r="AG49" s="55">
        <v>2</v>
      </c>
      <c r="AH49" s="55">
        <v>5</v>
      </c>
      <c r="AI49" s="55">
        <v>3</v>
      </c>
      <c r="AJ49" s="55">
        <v>5</v>
      </c>
      <c r="AK49" s="55">
        <v>6</v>
      </c>
      <c r="AL49" s="39" t="str">
        <f t="shared" si="1"/>
        <v>11, 8, 5, 8, 8,11</v>
      </c>
      <c r="AM49" s="39">
        <f t="shared" si="2"/>
        <v>11</v>
      </c>
      <c r="AN49" s="39">
        <f t="shared" si="3"/>
        <v>8</v>
      </c>
      <c r="AO49" s="39">
        <f t="shared" si="4"/>
        <v>5</v>
      </c>
      <c r="AP49" s="39">
        <f t="shared" si="5"/>
        <v>8</v>
      </c>
      <c r="AQ49" s="39">
        <f t="shared" si="6"/>
        <v>8</v>
      </c>
      <c r="AR49" s="39">
        <f t="shared" si="7"/>
        <v>11</v>
      </c>
    </row>
    <row r="50" spans="1:44" ht="18">
      <c r="A50" s="53">
        <f t="shared" si="0"/>
        <v>231209</v>
      </c>
      <c r="B50" s="54" t="s">
        <v>1011</v>
      </c>
      <c r="C50" s="55" t="s">
        <v>1012</v>
      </c>
      <c r="D50" s="55" t="s">
        <v>28</v>
      </c>
      <c r="E50" s="55" t="s">
        <v>28</v>
      </c>
      <c r="F50" s="55" t="s">
        <v>386</v>
      </c>
      <c r="G50" s="55" t="s">
        <v>1261</v>
      </c>
      <c r="H50" s="55" t="s">
        <v>1262</v>
      </c>
      <c r="I50" s="55" t="s">
        <v>54</v>
      </c>
      <c r="J50" s="56" t="s">
        <v>1263</v>
      </c>
      <c r="K50" s="55" t="s">
        <v>1157</v>
      </c>
      <c r="L50" s="55" t="s">
        <v>1014</v>
      </c>
      <c r="M50" s="55" t="s">
        <v>1015</v>
      </c>
      <c r="N50" s="95">
        <v>49</v>
      </c>
      <c r="O50" s="96"/>
      <c r="P50" s="95">
        <v>49</v>
      </c>
      <c r="Q50" s="96"/>
      <c r="R50" s="95">
        <v>0</v>
      </c>
      <c r="S50" s="97"/>
      <c r="T50" s="96"/>
      <c r="U50" s="55">
        <v>6</v>
      </c>
      <c r="V50" s="55">
        <v>6</v>
      </c>
      <c r="W50" s="55">
        <v>0</v>
      </c>
      <c r="X50" s="55">
        <v>6</v>
      </c>
      <c r="Y50" s="55">
        <v>0</v>
      </c>
      <c r="Z50" s="55">
        <v>4</v>
      </c>
      <c r="AA50" s="55">
        <v>3</v>
      </c>
      <c r="AB50" s="55">
        <v>2</v>
      </c>
      <c r="AC50" s="55">
        <v>3</v>
      </c>
      <c r="AD50" s="55">
        <v>9</v>
      </c>
      <c r="AE50" s="55">
        <v>4</v>
      </c>
      <c r="AF50" s="55">
        <v>5</v>
      </c>
      <c r="AG50" s="55">
        <v>1</v>
      </c>
      <c r="AH50" s="55">
        <v>4</v>
      </c>
      <c r="AI50" s="55">
        <v>7</v>
      </c>
      <c r="AJ50" s="55">
        <v>7</v>
      </c>
      <c r="AK50" s="55">
        <v>0</v>
      </c>
      <c r="AL50" s="39" t="str">
        <f t="shared" si="1"/>
        <v>7, 5, 13, 6, 11,7</v>
      </c>
      <c r="AM50" s="39">
        <f t="shared" si="2"/>
        <v>7</v>
      </c>
      <c r="AN50" s="39">
        <f t="shared" si="3"/>
        <v>5</v>
      </c>
      <c r="AO50" s="39">
        <f t="shared" si="4"/>
        <v>13</v>
      </c>
      <c r="AP50" s="39">
        <f t="shared" si="5"/>
        <v>6</v>
      </c>
      <c r="AQ50" s="39">
        <f t="shared" si="6"/>
        <v>11</v>
      </c>
      <c r="AR50" s="39">
        <f t="shared" si="7"/>
        <v>7</v>
      </c>
    </row>
    <row r="51" spans="1:44" ht="18">
      <c r="A51" s="53">
        <f t="shared" si="0"/>
        <v>231571</v>
      </c>
      <c r="B51" s="54" t="s">
        <v>1011</v>
      </c>
      <c r="C51" s="55" t="s">
        <v>1012</v>
      </c>
      <c r="D51" s="55" t="s">
        <v>28</v>
      </c>
      <c r="E51" s="55" t="s">
        <v>28</v>
      </c>
      <c r="F51" s="55" t="s">
        <v>386</v>
      </c>
      <c r="G51" s="55" t="s">
        <v>1075</v>
      </c>
      <c r="H51" s="55" t="s">
        <v>1264</v>
      </c>
      <c r="I51" s="55" t="s">
        <v>54</v>
      </c>
      <c r="J51" s="56" t="s">
        <v>1265</v>
      </c>
      <c r="K51" s="55" t="s">
        <v>1157</v>
      </c>
      <c r="L51" s="55" t="s">
        <v>1014</v>
      </c>
      <c r="M51" s="55" t="s">
        <v>1015</v>
      </c>
      <c r="N51" s="95">
        <v>35</v>
      </c>
      <c r="O51" s="96"/>
      <c r="P51" s="95">
        <v>35</v>
      </c>
      <c r="Q51" s="96"/>
      <c r="R51" s="95">
        <v>0</v>
      </c>
      <c r="S51" s="97"/>
      <c r="T51" s="96"/>
      <c r="U51" s="55">
        <v>6</v>
      </c>
      <c r="V51" s="55">
        <v>6</v>
      </c>
      <c r="W51" s="55">
        <v>0</v>
      </c>
      <c r="X51" s="55">
        <v>6</v>
      </c>
      <c r="Y51" s="55">
        <v>0</v>
      </c>
      <c r="Z51" s="55">
        <v>3</v>
      </c>
      <c r="AA51" s="55">
        <v>1</v>
      </c>
      <c r="AB51" s="55">
        <v>3</v>
      </c>
      <c r="AC51" s="55">
        <v>1</v>
      </c>
      <c r="AD51" s="55">
        <v>4</v>
      </c>
      <c r="AE51" s="55">
        <v>5</v>
      </c>
      <c r="AF51" s="55">
        <v>1</v>
      </c>
      <c r="AG51" s="55">
        <v>2</v>
      </c>
      <c r="AH51" s="55">
        <v>6</v>
      </c>
      <c r="AI51" s="55">
        <v>6</v>
      </c>
      <c r="AJ51" s="55">
        <v>1</v>
      </c>
      <c r="AK51" s="55">
        <v>2</v>
      </c>
      <c r="AL51" s="39" t="str">
        <f t="shared" si="1"/>
        <v>4, 4, 9, 3, 12,3</v>
      </c>
      <c r="AM51" s="39">
        <f t="shared" si="2"/>
        <v>4</v>
      </c>
      <c r="AN51" s="39">
        <f t="shared" si="3"/>
        <v>4</v>
      </c>
      <c r="AO51" s="39">
        <f t="shared" si="4"/>
        <v>9</v>
      </c>
      <c r="AP51" s="39">
        <f t="shared" si="5"/>
        <v>3</v>
      </c>
      <c r="AQ51" s="39">
        <f t="shared" si="6"/>
        <v>12</v>
      </c>
      <c r="AR51" s="39">
        <f t="shared" si="7"/>
        <v>3</v>
      </c>
    </row>
    <row r="52" spans="1:44" ht="18">
      <c r="A52" s="53">
        <f t="shared" si="0"/>
        <v>230763</v>
      </c>
      <c r="B52" s="54" t="s">
        <v>1011</v>
      </c>
      <c r="C52" s="55" t="s">
        <v>1012</v>
      </c>
      <c r="D52" s="55" t="s">
        <v>28</v>
      </c>
      <c r="E52" s="55" t="s">
        <v>28</v>
      </c>
      <c r="F52" s="55" t="s">
        <v>364</v>
      </c>
      <c r="G52" s="55" t="s">
        <v>1266</v>
      </c>
      <c r="H52" s="55" t="s">
        <v>1267</v>
      </c>
      <c r="I52" s="55" t="s">
        <v>54</v>
      </c>
      <c r="J52" s="56" t="s">
        <v>1268</v>
      </c>
      <c r="K52" s="55" t="s">
        <v>1157</v>
      </c>
      <c r="L52" s="55" t="s">
        <v>1014</v>
      </c>
      <c r="M52" s="55" t="s">
        <v>1015</v>
      </c>
      <c r="N52" s="95">
        <v>41</v>
      </c>
      <c r="O52" s="96"/>
      <c r="P52" s="95">
        <v>41</v>
      </c>
      <c r="Q52" s="96"/>
      <c r="R52" s="95">
        <v>0</v>
      </c>
      <c r="S52" s="97"/>
      <c r="T52" s="96"/>
      <c r="U52" s="55">
        <v>6</v>
      </c>
      <c r="V52" s="55">
        <v>6</v>
      </c>
      <c r="W52" s="55">
        <v>0</v>
      </c>
      <c r="X52" s="55">
        <v>6</v>
      </c>
      <c r="Y52" s="55">
        <v>0</v>
      </c>
      <c r="Z52" s="55">
        <v>4</v>
      </c>
      <c r="AA52" s="55">
        <v>2</v>
      </c>
      <c r="AB52" s="55">
        <v>4</v>
      </c>
      <c r="AC52" s="55">
        <v>3</v>
      </c>
      <c r="AD52" s="55">
        <v>1</v>
      </c>
      <c r="AE52" s="55">
        <v>6</v>
      </c>
      <c r="AF52" s="55">
        <v>6</v>
      </c>
      <c r="AG52" s="55">
        <v>4</v>
      </c>
      <c r="AH52" s="55">
        <v>4</v>
      </c>
      <c r="AI52" s="55">
        <v>0</v>
      </c>
      <c r="AJ52" s="55">
        <v>3</v>
      </c>
      <c r="AK52" s="55">
        <v>4</v>
      </c>
      <c r="AL52" s="39" t="str">
        <f t="shared" si="1"/>
        <v>6, 7, 7, 10, 4,7</v>
      </c>
      <c r="AM52" s="39">
        <f t="shared" si="2"/>
        <v>6</v>
      </c>
      <c r="AN52" s="39">
        <f t="shared" si="3"/>
        <v>7</v>
      </c>
      <c r="AO52" s="39">
        <f t="shared" si="4"/>
        <v>7</v>
      </c>
      <c r="AP52" s="39">
        <f t="shared" si="5"/>
        <v>10</v>
      </c>
      <c r="AQ52" s="39">
        <f t="shared" si="6"/>
        <v>4</v>
      </c>
      <c r="AR52" s="39">
        <f t="shared" si="7"/>
        <v>7</v>
      </c>
    </row>
    <row r="53" spans="1:44" ht="18">
      <c r="A53" s="53">
        <f t="shared" si="0"/>
        <v>218438</v>
      </c>
      <c r="B53" s="54" t="s">
        <v>1011</v>
      </c>
      <c r="C53" s="55" t="s">
        <v>1012</v>
      </c>
      <c r="D53" s="55" t="s">
        <v>28</v>
      </c>
      <c r="E53" s="55" t="s">
        <v>28</v>
      </c>
      <c r="F53" s="55" t="s">
        <v>364</v>
      </c>
      <c r="G53" s="55" t="s">
        <v>1076</v>
      </c>
      <c r="H53" s="55" t="s">
        <v>1269</v>
      </c>
      <c r="I53" s="55" t="s">
        <v>54</v>
      </c>
      <c r="J53" s="56" t="s">
        <v>1270</v>
      </c>
      <c r="K53" s="55" t="s">
        <v>1157</v>
      </c>
      <c r="L53" s="55" t="s">
        <v>1014</v>
      </c>
      <c r="M53" s="55" t="s">
        <v>1015</v>
      </c>
      <c r="N53" s="95">
        <v>42</v>
      </c>
      <c r="O53" s="96"/>
      <c r="P53" s="95">
        <v>41</v>
      </c>
      <c r="Q53" s="96"/>
      <c r="R53" s="95">
        <v>1</v>
      </c>
      <c r="S53" s="97"/>
      <c r="T53" s="96"/>
      <c r="U53" s="55">
        <v>6</v>
      </c>
      <c r="V53" s="55">
        <v>6</v>
      </c>
      <c r="W53" s="55">
        <v>0</v>
      </c>
      <c r="X53" s="55">
        <v>6</v>
      </c>
      <c r="Y53" s="55">
        <v>0</v>
      </c>
      <c r="Z53" s="55">
        <v>5</v>
      </c>
      <c r="AA53" s="55">
        <v>6</v>
      </c>
      <c r="AB53" s="55">
        <v>2</v>
      </c>
      <c r="AC53" s="55">
        <v>4</v>
      </c>
      <c r="AD53" s="55">
        <v>1</v>
      </c>
      <c r="AE53" s="55">
        <v>4</v>
      </c>
      <c r="AF53" s="55">
        <v>2</v>
      </c>
      <c r="AG53" s="55">
        <v>2</v>
      </c>
      <c r="AH53" s="55">
        <v>3</v>
      </c>
      <c r="AI53" s="55">
        <v>5</v>
      </c>
      <c r="AJ53" s="55">
        <v>7</v>
      </c>
      <c r="AK53" s="55">
        <v>1</v>
      </c>
      <c r="AL53" s="39" t="str">
        <f t="shared" si="1"/>
        <v>11, 6, 5, 4, 8,8</v>
      </c>
      <c r="AM53" s="39">
        <f t="shared" si="2"/>
        <v>11</v>
      </c>
      <c r="AN53" s="39">
        <f t="shared" si="3"/>
        <v>6</v>
      </c>
      <c r="AO53" s="39">
        <f t="shared" si="4"/>
        <v>5</v>
      </c>
      <c r="AP53" s="39">
        <f t="shared" si="5"/>
        <v>4</v>
      </c>
      <c r="AQ53" s="39">
        <f t="shared" si="6"/>
        <v>8</v>
      </c>
      <c r="AR53" s="39">
        <f t="shared" si="7"/>
        <v>8</v>
      </c>
    </row>
    <row r="54" spans="1:44" ht="27">
      <c r="A54" s="53">
        <f t="shared" si="0"/>
        <v>230441</v>
      </c>
      <c r="B54" s="54" t="s">
        <v>1011</v>
      </c>
      <c r="C54" s="55" t="s">
        <v>1012</v>
      </c>
      <c r="D54" s="55" t="s">
        <v>28</v>
      </c>
      <c r="E54" s="55" t="s">
        <v>28</v>
      </c>
      <c r="F54" s="55" t="s">
        <v>364</v>
      </c>
      <c r="G54" s="55" t="s">
        <v>557</v>
      </c>
      <c r="H54" s="55" t="s">
        <v>1271</v>
      </c>
      <c r="I54" s="55" t="s">
        <v>54</v>
      </c>
      <c r="J54" s="56" t="s">
        <v>1272</v>
      </c>
      <c r="K54" s="55" t="s">
        <v>1157</v>
      </c>
      <c r="L54" s="55" t="s">
        <v>1014</v>
      </c>
      <c r="M54" s="55" t="s">
        <v>1015</v>
      </c>
      <c r="N54" s="95">
        <v>48</v>
      </c>
      <c r="O54" s="96"/>
      <c r="P54" s="95">
        <v>48</v>
      </c>
      <c r="Q54" s="96"/>
      <c r="R54" s="95">
        <v>0</v>
      </c>
      <c r="S54" s="97"/>
      <c r="T54" s="96"/>
      <c r="U54" s="55">
        <v>6</v>
      </c>
      <c r="V54" s="55">
        <v>6</v>
      </c>
      <c r="W54" s="55">
        <v>0</v>
      </c>
      <c r="X54" s="55">
        <v>6</v>
      </c>
      <c r="Y54" s="55">
        <v>0</v>
      </c>
      <c r="Z54" s="55">
        <v>4</v>
      </c>
      <c r="AA54" s="55">
        <v>3</v>
      </c>
      <c r="AB54" s="55">
        <v>8</v>
      </c>
      <c r="AC54" s="55">
        <v>6</v>
      </c>
      <c r="AD54" s="55">
        <v>3</v>
      </c>
      <c r="AE54" s="55">
        <v>1</v>
      </c>
      <c r="AF54" s="55">
        <v>4</v>
      </c>
      <c r="AG54" s="55">
        <v>6</v>
      </c>
      <c r="AH54" s="55">
        <v>4</v>
      </c>
      <c r="AI54" s="55">
        <v>2</v>
      </c>
      <c r="AJ54" s="55">
        <v>5</v>
      </c>
      <c r="AK54" s="55">
        <v>2</v>
      </c>
      <c r="AL54" s="39" t="str">
        <f t="shared" si="1"/>
        <v>7, 14, 4, 10, 6,7</v>
      </c>
      <c r="AM54" s="39">
        <f t="shared" si="2"/>
        <v>7</v>
      </c>
      <c r="AN54" s="39">
        <f t="shared" si="3"/>
        <v>14</v>
      </c>
      <c r="AO54" s="39">
        <f t="shared" si="4"/>
        <v>4</v>
      </c>
      <c r="AP54" s="39">
        <f t="shared" si="5"/>
        <v>10</v>
      </c>
      <c r="AQ54" s="39">
        <f t="shared" si="6"/>
        <v>6</v>
      </c>
      <c r="AR54" s="39">
        <f t="shared" si="7"/>
        <v>7</v>
      </c>
    </row>
    <row r="55" spans="1:44" ht="18">
      <c r="A55" s="53">
        <f t="shared" si="0"/>
        <v>230409</v>
      </c>
      <c r="B55" s="54" t="s">
        <v>1011</v>
      </c>
      <c r="C55" s="55" t="s">
        <v>1012</v>
      </c>
      <c r="D55" s="55" t="s">
        <v>28</v>
      </c>
      <c r="E55" s="55" t="s">
        <v>28</v>
      </c>
      <c r="F55" s="55" t="s">
        <v>364</v>
      </c>
      <c r="G55" s="55" t="s">
        <v>364</v>
      </c>
      <c r="H55" s="55" t="s">
        <v>1273</v>
      </c>
      <c r="I55" s="55" t="s">
        <v>54</v>
      </c>
      <c r="J55" s="56" t="s">
        <v>1274</v>
      </c>
      <c r="K55" s="55" t="s">
        <v>1157</v>
      </c>
      <c r="L55" s="55" t="s">
        <v>1014</v>
      </c>
      <c r="M55" s="55" t="s">
        <v>1015</v>
      </c>
      <c r="N55" s="95">
        <v>154</v>
      </c>
      <c r="O55" s="96"/>
      <c r="P55" s="95">
        <v>154</v>
      </c>
      <c r="Q55" s="96"/>
      <c r="R55" s="95">
        <v>0</v>
      </c>
      <c r="S55" s="97"/>
      <c r="T55" s="96"/>
      <c r="U55" s="55">
        <v>6</v>
      </c>
      <c r="V55" s="55">
        <v>12</v>
      </c>
      <c r="W55" s="55">
        <v>0</v>
      </c>
      <c r="X55" s="55">
        <v>12</v>
      </c>
      <c r="Y55" s="55">
        <v>0</v>
      </c>
      <c r="Z55" s="55">
        <v>14</v>
      </c>
      <c r="AA55" s="55">
        <v>9</v>
      </c>
      <c r="AB55" s="55">
        <v>12</v>
      </c>
      <c r="AC55" s="55">
        <v>14</v>
      </c>
      <c r="AD55" s="55">
        <v>15</v>
      </c>
      <c r="AE55" s="55">
        <v>8</v>
      </c>
      <c r="AF55" s="55">
        <v>16</v>
      </c>
      <c r="AG55" s="55">
        <v>12</v>
      </c>
      <c r="AH55" s="55">
        <v>10</v>
      </c>
      <c r="AI55" s="55">
        <v>13</v>
      </c>
      <c r="AJ55" s="55">
        <v>18</v>
      </c>
      <c r="AK55" s="55">
        <v>13</v>
      </c>
      <c r="AL55" s="39" t="str">
        <f t="shared" si="1"/>
        <v>23, 26, 23, 28, 23,31</v>
      </c>
      <c r="AM55" s="39">
        <f t="shared" si="2"/>
        <v>23</v>
      </c>
      <c r="AN55" s="39">
        <f t="shared" si="3"/>
        <v>26</v>
      </c>
      <c r="AO55" s="39">
        <f t="shared" si="4"/>
        <v>23</v>
      </c>
      <c r="AP55" s="39">
        <f t="shared" si="5"/>
        <v>28</v>
      </c>
      <c r="AQ55" s="39">
        <f t="shared" si="6"/>
        <v>23</v>
      </c>
      <c r="AR55" s="39">
        <f t="shared" si="7"/>
        <v>31</v>
      </c>
    </row>
    <row r="56" spans="1:44" ht="18">
      <c r="A56" s="53">
        <f t="shared" si="0"/>
        <v>230417</v>
      </c>
      <c r="B56" s="54" t="s">
        <v>1011</v>
      </c>
      <c r="C56" s="55" t="s">
        <v>1012</v>
      </c>
      <c r="D56" s="55" t="s">
        <v>28</v>
      </c>
      <c r="E56" s="55" t="s">
        <v>28</v>
      </c>
      <c r="F56" s="55" t="s">
        <v>364</v>
      </c>
      <c r="G56" s="55" t="s">
        <v>1275</v>
      </c>
      <c r="H56" s="55" t="s">
        <v>1276</v>
      </c>
      <c r="I56" s="55" t="s">
        <v>54</v>
      </c>
      <c r="J56" s="56" t="s">
        <v>1277</v>
      </c>
      <c r="K56" s="55" t="s">
        <v>1157</v>
      </c>
      <c r="L56" s="55" t="s">
        <v>1014</v>
      </c>
      <c r="M56" s="55" t="s">
        <v>1015</v>
      </c>
      <c r="N56" s="95">
        <v>36</v>
      </c>
      <c r="O56" s="96"/>
      <c r="P56" s="95">
        <v>36</v>
      </c>
      <c r="Q56" s="96"/>
      <c r="R56" s="95">
        <v>0</v>
      </c>
      <c r="S56" s="97"/>
      <c r="T56" s="96"/>
      <c r="U56" s="55">
        <v>6</v>
      </c>
      <c r="V56" s="55">
        <v>6</v>
      </c>
      <c r="W56" s="55">
        <v>0</v>
      </c>
      <c r="X56" s="55">
        <v>6</v>
      </c>
      <c r="Y56" s="55">
        <v>0</v>
      </c>
      <c r="Z56" s="55">
        <v>2</v>
      </c>
      <c r="AA56" s="55">
        <v>2</v>
      </c>
      <c r="AB56" s="55">
        <v>6</v>
      </c>
      <c r="AC56" s="55">
        <v>1</v>
      </c>
      <c r="AD56" s="55">
        <v>0</v>
      </c>
      <c r="AE56" s="55">
        <v>3</v>
      </c>
      <c r="AF56" s="55">
        <v>3</v>
      </c>
      <c r="AG56" s="55">
        <v>5</v>
      </c>
      <c r="AH56" s="55">
        <v>3</v>
      </c>
      <c r="AI56" s="55">
        <v>3</v>
      </c>
      <c r="AJ56" s="55">
        <v>6</v>
      </c>
      <c r="AK56" s="55">
        <v>2</v>
      </c>
      <c r="AL56" s="39" t="str">
        <f t="shared" si="1"/>
        <v>4, 7, 3, 8, 6,8</v>
      </c>
      <c r="AM56" s="39">
        <f t="shared" si="2"/>
        <v>4</v>
      </c>
      <c r="AN56" s="39">
        <f t="shared" si="3"/>
        <v>7</v>
      </c>
      <c r="AO56" s="39">
        <f t="shared" si="4"/>
        <v>3</v>
      </c>
      <c r="AP56" s="39">
        <f t="shared" si="5"/>
        <v>8</v>
      </c>
      <c r="AQ56" s="39">
        <f t="shared" si="6"/>
        <v>6</v>
      </c>
      <c r="AR56" s="39">
        <f t="shared" si="7"/>
        <v>8</v>
      </c>
    </row>
    <row r="57" spans="1:44" ht="18">
      <c r="A57" s="53">
        <f t="shared" si="0"/>
        <v>230771</v>
      </c>
      <c r="B57" s="54" t="s">
        <v>1011</v>
      </c>
      <c r="C57" s="55" t="s">
        <v>1012</v>
      </c>
      <c r="D57" s="55" t="s">
        <v>28</v>
      </c>
      <c r="E57" s="55" t="s">
        <v>28</v>
      </c>
      <c r="F57" s="55" t="s">
        <v>364</v>
      </c>
      <c r="G57" s="55" t="s">
        <v>1278</v>
      </c>
      <c r="H57" s="55" t="s">
        <v>1279</v>
      </c>
      <c r="I57" s="55" t="s">
        <v>54</v>
      </c>
      <c r="J57" s="56" t="s">
        <v>1280</v>
      </c>
      <c r="K57" s="55" t="s">
        <v>1157</v>
      </c>
      <c r="L57" s="55" t="s">
        <v>1014</v>
      </c>
      <c r="M57" s="55" t="s">
        <v>1015</v>
      </c>
      <c r="N57" s="95">
        <v>10</v>
      </c>
      <c r="O57" s="96"/>
      <c r="P57" s="95">
        <v>10</v>
      </c>
      <c r="Q57" s="96"/>
      <c r="R57" s="95">
        <v>0</v>
      </c>
      <c r="S57" s="97"/>
      <c r="T57" s="96"/>
      <c r="U57" s="55">
        <v>6</v>
      </c>
      <c r="V57" s="55">
        <v>6</v>
      </c>
      <c r="W57" s="55">
        <v>0</v>
      </c>
      <c r="X57" s="55">
        <v>6</v>
      </c>
      <c r="Y57" s="55">
        <v>0</v>
      </c>
      <c r="Z57" s="55">
        <v>1</v>
      </c>
      <c r="AA57" s="55">
        <v>1</v>
      </c>
      <c r="AB57" s="55">
        <v>0</v>
      </c>
      <c r="AC57" s="55">
        <v>1</v>
      </c>
      <c r="AD57" s="55">
        <v>2</v>
      </c>
      <c r="AE57" s="55">
        <v>1</v>
      </c>
      <c r="AF57" s="55">
        <v>0</v>
      </c>
      <c r="AG57" s="55">
        <v>2</v>
      </c>
      <c r="AH57" s="55">
        <v>1</v>
      </c>
      <c r="AI57" s="55">
        <v>0</v>
      </c>
      <c r="AJ57" s="55">
        <v>0</v>
      </c>
      <c r="AK57" s="55">
        <v>1</v>
      </c>
      <c r="AL57" s="39" t="str">
        <f t="shared" si="1"/>
        <v>2, 1, 3, 2, 1,1</v>
      </c>
      <c r="AM57" s="39">
        <f t="shared" si="2"/>
        <v>2</v>
      </c>
      <c r="AN57" s="39">
        <f t="shared" si="3"/>
        <v>1</v>
      </c>
      <c r="AO57" s="39">
        <f t="shared" si="4"/>
        <v>3</v>
      </c>
      <c r="AP57" s="39">
        <f t="shared" si="5"/>
        <v>2</v>
      </c>
      <c r="AQ57" s="39">
        <f t="shared" si="6"/>
        <v>1</v>
      </c>
      <c r="AR57" s="39">
        <f t="shared" si="7"/>
        <v>1</v>
      </c>
    </row>
    <row r="58" spans="1:44" ht="18">
      <c r="A58" s="53">
        <f t="shared" si="0"/>
        <v>230805</v>
      </c>
      <c r="B58" s="54" t="s">
        <v>1011</v>
      </c>
      <c r="C58" s="55" t="s">
        <v>1012</v>
      </c>
      <c r="D58" s="55" t="s">
        <v>28</v>
      </c>
      <c r="E58" s="55" t="s">
        <v>28</v>
      </c>
      <c r="F58" s="55" t="s">
        <v>364</v>
      </c>
      <c r="G58" s="55" t="s">
        <v>1281</v>
      </c>
      <c r="H58" s="55" t="s">
        <v>1282</v>
      </c>
      <c r="I58" s="55" t="s">
        <v>54</v>
      </c>
      <c r="J58" s="56" t="s">
        <v>1283</v>
      </c>
      <c r="K58" s="55" t="s">
        <v>1157</v>
      </c>
      <c r="L58" s="55" t="s">
        <v>1014</v>
      </c>
      <c r="M58" s="55" t="s">
        <v>1015</v>
      </c>
      <c r="N58" s="95">
        <v>40</v>
      </c>
      <c r="O58" s="96"/>
      <c r="P58" s="95">
        <v>40</v>
      </c>
      <c r="Q58" s="96"/>
      <c r="R58" s="95">
        <v>0</v>
      </c>
      <c r="S58" s="97"/>
      <c r="T58" s="96"/>
      <c r="U58" s="55">
        <v>6</v>
      </c>
      <c r="V58" s="55">
        <v>6</v>
      </c>
      <c r="W58" s="55">
        <v>0</v>
      </c>
      <c r="X58" s="55">
        <v>6</v>
      </c>
      <c r="Y58" s="55">
        <v>0</v>
      </c>
      <c r="Z58" s="55">
        <v>5</v>
      </c>
      <c r="AA58" s="55">
        <v>1</v>
      </c>
      <c r="AB58" s="55">
        <v>4</v>
      </c>
      <c r="AC58" s="55">
        <v>3</v>
      </c>
      <c r="AD58" s="55">
        <v>3</v>
      </c>
      <c r="AE58" s="55">
        <v>3</v>
      </c>
      <c r="AF58" s="55">
        <v>0</v>
      </c>
      <c r="AG58" s="55">
        <v>6</v>
      </c>
      <c r="AH58" s="55">
        <v>4</v>
      </c>
      <c r="AI58" s="55">
        <v>7</v>
      </c>
      <c r="AJ58" s="55">
        <v>1</v>
      </c>
      <c r="AK58" s="55">
        <v>3</v>
      </c>
      <c r="AL58" s="39" t="str">
        <f t="shared" si="1"/>
        <v>6, 7, 6, 6, 11,4</v>
      </c>
      <c r="AM58" s="39">
        <f t="shared" si="2"/>
        <v>6</v>
      </c>
      <c r="AN58" s="39">
        <f t="shared" si="3"/>
        <v>7</v>
      </c>
      <c r="AO58" s="39">
        <f t="shared" si="4"/>
        <v>6</v>
      </c>
      <c r="AP58" s="39">
        <f t="shared" si="5"/>
        <v>6</v>
      </c>
      <c r="AQ58" s="39">
        <f t="shared" si="6"/>
        <v>11</v>
      </c>
      <c r="AR58" s="39">
        <f t="shared" si="7"/>
        <v>4</v>
      </c>
    </row>
    <row r="59" spans="1:44" ht="18">
      <c r="A59" s="53">
        <f t="shared" si="0"/>
        <v>230425</v>
      </c>
      <c r="B59" s="54" t="s">
        <v>1011</v>
      </c>
      <c r="C59" s="55" t="s">
        <v>1012</v>
      </c>
      <c r="D59" s="55" t="s">
        <v>28</v>
      </c>
      <c r="E59" s="55" t="s">
        <v>28</v>
      </c>
      <c r="F59" s="55" t="s">
        <v>364</v>
      </c>
      <c r="G59" s="55" t="s">
        <v>1284</v>
      </c>
      <c r="H59" s="55" t="s">
        <v>1285</v>
      </c>
      <c r="I59" s="55" t="s">
        <v>54</v>
      </c>
      <c r="J59" s="56" t="s">
        <v>1286</v>
      </c>
      <c r="K59" s="55" t="s">
        <v>1157</v>
      </c>
      <c r="L59" s="55" t="s">
        <v>1014</v>
      </c>
      <c r="M59" s="55" t="s">
        <v>1015</v>
      </c>
      <c r="N59" s="95">
        <v>137</v>
      </c>
      <c r="O59" s="96"/>
      <c r="P59" s="95">
        <v>136</v>
      </c>
      <c r="Q59" s="96"/>
      <c r="R59" s="95">
        <v>1</v>
      </c>
      <c r="S59" s="97"/>
      <c r="T59" s="96"/>
      <c r="U59" s="55">
        <v>6</v>
      </c>
      <c r="V59" s="55">
        <v>10</v>
      </c>
      <c r="W59" s="55">
        <v>0</v>
      </c>
      <c r="X59" s="55">
        <v>10</v>
      </c>
      <c r="Y59" s="55">
        <v>0</v>
      </c>
      <c r="Z59" s="55">
        <v>12</v>
      </c>
      <c r="AA59" s="55">
        <v>13</v>
      </c>
      <c r="AB59" s="55">
        <v>10</v>
      </c>
      <c r="AC59" s="55">
        <v>12</v>
      </c>
      <c r="AD59" s="55">
        <v>11</v>
      </c>
      <c r="AE59" s="55">
        <v>12</v>
      </c>
      <c r="AF59" s="55">
        <v>12</v>
      </c>
      <c r="AG59" s="55">
        <v>8</v>
      </c>
      <c r="AH59" s="55">
        <v>6</v>
      </c>
      <c r="AI59" s="55">
        <v>16</v>
      </c>
      <c r="AJ59" s="55">
        <v>14</v>
      </c>
      <c r="AK59" s="55">
        <v>11</v>
      </c>
      <c r="AL59" s="39" t="str">
        <f t="shared" si="1"/>
        <v>25, 22, 23, 20, 22,25</v>
      </c>
      <c r="AM59" s="39">
        <f t="shared" si="2"/>
        <v>25</v>
      </c>
      <c r="AN59" s="39">
        <f t="shared" si="3"/>
        <v>22</v>
      </c>
      <c r="AO59" s="39">
        <f t="shared" si="4"/>
        <v>23</v>
      </c>
      <c r="AP59" s="39">
        <f t="shared" si="5"/>
        <v>20</v>
      </c>
      <c r="AQ59" s="39">
        <f t="shared" si="6"/>
        <v>22</v>
      </c>
      <c r="AR59" s="39">
        <f t="shared" si="7"/>
        <v>25</v>
      </c>
    </row>
    <row r="60" spans="1:44" ht="18">
      <c r="A60" s="53">
        <f t="shared" si="0"/>
        <v>474445</v>
      </c>
      <c r="B60" s="54" t="s">
        <v>1011</v>
      </c>
      <c r="C60" s="55" t="s">
        <v>1012</v>
      </c>
      <c r="D60" s="55" t="s">
        <v>28</v>
      </c>
      <c r="E60" s="55" t="s">
        <v>28</v>
      </c>
      <c r="F60" s="55" t="s">
        <v>364</v>
      </c>
      <c r="G60" s="55" t="s">
        <v>1077</v>
      </c>
      <c r="H60" s="55" t="s">
        <v>1287</v>
      </c>
      <c r="I60" s="55" t="s">
        <v>54</v>
      </c>
      <c r="J60" s="56" t="s">
        <v>1288</v>
      </c>
      <c r="K60" s="55" t="s">
        <v>1157</v>
      </c>
      <c r="L60" s="55" t="s">
        <v>1014</v>
      </c>
      <c r="M60" s="55" t="s">
        <v>1015</v>
      </c>
      <c r="N60" s="95">
        <v>24</v>
      </c>
      <c r="O60" s="96"/>
      <c r="P60" s="95">
        <v>24</v>
      </c>
      <c r="Q60" s="96"/>
      <c r="R60" s="95">
        <v>0</v>
      </c>
      <c r="S60" s="97"/>
      <c r="T60" s="96"/>
      <c r="U60" s="55">
        <v>6</v>
      </c>
      <c r="V60" s="55">
        <v>6</v>
      </c>
      <c r="W60" s="55">
        <v>0</v>
      </c>
      <c r="X60" s="55">
        <v>6</v>
      </c>
      <c r="Y60" s="55">
        <v>0</v>
      </c>
      <c r="Z60" s="55">
        <v>2</v>
      </c>
      <c r="AA60" s="55">
        <v>1</v>
      </c>
      <c r="AB60" s="55">
        <v>2</v>
      </c>
      <c r="AC60" s="55">
        <v>2</v>
      </c>
      <c r="AD60" s="55">
        <v>2</v>
      </c>
      <c r="AE60" s="55">
        <v>4</v>
      </c>
      <c r="AF60" s="55">
        <v>0</v>
      </c>
      <c r="AG60" s="55">
        <v>2</v>
      </c>
      <c r="AH60" s="55">
        <v>3</v>
      </c>
      <c r="AI60" s="55">
        <v>2</v>
      </c>
      <c r="AJ60" s="55">
        <v>3</v>
      </c>
      <c r="AK60" s="55">
        <v>1</v>
      </c>
      <c r="AL60" s="39" t="str">
        <f t="shared" si="1"/>
        <v>3, 4, 6, 2, 5,4</v>
      </c>
      <c r="AM60" s="39">
        <f t="shared" si="2"/>
        <v>3</v>
      </c>
      <c r="AN60" s="39">
        <f t="shared" si="3"/>
        <v>4</v>
      </c>
      <c r="AO60" s="39">
        <f t="shared" si="4"/>
        <v>6</v>
      </c>
      <c r="AP60" s="39">
        <f t="shared" si="5"/>
        <v>2</v>
      </c>
      <c r="AQ60" s="39">
        <f t="shared" si="6"/>
        <v>5</v>
      </c>
      <c r="AR60" s="39">
        <f t="shared" si="7"/>
        <v>4</v>
      </c>
    </row>
    <row r="61" spans="1:44" ht="18">
      <c r="A61" s="53">
        <f t="shared" si="0"/>
        <v>631291</v>
      </c>
      <c r="B61" s="54" t="s">
        <v>1011</v>
      </c>
      <c r="C61" s="55" t="s">
        <v>1012</v>
      </c>
      <c r="D61" s="55" t="s">
        <v>28</v>
      </c>
      <c r="E61" s="55" t="s">
        <v>28</v>
      </c>
      <c r="F61" s="55" t="s">
        <v>364</v>
      </c>
      <c r="G61" s="55" t="s">
        <v>1289</v>
      </c>
      <c r="H61" s="55" t="s">
        <v>1290</v>
      </c>
      <c r="I61" s="55" t="s">
        <v>54</v>
      </c>
      <c r="J61" s="56" t="s">
        <v>1291</v>
      </c>
      <c r="K61" s="55" t="s">
        <v>1157</v>
      </c>
      <c r="L61" s="55" t="s">
        <v>1014</v>
      </c>
      <c r="M61" s="55" t="s">
        <v>1015</v>
      </c>
      <c r="N61" s="95">
        <v>58</v>
      </c>
      <c r="O61" s="96"/>
      <c r="P61" s="95">
        <v>58</v>
      </c>
      <c r="Q61" s="96"/>
      <c r="R61" s="95">
        <v>0</v>
      </c>
      <c r="S61" s="97"/>
      <c r="T61" s="96"/>
      <c r="U61" s="55">
        <v>6</v>
      </c>
      <c r="V61" s="55">
        <v>6</v>
      </c>
      <c r="W61" s="55">
        <v>0</v>
      </c>
      <c r="X61" s="55">
        <v>6</v>
      </c>
      <c r="Y61" s="55">
        <v>0</v>
      </c>
      <c r="Z61" s="55">
        <v>4</v>
      </c>
      <c r="AA61" s="55">
        <v>5</v>
      </c>
      <c r="AB61" s="55">
        <v>4</v>
      </c>
      <c r="AC61" s="55">
        <v>7</v>
      </c>
      <c r="AD61" s="55">
        <v>6</v>
      </c>
      <c r="AE61" s="55">
        <v>8</v>
      </c>
      <c r="AF61" s="55">
        <v>5</v>
      </c>
      <c r="AG61" s="55">
        <v>4</v>
      </c>
      <c r="AH61" s="55">
        <v>3</v>
      </c>
      <c r="AI61" s="55">
        <v>4</v>
      </c>
      <c r="AJ61" s="55">
        <v>3</v>
      </c>
      <c r="AK61" s="55">
        <v>5</v>
      </c>
      <c r="AL61" s="39" t="str">
        <f t="shared" si="1"/>
        <v>9, 11, 14, 9, 7,8</v>
      </c>
      <c r="AM61" s="39">
        <f t="shared" si="2"/>
        <v>9</v>
      </c>
      <c r="AN61" s="39">
        <f t="shared" si="3"/>
        <v>11</v>
      </c>
      <c r="AO61" s="39">
        <f t="shared" si="4"/>
        <v>14</v>
      </c>
      <c r="AP61" s="39">
        <f t="shared" si="5"/>
        <v>9</v>
      </c>
      <c r="AQ61" s="39">
        <f t="shared" si="6"/>
        <v>7</v>
      </c>
      <c r="AR61" s="39">
        <f t="shared" si="7"/>
        <v>8</v>
      </c>
    </row>
    <row r="62" spans="1:44" ht="18">
      <c r="A62" s="53">
        <f t="shared" si="0"/>
        <v>631309</v>
      </c>
      <c r="B62" s="54" t="s">
        <v>1011</v>
      </c>
      <c r="C62" s="55" t="s">
        <v>1012</v>
      </c>
      <c r="D62" s="55" t="s">
        <v>28</v>
      </c>
      <c r="E62" s="55" t="s">
        <v>28</v>
      </c>
      <c r="F62" s="55" t="s">
        <v>364</v>
      </c>
      <c r="G62" s="55" t="s">
        <v>1292</v>
      </c>
      <c r="H62" s="55" t="s">
        <v>1293</v>
      </c>
      <c r="I62" s="55" t="s">
        <v>54</v>
      </c>
      <c r="J62" s="56" t="s">
        <v>1294</v>
      </c>
      <c r="K62" s="55" t="s">
        <v>1157</v>
      </c>
      <c r="L62" s="55" t="s">
        <v>1014</v>
      </c>
      <c r="M62" s="55" t="s">
        <v>1015</v>
      </c>
      <c r="N62" s="95">
        <v>11</v>
      </c>
      <c r="O62" s="96"/>
      <c r="P62" s="95">
        <v>11</v>
      </c>
      <c r="Q62" s="96"/>
      <c r="R62" s="95">
        <v>0</v>
      </c>
      <c r="S62" s="97"/>
      <c r="T62" s="96"/>
      <c r="U62" s="55">
        <v>6</v>
      </c>
      <c r="V62" s="55">
        <v>6</v>
      </c>
      <c r="W62" s="55">
        <v>0</v>
      </c>
      <c r="X62" s="55">
        <v>6</v>
      </c>
      <c r="Y62" s="55">
        <v>0</v>
      </c>
      <c r="Z62" s="55">
        <v>1</v>
      </c>
      <c r="AA62" s="55">
        <v>1</v>
      </c>
      <c r="AB62" s="55">
        <v>1</v>
      </c>
      <c r="AC62" s="55">
        <v>0</v>
      </c>
      <c r="AD62" s="55">
        <v>2</v>
      </c>
      <c r="AE62" s="55">
        <v>2</v>
      </c>
      <c r="AF62" s="55">
        <v>1</v>
      </c>
      <c r="AG62" s="55">
        <v>1</v>
      </c>
      <c r="AH62" s="55">
        <v>1</v>
      </c>
      <c r="AI62" s="55">
        <v>0</v>
      </c>
      <c r="AJ62" s="55">
        <v>0</v>
      </c>
      <c r="AK62" s="55">
        <v>1</v>
      </c>
      <c r="AL62" s="39" t="str">
        <f t="shared" si="1"/>
        <v>2, 1, 4, 2, 1,1</v>
      </c>
      <c r="AM62" s="39">
        <f t="shared" si="2"/>
        <v>2</v>
      </c>
      <c r="AN62" s="39">
        <f t="shared" si="3"/>
        <v>1</v>
      </c>
      <c r="AO62" s="39">
        <f t="shared" si="4"/>
        <v>4</v>
      </c>
      <c r="AP62" s="39">
        <f t="shared" si="5"/>
        <v>2</v>
      </c>
      <c r="AQ62" s="39">
        <f t="shared" si="6"/>
        <v>1</v>
      </c>
      <c r="AR62" s="39">
        <f t="shared" si="7"/>
        <v>1</v>
      </c>
    </row>
    <row r="63" spans="1:44" ht="18">
      <c r="A63" s="53">
        <f t="shared" si="0"/>
        <v>230789</v>
      </c>
      <c r="B63" s="54" t="s">
        <v>1011</v>
      </c>
      <c r="C63" s="55" t="s">
        <v>1012</v>
      </c>
      <c r="D63" s="55" t="s">
        <v>28</v>
      </c>
      <c r="E63" s="55" t="s">
        <v>28</v>
      </c>
      <c r="F63" s="55" t="s">
        <v>364</v>
      </c>
      <c r="G63" s="55" t="s">
        <v>1295</v>
      </c>
      <c r="H63" s="55" t="s">
        <v>1296</v>
      </c>
      <c r="I63" s="55" t="s">
        <v>54</v>
      </c>
      <c r="J63" s="56" t="s">
        <v>1297</v>
      </c>
      <c r="K63" s="55" t="s">
        <v>1157</v>
      </c>
      <c r="L63" s="55" t="s">
        <v>1014</v>
      </c>
      <c r="M63" s="55" t="s">
        <v>1015</v>
      </c>
      <c r="N63" s="95">
        <v>7</v>
      </c>
      <c r="O63" s="96"/>
      <c r="P63" s="95">
        <v>7</v>
      </c>
      <c r="Q63" s="96"/>
      <c r="R63" s="95">
        <v>0</v>
      </c>
      <c r="S63" s="97"/>
      <c r="T63" s="96"/>
      <c r="U63" s="55">
        <v>3</v>
      </c>
      <c r="V63" s="55">
        <v>3</v>
      </c>
      <c r="W63" s="55">
        <v>0</v>
      </c>
      <c r="X63" s="55">
        <v>3</v>
      </c>
      <c r="Y63" s="55">
        <v>0</v>
      </c>
      <c r="Z63" s="55">
        <v>2</v>
      </c>
      <c r="AA63" s="55">
        <v>0</v>
      </c>
      <c r="AB63" s="55">
        <v>1</v>
      </c>
      <c r="AC63" s="55">
        <v>1</v>
      </c>
      <c r="AD63" s="55">
        <v>2</v>
      </c>
      <c r="AE63" s="55">
        <v>1</v>
      </c>
      <c r="AF63" s="55">
        <v>0</v>
      </c>
      <c r="AG63" s="55">
        <v>0</v>
      </c>
      <c r="AH63" s="55">
        <v>0</v>
      </c>
      <c r="AI63" s="55">
        <v>0</v>
      </c>
      <c r="AJ63" s="55">
        <v>0</v>
      </c>
      <c r="AK63" s="55">
        <v>0</v>
      </c>
      <c r="AL63" s="39" t="str">
        <f t="shared" si="1"/>
        <v>2, 2, 3, 0, 0,0</v>
      </c>
      <c r="AM63" s="39">
        <f t="shared" si="2"/>
        <v>2</v>
      </c>
      <c r="AN63" s="39">
        <f t="shared" si="3"/>
        <v>2</v>
      </c>
      <c r="AO63" s="39">
        <f t="shared" si="4"/>
        <v>3</v>
      </c>
      <c r="AP63" s="39">
        <f t="shared" si="5"/>
        <v>0</v>
      </c>
      <c r="AQ63" s="39">
        <f t="shared" si="6"/>
        <v>0</v>
      </c>
      <c r="AR63" s="39">
        <f t="shared" si="7"/>
        <v>0</v>
      </c>
    </row>
    <row r="64" spans="1:44" ht="18">
      <c r="A64" s="53">
        <f t="shared" si="0"/>
        <v>242255</v>
      </c>
      <c r="B64" s="54" t="s">
        <v>1011</v>
      </c>
      <c r="C64" s="55" t="s">
        <v>1012</v>
      </c>
      <c r="D64" s="55" t="s">
        <v>28</v>
      </c>
      <c r="E64" s="55" t="s">
        <v>28</v>
      </c>
      <c r="F64" s="55" t="s">
        <v>562</v>
      </c>
      <c r="G64" s="55" t="s">
        <v>1298</v>
      </c>
      <c r="H64" s="55" t="s">
        <v>1299</v>
      </c>
      <c r="I64" s="55" t="s">
        <v>54</v>
      </c>
      <c r="J64" s="56" t="s">
        <v>1300</v>
      </c>
      <c r="K64" s="55" t="s">
        <v>1157</v>
      </c>
      <c r="L64" s="55" t="s">
        <v>1014</v>
      </c>
      <c r="M64" s="55" t="s">
        <v>1015</v>
      </c>
      <c r="N64" s="95">
        <v>16</v>
      </c>
      <c r="O64" s="96"/>
      <c r="P64" s="95">
        <v>16</v>
      </c>
      <c r="Q64" s="96"/>
      <c r="R64" s="95">
        <v>0</v>
      </c>
      <c r="S64" s="97"/>
      <c r="T64" s="96"/>
      <c r="U64" s="55">
        <v>6</v>
      </c>
      <c r="V64" s="55">
        <v>6</v>
      </c>
      <c r="W64" s="55">
        <v>0</v>
      </c>
      <c r="X64" s="55">
        <v>6</v>
      </c>
      <c r="Y64" s="55">
        <v>0</v>
      </c>
      <c r="Z64" s="55">
        <v>1</v>
      </c>
      <c r="AA64" s="55">
        <v>0</v>
      </c>
      <c r="AB64" s="55">
        <v>0</v>
      </c>
      <c r="AC64" s="55">
        <v>1</v>
      </c>
      <c r="AD64" s="55">
        <v>1</v>
      </c>
      <c r="AE64" s="55">
        <v>3</v>
      </c>
      <c r="AF64" s="55">
        <v>1</v>
      </c>
      <c r="AG64" s="55">
        <v>1</v>
      </c>
      <c r="AH64" s="55">
        <v>0</v>
      </c>
      <c r="AI64" s="55">
        <v>1</v>
      </c>
      <c r="AJ64" s="55">
        <v>3</v>
      </c>
      <c r="AK64" s="55">
        <v>4</v>
      </c>
      <c r="AL64" s="39" t="str">
        <f t="shared" si="1"/>
        <v>1, 1, 4, 2, 1,7</v>
      </c>
      <c r="AM64" s="39">
        <f t="shared" si="2"/>
        <v>1</v>
      </c>
      <c r="AN64" s="39">
        <f t="shared" si="3"/>
        <v>1</v>
      </c>
      <c r="AO64" s="39">
        <f t="shared" si="4"/>
        <v>4</v>
      </c>
      <c r="AP64" s="39">
        <f t="shared" si="5"/>
        <v>2</v>
      </c>
      <c r="AQ64" s="39">
        <f t="shared" si="6"/>
        <v>1</v>
      </c>
      <c r="AR64" s="39">
        <f t="shared" si="7"/>
        <v>7</v>
      </c>
    </row>
    <row r="65" spans="1:44" ht="18">
      <c r="A65" s="53">
        <f t="shared" si="0"/>
        <v>529305</v>
      </c>
      <c r="B65" s="54" t="s">
        <v>1011</v>
      </c>
      <c r="C65" s="55" t="s">
        <v>1012</v>
      </c>
      <c r="D65" s="55" t="s">
        <v>28</v>
      </c>
      <c r="E65" s="55" t="s">
        <v>28</v>
      </c>
      <c r="F65" s="55" t="s">
        <v>562</v>
      </c>
      <c r="G65" s="55" t="s">
        <v>1301</v>
      </c>
      <c r="H65" s="55" t="s">
        <v>1302</v>
      </c>
      <c r="I65" s="55" t="s">
        <v>54</v>
      </c>
      <c r="J65" s="56" t="s">
        <v>1303</v>
      </c>
      <c r="K65" s="55" t="s">
        <v>1157</v>
      </c>
      <c r="L65" s="55" t="s">
        <v>1014</v>
      </c>
      <c r="M65" s="55" t="s">
        <v>1015</v>
      </c>
      <c r="N65" s="95">
        <v>20</v>
      </c>
      <c r="O65" s="96"/>
      <c r="P65" s="95">
        <v>20</v>
      </c>
      <c r="Q65" s="96"/>
      <c r="R65" s="95">
        <v>0</v>
      </c>
      <c r="S65" s="97"/>
      <c r="T65" s="96"/>
      <c r="U65" s="55">
        <v>6</v>
      </c>
      <c r="V65" s="55">
        <v>6</v>
      </c>
      <c r="W65" s="55">
        <v>0</v>
      </c>
      <c r="X65" s="55">
        <v>6</v>
      </c>
      <c r="Y65" s="55">
        <v>0</v>
      </c>
      <c r="Z65" s="55">
        <v>2</v>
      </c>
      <c r="AA65" s="55">
        <v>0</v>
      </c>
      <c r="AB65" s="55">
        <v>2</v>
      </c>
      <c r="AC65" s="55">
        <v>3</v>
      </c>
      <c r="AD65" s="55">
        <v>2</v>
      </c>
      <c r="AE65" s="55">
        <v>1</v>
      </c>
      <c r="AF65" s="55">
        <v>1</v>
      </c>
      <c r="AG65" s="55">
        <v>0</v>
      </c>
      <c r="AH65" s="55">
        <v>1</v>
      </c>
      <c r="AI65" s="55">
        <v>3</v>
      </c>
      <c r="AJ65" s="55">
        <v>3</v>
      </c>
      <c r="AK65" s="55">
        <v>2</v>
      </c>
      <c r="AL65" s="39" t="str">
        <f t="shared" si="1"/>
        <v>2, 5, 3, 1, 4,5</v>
      </c>
      <c r="AM65" s="39">
        <f t="shared" si="2"/>
        <v>2</v>
      </c>
      <c r="AN65" s="39">
        <f t="shared" si="3"/>
        <v>5</v>
      </c>
      <c r="AO65" s="39">
        <f t="shared" si="4"/>
        <v>3</v>
      </c>
      <c r="AP65" s="39">
        <f t="shared" si="5"/>
        <v>1</v>
      </c>
      <c r="AQ65" s="39">
        <f t="shared" si="6"/>
        <v>4</v>
      </c>
      <c r="AR65" s="39">
        <f t="shared" si="7"/>
        <v>5</v>
      </c>
    </row>
    <row r="66" spans="1:44" ht="18">
      <c r="A66" s="53">
        <f t="shared" si="0"/>
        <v>230219</v>
      </c>
      <c r="B66" s="54" t="s">
        <v>1011</v>
      </c>
      <c r="C66" s="55" t="s">
        <v>1012</v>
      </c>
      <c r="D66" s="55" t="s">
        <v>28</v>
      </c>
      <c r="E66" s="55" t="s">
        <v>28</v>
      </c>
      <c r="F66" s="55" t="s">
        <v>562</v>
      </c>
      <c r="G66" s="55" t="s">
        <v>562</v>
      </c>
      <c r="H66" s="55" t="s">
        <v>1304</v>
      </c>
      <c r="I66" s="55" t="s">
        <v>54</v>
      </c>
      <c r="J66" s="56" t="s">
        <v>1305</v>
      </c>
      <c r="K66" s="55" t="s">
        <v>1157</v>
      </c>
      <c r="L66" s="55" t="s">
        <v>1014</v>
      </c>
      <c r="M66" s="55" t="s">
        <v>1015</v>
      </c>
      <c r="N66" s="95">
        <v>339</v>
      </c>
      <c r="O66" s="96"/>
      <c r="P66" s="95">
        <v>339</v>
      </c>
      <c r="Q66" s="96"/>
      <c r="R66" s="95">
        <v>0</v>
      </c>
      <c r="S66" s="97"/>
      <c r="T66" s="96"/>
      <c r="U66" s="55">
        <v>6</v>
      </c>
      <c r="V66" s="55">
        <v>21</v>
      </c>
      <c r="W66" s="55">
        <v>0</v>
      </c>
      <c r="X66" s="55">
        <v>21</v>
      </c>
      <c r="Y66" s="55">
        <v>0</v>
      </c>
      <c r="Z66" s="55">
        <v>33</v>
      </c>
      <c r="AA66" s="55">
        <v>28</v>
      </c>
      <c r="AB66" s="55">
        <v>35</v>
      </c>
      <c r="AC66" s="55">
        <v>31</v>
      </c>
      <c r="AD66" s="55">
        <v>24</v>
      </c>
      <c r="AE66" s="55">
        <v>33</v>
      </c>
      <c r="AF66" s="55">
        <v>25</v>
      </c>
      <c r="AG66" s="55">
        <v>16</v>
      </c>
      <c r="AH66" s="55">
        <v>32</v>
      </c>
      <c r="AI66" s="55">
        <v>29</v>
      </c>
      <c r="AJ66" s="55">
        <v>30</v>
      </c>
      <c r="AK66" s="55">
        <v>23</v>
      </c>
      <c r="AL66" s="39" t="str">
        <f t="shared" si="1"/>
        <v>61, 66, 57, 41, 61,53</v>
      </c>
      <c r="AM66" s="39">
        <f t="shared" si="2"/>
        <v>61</v>
      </c>
      <c r="AN66" s="39">
        <f t="shared" si="3"/>
        <v>66</v>
      </c>
      <c r="AO66" s="39">
        <f t="shared" si="4"/>
        <v>57</v>
      </c>
      <c r="AP66" s="39">
        <f t="shared" si="5"/>
        <v>41</v>
      </c>
      <c r="AQ66" s="39">
        <f t="shared" si="6"/>
        <v>61</v>
      </c>
      <c r="AR66" s="39">
        <f t="shared" si="7"/>
        <v>53</v>
      </c>
    </row>
    <row r="67" spans="1:44" ht="18">
      <c r="A67" s="53">
        <f t="shared" si="0"/>
        <v>242263</v>
      </c>
      <c r="B67" s="54" t="s">
        <v>1011</v>
      </c>
      <c r="C67" s="55" t="s">
        <v>1012</v>
      </c>
      <c r="D67" s="55" t="s">
        <v>28</v>
      </c>
      <c r="E67" s="55" t="s">
        <v>28</v>
      </c>
      <c r="F67" s="55" t="s">
        <v>562</v>
      </c>
      <c r="G67" s="55" t="s">
        <v>1306</v>
      </c>
      <c r="H67" s="55" t="s">
        <v>1307</v>
      </c>
      <c r="I67" s="55" t="s">
        <v>54</v>
      </c>
      <c r="J67" s="56" t="s">
        <v>1308</v>
      </c>
      <c r="K67" s="55" t="s">
        <v>1157</v>
      </c>
      <c r="L67" s="55" t="s">
        <v>1014</v>
      </c>
      <c r="M67" s="55" t="s">
        <v>1015</v>
      </c>
      <c r="N67" s="95">
        <v>11</v>
      </c>
      <c r="O67" s="96"/>
      <c r="P67" s="95">
        <v>11</v>
      </c>
      <c r="Q67" s="96"/>
      <c r="R67" s="95">
        <v>0</v>
      </c>
      <c r="S67" s="97"/>
      <c r="T67" s="96"/>
      <c r="U67" s="55">
        <v>6</v>
      </c>
      <c r="V67" s="55">
        <v>6</v>
      </c>
      <c r="W67" s="55">
        <v>0</v>
      </c>
      <c r="X67" s="55">
        <v>6</v>
      </c>
      <c r="Y67" s="55">
        <v>0</v>
      </c>
      <c r="Z67" s="55">
        <v>1</v>
      </c>
      <c r="AA67" s="55">
        <v>1</v>
      </c>
      <c r="AB67" s="55">
        <v>1</v>
      </c>
      <c r="AC67" s="55">
        <v>1</v>
      </c>
      <c r="AD67" s="55">
        <v>1</v>
      </c>
      <c r="AE67" s="55">
        <v>0</v>
      </c>
      <c r="AF67" s="55">
        <v>1</v>
      </c>
      <c r="AG67" s="55">
        <v>1</v>
      </c>
      <c r="AH67" s="55">
        <v>1</v>
      </c>
      <c r="AI67" s="55">
        <v>1</v>
      </c>
      <c r="AJ67" s="55">
        <v>2</v>
      </c>
      <c r="AK67" s="55">
        <v>0</v>
      </c>
      <c r="AL67" s="39" t="str">
        <f t="shared" si="1"/>
        <v>2, 2, 1, 2, 2,2</v>
      </c>
      <c r="AM67" s="39">
        <f t="shared" si="2"/>
        <v>2</v>
      </c>
      <c r="AN67" s="39">
        <f t="shared" si="3"/>
        <v>2</v>
      </c>
      <c r="AO67" s="39">
        <f t="shared" si="4"/>
        <v>1</v>
      </c>
      <c r="AP67" s="39">
        <f t="shared" si="5"/>
        <v>2</v>
      </c>
      <c r="AQ67" s="39">
        <f t="shared" si="6"/>
        <v>2</v>
      </c>
      <c r="AR67" s="39">
        <f t="shared" si="7"/>
        <v>2</v>
      </c>
    </row>
    <row r="68" spans="1:44" ht="18">
      <c r="A68" s="53">
        <f t="shared" si="0"/>
        <v>231738</v>
      </c>
      <c r="B68" s="54" t="s">
        <v>1011</v>
      </c>
      <c r="C68" s="55" t="s">
        <v>1012</v>
      </c>
      <c r="D68" s="55" t="s">
        <v>28</v>
      </c>
      <c r="E68" s="55" t="s">
        <v>28</v>
      </c>
      <c r="F68" s="55" t="s">
        <v>391</v>
      </c>
      <c r="G68" s="55" t="s">
        <v>1309</v>
      </c>
      <c r="H68" s="55" t="s">
        <v>1310</v>
      </c>
      <c r="I68" s="55" t="s">
        <v>54</v>
      </c>
      <c r="J68" s="56" t="s">
        <v>1311</v>
      </c>
      <c r="K68" s="55" t="s">
        <v>1157</v>
      </c>
      <c r="L68" s="55" t="s">
        <v>1014</v>
      </c>
      <c r="M68" s="55" t="s">
        <v>1015</v>
      </c>
      <c r="N68" s="95">
        <v>1</v>
      </c>
      <c r="O68" s="96"/>
      <c r="P68" s="95">
        <v>1</v>
      </c>
      <c r="Q68" s="96"/>
      <c r="R68" s="95">
        <v>0</v>
      </c>
      <c r="S68" s="97"/>
      <c r="T68" s="96"/>
      <c r="U68" s="55">
        <v>1</v>
      </c>
      <c r="V68" s="55">
        <v>1</v>
      </c>
      <c r="W68" s="55">
        <v>0</v>
      </c>
      <c r="X68" s="55">
        <v>1</v>
      </c>
      <c r="Y68" s="55">
        <v>0</v>
      </c>
      <c r="Z68" s="55">
        <v>0</v>
      </c>
      <c r="AA68" s="55">
        <v>1</v>
      </c>
      <c r="AB68" s="55">
        <v>0</v>
      </c>
      <c r="AC68" s="55">
        <v>0</v>
      </c>
      <c r="AD68" s="55">
        <v>0</v>
      </c>
      <c r="AE68" s="55">
        <v>0</v>
      </c>
      <c r="AF68" s="55">
        <v>0</v>
      </c>
      <c r="AG68" s="55">
        <v>0</v>
      </c>
      <c r="AH68" s="55">
        <v>0</v>
      </c>
      <c r="AI68" s="55">
        <v>0</v>
      </c>
      <c r="AJ68" s="55">
        <v>0</v>
      </c>
      <c r="AK68" s="55">
        <v>0</v>
      </c>
      <c r="AL68" s="39" t="str">
        <f t="shared" si="1"/>
        <v>1, 0, 0, 0, 0,0</v>
      </c>
      <c r="AM68" s="39">
        <f t="shared" si="2"/>
        <v>1</v>
      </c>
      <c r="AN68" s="39">
        <f t="shared" si="3"/>
        <v>0</v>
      </c>
      <c r="AO68" s="39">
        <f t="shared" si="4"/>
        <v>0</v>
      </c>
      <c r="AP68" s="39">
        <f t="shared" si="5"/>
        <v>0</v>
      </c>
      <c r="AQ68" s="39">
        <f t="shared" si="6"/>
        <v>0</v>
      </c>
      <c r="AR68" s="39">
        <f t="shared" si="7"/>
        <v>0</v>
      </c>
    </row>
    <row r="69" spans="1:44" ht="18">
      <c r="A69" s="53">
        <f t="shared" ref="A69:A132" si="8">VALUE(H69)</f>
        <v>231027</v>
      </c>
      <c r="B69" s="54" t="s">
        <v>1011</v>
      </c>
      <c r="C69" s="55" t="s">
        <v>1012</v>
      </c>
      <c r="D69" s="55" t="s">
        <v>28</v>
      </c>
      <c r="E69" s="55" t="s">
        <v>28</v>
      </c>
      <c r="F69" s="55" t="s">
        <v>391</v>
      </c>
      <c r="G69" s="55" t="s">
        <v>1312</v>
      </c>
      <c r="H69" s="55" t="s">
        <v>1313</v>
      </c>
      <c r="I69" s="55" t="s">
        <v>54</v>
      </c>
      <c r="J69" s="56" t="s">
        <v>1314</v>
      </c>
      <c r="K69" s="55" t="s">
        <v>1157</v>
      </c>
      <c r="L69" s="55" t="s">
        <v>1014</v>
      </c>
      <c r="M69" s="55" t="s">
        <v>1015</v>
      </c>
      <c r="N69" s="95">
        <v>17</v>
      </c>
      <c r="O69" s="96"/>
      <c r="P69" s="95">
        <v>12</v>
      </c>
      <c r="Q69" s="96"/>
      <c r="R69" s="95">
        <v>5</v>
      </c>
      <c r="S69" s="97"/>
      <c r="T69" s="96"/>
      <c r="U69" s="55">
        <v>6</v>
      </c>
      <c r="V69" s="55">
        <v>5</v>
      </c>
      <c r="W69" s="55">
        <v>0</v>
      </c>
      <c r="X69" s="55">
        <v>4</v>
      </c>
      <c r="Y69" s="55">
        <v>0</v>
      </c>
      <c r="Z69" s="55">
        <v>2</v>
      </c>
      <c r="AA69" s="55">
        <v>2</v>
      </c>
      <c r="AB69" s="55">
        <v>0</v>
      </c>
      <c r="AC69" s="55">
        <v>0</v>
      </c>
      <c r="AD69" s="55">
        <v>1</v>
      </c>
      <c r="AE69" s="55">
        <v>5</v>
      </c>
      <c r="AF69" s="55">
        <v>0</v>
      </c>
      <c r="AG69" s="55">
        <v>3</v>
      </c>
      <c r="AH69" s="55">
        <v>0</v>
      </c>
      <c r="AI69" s="55">
        <v>0</v>
      </c>
      <c r="AJ69" s="55">
        <v>2</v>
      </c>
      <c r="AK69" s="55">
        <v>2</v>
      </c>
      <c r="AL69" s="39" t="str">
        <f t="shared" ref="AL69:AL132" si="9">CONCATENATE(AM69,", ",AN69,", ",AO69,", ",AP69,", ",AQ69,",",AR69)</f>
        <v>4, 0, 6, 3, 0,4</v>
      </c>
      <c r="AM69" s="39">
        <f t="shared" ref="AM69:AM132" si="10">SUM(Z69:AA69)</f>
        <v>4</v>
      </c>
      <c r="AN69" s="39">
        <f t="shared" ref="AN69:AN132" si="11">SUM(AB69:AC69)</f>
        <v>0</v>
      </c>
      <c r="AO69" s="39">
        <f t="shared" ref="AO69:AO132" si="12">SUM(AD69:AE69)</f>
        <v>6</v>
      </c>
      <c r="AP69" s="39">
        <f t="shared" ref="AP69:AP132" si="13">SUM(AF69:AG69)</f>
        <v>3</v>
      </c>
      <c r="AQ69" s="39">
        <f t="shared" ref="AQ69:AQ132" si="14">SUM(AH69:AI69)</f>
        <v>0</v>
      </c>
      <c r="AR69" s="39">
        <f t="shared" ref="AR69:AR132" si="15">SUM(AJ69:AK69)</f>
        <v>4</v>
      </c>
    </row>
    <row r="70" spans="1:44" ht="18">
      <c r="A70" s="53">
        <f t="shared" si="8"/>
        <v>231126</v>
      </c>
      <c r="B70" s="54" t="s">
        <v>1011</v>
      </c>
      <c r="C70" s="55" t="s">
        <v>1012</v>
      </c>
      <c r="D70" s="55" t="s">
        <v>28</v>
      </c>
      <c r="E70" s="55" t="s">
        <v>28</v>
      </c>
      <c r="F70" s="55" t="s">
        <v>391</v>
      </c>
      <c r="G70" s="55" t="s">
        <v>1315</v>
      </c>
      <c r="H70" s="55" t="s">
        <v>1316</v>
      </c>
      <c r="I70" s="55" t="s">
        <v>54</v>
      </c>
      <c r="J70" s="56" t="s">
        <v>1317</v>
      </c>
      <c r="K70" s="55" t="s">
        <v>1157</v>
      </c>
      <c r="L70" s="55" t="s">
        <v>1014</v>
      </c>
      <c r="M70" s="55" t="s">
        <v>1015</v>
      </c>
      <c r="N70" s="95">
        <v>2</v>
      </c>
      <c r="O70" s="96"/>
      <c r="P70" s="95">
        <v>2</v>
      </c>
      <c r="Q70" s="96"/>
      <c r="R70" s="95">
        <v>0</v>
      </c>
      <c r="S70" s="97"/>
      <c r="T70" s="96"/>
      <c r="U70" s="55">
        <v>1</v>
      </c>
      <c r="V70" s="55">
        <v>1</v>
      </c>
      <c r="W70" s="55">
        <v>0</v>
      </c>
      <c r="X70" s="55">
        <v>1</v>
      </c>
      <c r="Y70" s="55">
        <v>0</v>
      </c>
      <c r="Z70" s="55">
        <v>0</v>
      </c>
      <c r="AA70" s="55">
        <v>0</v>
      </c>
      <c r="AB70" s="55">
        <v>0</v>
      </c>
      <c r="AC70" s="55">
        <v>0</v>
      </c>
      <c r="AD70" s="55">
        <v>0</v>
      </c>
      <c r="AE70" s="55">
        <v>0</v>
      </c>
      <c r="AF70" s="55">
        <v>0</v>
      </c>
      <c r="AG70" s="55">
        <v>0</v>
      </c>
      <c r="AH70" s="55">
        <v>0</v>
      </c>
      <c r="AI70" s="55">
        <v>0</v>
      </c>
      <c r="AJ70" s="55">
        <v>1</v>
      </c>
      <c r="AK70" s="55">
        <v>1</v>
      </c>
      <c r="AL70" s="39" t="str">
        <f t="shared" si="9"/>
        <v>0, 0, 0, 0, 0,2</v>
      </c>
      <c r="AM70" s="39">
        <f t="shared" si="10"/>
        <v>0</v>
      </c>
      <c r="AN70" s="39">
        <f t="shared" si="11"/>
        <v>0</v>
      </c>
      <c r="AO70" s="39">
        <f t="shared" si="12"/>
        <v>0</v>
      </c>
      <c r="AP70" s="39">
        <f t="shared" si="13"/>
        <v>0</v>
      </c>
      <c r="AQ70" s="39">
        <f t="shared" si="14"/>
        <v>0</v>
      </c>
      <c r="AR70" s="39">
        <f t="shared" si="15"/>
        <v>2</v>
      </c>
    </row>
    <row r="71" spans="1:44" ht="18">
      <c r="A71" s="53">
        <f t="shared" si="8"/>
        <v>559476</v>
      </c>
      <c r="B71" s="54" t="s">
        <v>1011</v>
      </c>
      <c r="C71" s="55" t="s">
        <v>1012</v>
      </c>
      <c r="D71" s="55" t="s">
        <v>28</v>
      </c>
      <c r="E71" s="55" t="s">
        <v>28</v>
      </c>
      <c r="F71" s="55" t="s">
        <v>391</v>
      </c>
      <c r="G71" s="55" t="s">
        <v>1318</v>
      </c>
      <c r="H71" s="55" t="s">
        <v>1319</v>
      </c>
      <c r="I71" s="55" t="s">
        <v>54</v>
      </c>
      <c r="J71" s="56" t="s">
        <v>1320</v>
      </c>
      <c r="K71" s="55" t="s">
        <v>1157</v>
      </c>
      <c r="L71" s="55" t="s">
        <v>1014</v>
      </c>
      <c r="M71" s="55" t="s">
        <v>1015</v>
      </c>
      <c r="N71" s="95">
        <v>5</v>
      </c>
      <c r="O71" s="96"/>
      <c r="P71" s="95">
        <v>5</v>
      </c>
      <c r="Q71" s="96"/>
      <c r="R71" s="95">
        <v>0</v>
      </c>
      <c r="S71" s="97"/>
      <c r="T71" s="96"/>
      <c r="U71" s="55">
        <v>6</v>
      </c>
      <c r="V71" s="55">
        <v>3</v>
      </c>
      <c r="W71" s="55">
        <v>0</v>
      </c>
      <c r="X71" s="55">
        <v>3</v>
      </c>
      <c r="Y71" s="55">
        <v>0</v>
      </c>
      <c r="Z71" s="55">
        <v>0</v>
      </c>
      <c r="AA71" s="55">
        <v>0</v>
      </c>
      <c r="AB71" s="55">
        <v>3</v>
      </c>
      <c r="AC71" s="55">
        <v>0</v>
      </c>
      <c r="AD71" s="55">
        <v>0</v>
      </c>
      <c r="AE71" s="55">
        <v>1</v>
      </c>
      <c r="AF71" s="55">
        <v>0</v>
      </c>
      <c r="AG71" s="55">
        <v>0</v>
      </c>
      <c r="AH71" s="55">
        <v>1</v>
      </c>
      <c r="AI71" s="55">
        <v>0</v>
      </c>
      <c r="AJ71" s="55">
        <v>0</v>
      </c>
      <c r="AK71" s="55">
        <v>0</v>
      </c>
      <c r="AL71" s="39" t="str">
        <f t="shared" si="9"/>
        <v>0, 3, 1, 0, 1,0</v>
      </c>
      <c r="AM71" s="39">
        <f t="shared" si="10"/>
        <v>0</v>
      </c>
      <c r="AN71" s="39">
        <f t="shared" si="11"/>
        <v>3</v>
      </c>
      <c r="AO71" s="39">
        <f t="shared" si="12"/>
        <v>1</v>
      </c>
      <c r="AP71" s="39">
        <f t="shared" si="13"/>
        <v>0</v>
      </c>
      <c r="AQ71" s="39">
        <f t="shared" si="14"/>
        <v>1</v>
      </c>
      <c r="AR71" s="39">
        <f t="shared" si="15"/>
        <v>0</v>
      </c>
    </row>
    <row r="72" spans="1:44" ht="18">
      <c r="A72" s="53">
        <f t="shared" si="8"/>
        <v>230961</v>
      </c>
      <c r="B72" s="54" t="s">
        <v>1011</v>
      </c>
      <c r="C72" s="55" t="s">
        <v>1012</v>
      </c>
      <c r="D72" s="55" t="s">
        <v>28</v>
      </c>
      <c r="E72" s="55" t="s">
        <v>28</v>
      </c>
      <c r="F72" s="55" t="s">
        <v>391</v>
      </c>
      <c r="G72" s="55" t="s">
        <v>525</v>
      </c>
      <c r="H72" s="55" t="s">
        <v>1321</v>
      </c>
      <c r="I72" s="55" t="s">
        <v>54</v>
      </c>
      <c r="J72" s="56" t="s">
        <v>1322</v>
      </c>
      <c r="K72" s="55" t="s">
        <v>1157</v>
      </c>
      <c r="L72" s="55" t="s">
        <v>1014</v>
      </c>
      <c r="M72" s="55" t="s">
        <v>1015</v>
      </c>
      <c r="N72" s="95">
        <v>33</v>
      </c>
      <c r="O72" s="96"/>
      <c r="P72" s="95">
        <v>33</v>
      </c>
      <c r="Q72" s="96"/>
      <c r="R72" s="95">
        <v>0</v>
      </c>
      <c r="S72" s="97"/>
      <c r="T72" s="96"/>
      <c r="U72" s="55">
        <v>6</v>
      </c>
      <c r="V72" s="55">
        <v>6</v>
      </c>
      <c r="W72" s="55">
        <v>0</v>
      </c>
      <c r="X72" s="55">
        <v>6</v>
      </c>
      <c r="Y72" s="55">
        <v>0</v>
      </c>
      <c r="Z72" s="55">
        <v>5</v>
      </c>
      <c r="AA72" s="55">
        <v>3</v>
      </c>
      <c r="AB72" s="55">
        <v>2</v>
      </c>
      <c r="AC72" s="55">
        <v>2</v>
      </c>
      <c r="AD72" s="55">
        <v>4</v>
      </c>
      <c r="AE72" s="55">
        <v>4</v>
      </c>
      <c r="AF72" s="55">
        <v>2</v>
      </c>
      <c r="AG72" s="55">
        <v>3</v>
      </c>
      <c r="AH72" s="55">
        <v>3</v>
      </c>
      <c r="AI72" s="55">
        <v>1</v>
      </c>
      <c r="AJ72" s="55">
        <v>3</v>
      </c>
      <c r="AK72" s="55">
        <v>1</v>
      </c>
      <c r="AL72" s="39" t="str">
        <f t="shared" si="9"/>
        <v>8, 4, 8, 5, 4,4</v>
      </c>
      <c r="AM72" s="39">
        <f t="shared" si="10"/>
        <v>8</v>
      </c>
      <c r="AN72" s="39">
        <f t="shared" si="11"/>
        <v>4</v>
      </c>
      <c r="AO72" s="39">
        <f t="shared" si="12"/>
        <v>8</v>
      </c>
      <c r="AP72" s="39">
        <f t="shared" si="13"/>
        <v>5</v>
      </c>
      <c r="AQ72" s="39">
        <f t="shared" si="14"/>
        <v>4</v>
      </c>
      <c r="AR72" s="39">
        <f t="shared" si="15"/>
        <v>4</v>
      </c>
    </row>
    <row r="73" spans="1:44" ht="18">
      <c r="A73" s="53">
        <f t="shared" si="8"/>
        <v>231092</v>
      </c>
      <c r="B73" s="54" t="s">
        <v>1011</v>
      </c>
      <c r="C73" s="55" t="s">
        <v>1012</v>
      </c>
      <c r="D73" s="55" t="s">
        <v>28</v>
      </c>
      <c r="E73" s="55" t="s">
        <v>28</v>
      </c>
      <c r="F73" s="55" t="s">
        <v>391</v>
      </c>
      <c r="G73" s="55" t="s">
        <v>518</v>
      </c>
      <c r="H73" s="55" t="s">
        <v>1323</v>
      </c>
      <c r="I73" s="55" t="s">
        <v>54</v>
      </c>
      <c r="J73" s="56" t="s">
        <v>1324</v>
      </c>
      <c r="K73" s="55" t="s">
        <v>1157</v>
      </c>
      <c r="L73" s="55" t="s">
        <v>1014</v>
      </c>
      <c r="M73" s="55" t="s">
        <v>1015</v>
      </c>
      <c r="N73" s="95">
        <v>12</v>
      </c>
      <c r="O73" s="96"/>
      <c r="P73" s="95">
        <v>12</v>
      </c>
      <c r="Q73" s="96"/>
      <c r="R73" s="95">
        <v>0</v>
      </c>
      <c r="S73" s="97"/>
      <c r="T73" s="96"/>
      <c r="U73" s="55">
        <v>4</v>
      </c>
      <c r="V73" s="55">
        <v>4</v>
      </c>
      <c r="W73" s="55">
        <v>0</v>
      </c>
      <c r="X73" s="55">
        <v>4</v>
      </c>
      <c r="Y73" s="55">
        <v>0</v>
      </c>
      <c r="Z73" s="55">
        <v>3</v>
      </c>
      <c r="AA73" s="55">
        <v>1</v>
      </c>
      <c r="AB73" s="55">
        <v>1</v>
      </c>
      <c r="AC73" s="55">
        <v>1</v>
      </c>
      <c r="AD73" s="55">
        <v>0</v>
      </c>
      <c r="AE73" s="55">
        <v>1</v>
      </c>
      <c r="AF73" s="55">
        <v>0</v>
      </c>
      <c r="AG73" s="55">
        <v>0</v>
      </c>
      <c r="AH73" s="55">
        <v>4</v>
      </c>
      <c r="AI73" s="55">
        <v>1</v>
      </c>
      <c r="AJ73" s="55">
        <v>0</v>
      </c>
      <c r="AK73" s="55">
        <v>0</v>
      </c>
      <c r="AL73" s="39" t="str">
        <f t="shared" si="9"/>
        <v>4, 2, 1, 0, 5,0</v>
      </c>
      <c r="AM73" s="39">
        <f t="shared" si="10"/>
        <v>4</v>
      </c>
      <c r="AN73" s="39">
        <f t="shared" si="11"/>
        <v>2</v>
      </c>
      <c r="AO73" s="39">
        <f t="shared" si="12"/>
        <v>1</v>
      </c>
      <c r="AP73" s="39">
        <f t="shared" si="13"/>
        <v>0</v>
      </c>
      <c r="AQ73" s="39">
        <f t="shared" si="14"/>
        <v>5</v>
      </c>
      <c r="AR73" s="39">
        <f t="shared" si="15"/>
        <v>0</v>
      </c>
    </row>
    <row r="74" spans="1:44" ht="18">
      <c r="A74" s="53">
        <f t="shared" si="8"/>
        <v>804419</v>
      </c>
      <c r="B74" s="54" t="s">
        <v>1011</v>
      </c>
      <c r="C74" s="55" t="s">
        <v>1012</v>
      </c>
      <c r="D74" s="55" t="s">
        <v>28</v>
      </c>
      <c r="E74" s="55" t="s">
        <v>28</v>
      </c>
      <c r="F74" s="55" t="s">
        <v>391</v>
      </c>
      <c r="G74" s="55" t="s">
        <v>525</v>
      </c>
      <c r="H74" s="55" t="s">
        <v>1325</v>
      </c>
      <c r="I74" s="55" t="s">
        <v>54</v>
      </c>
      <c r="J74" s="56" t="s">
        <v>1326</v>
      </c>
      <c r="K74" s="55" t="s">
        <v>1157</v>
      </c>
      <c r="L74" s="55" t="s">
        <v>1014</v>
      </c>
      <c r="M74" s="55" t="s">
        <v>1015</v>
      </c>
      <c r="N74" s="95">
        <v>11</v>
      </c>
      <c r="O74" s="96"/>
      <c r="P74" s="95">
        <v>11</v>
      </c>
      <c r="Q74" s="96"/>
      <c r="R74" s="95">
        <v>0</v>
      </c>
      <c r="S74" s="97"/>
      <c r="T74" s="96"/>
      <c r="U74" s="55">
        <v>6</v>
      </c>
      <c r="V74" s="55">
        <v>5</v>
      </c>
      <c r="W74" s="55">
        <v>0</v>
      </c>
      <c r="X74" s="55">
        <v>5</v>
      </c>
      <c r="Y74" s="55">
        <v>0</v>
      </c>
      <c r="Z74" s="55">
        <v>1</v>
      </c>
      <c r="AA74" s="55">
        <v>0</v>
      </c>
      <c r="AB74" s="55">
        <v>1</v>
      </c>
      <c r="AC74" s="55">
        <v>3</v>
      </c>
      <c r="AD74" s="55">
        <v>0</v>
      </c>
      <c r="AE74" s="55">
        <v>0</v>
      </c>
      <c r="AF74" s="55">
        <v>1</v>
      </c>
      <c r="AG74" s="55">
        <v>0</v>
      </c>
      <c r="AH74" s="55">
        <v>2</v>
      </c>
      <c r="AI74" s="55">
        <v>1</v>
      </c>
      <c r="AJ74" s="55">
        <v>0</v>
      </c>
      <c r="AK74" s="55">
        <v>2</v>
      </c>
      <c r="AL74" s="39" t="str">
        <f t="shared" si="9"/>
        <v>1, 4, 0, 1, 3,2</v>
      </c>
      <c r="AM74" s="39">
        <f t="shared" si="10"/>
        <v>1</v>
      </c>
      <c r="AN74" s="39">
        <f t="shared" si="11"/>
        <v>4</v>
      </c>
      <c r="AO74" s="39">
        <f t="shared" si="12"/>
        <v>0</v>
      </c>
      <c r="AP74" s="39">
        <f t="shared" si="13"/>
        <v>1</v>
      </c>
      <c r="AQ74" s="39">
        <f t="shared" si="14"/>
        <v>3</v>
      </c>
      <c r="AR74" s="39">
        <f t="shared" si="15"/>
        <v>2</v>
      </c>
    </row>
    <row r="75" spans="1:44" ht="18">
      <c r="A75" s="53">
        <f t="shared" si="8"/>
        <v>227546</v>
      </c>
      <c r="B75" s="54" t="s">
        <v>1011</v>
      </c>
      <c r="C75" s="55" t="s">
        <v>1012</v>
      </c>
      <c r="D75" s="55" t="s">
        <v>28</v>
      </c>
      <c r="E75" s="55" t="s">
        <v>28</v>
      </c>
      <c r="F75" s="55" t="s">
        <v>391</v>
      </c>
      <c r="G75" s="55" t="s">
        <v>391</v>
      </c>
      <c r="H75" s="55" t="s">
        <v>1327</v>
      </c>
      <c r="I75" s="55" t="s">
        <v>54</v>
      </c>
      <c r="J75" s="56" t="s">
        <v>1079</v>
      </c>
      <c r="K75" s="55" t="s">
        <v>1157</v>
      </c>
      <c r="L75" s="55" t="s">
        <v>1014</v>
      </c>
      <c r="M75" s="55" t="s">
        <v>1031</v>
      </c>
      <c r="N75" s="95">
        <v>57</v>
      </c>
      <c r="O75" s="96"/>
      <c r="P75" s="95">
        <v>49</v>
      </c>
      <c r="Q75" s="96"/>
      <c r="R75" s="95">
        <v>8</v>
      </c>
      <c r="S75" s="97"/>
      <c r="T75" s="96"/>
      <c r="U75" s="55">
        <v>6</v>
      </c>
      <c r="V75" s="55">
        <v>6</v>
      </c>
      <c r="W75" s="55">
        <v>0</v>
      </c>
      <c r="X75" s="55">
        <v>6</v>
      </c>
      <c r="Y75" s="55">
        <v>0</v>
      </c>
      <c r="Z75" s="55">
        <v>3</v>
      </c>
      <c r="AA75" s="55">
        <v>5</v>
      </c>
      <c r="AB75" s="55">
        <v>2</v>
      </c>
      <c r="AC75" s="55">
        <v>2</v>
      </c>
      <c r="AD75" s="55">
        <v>7</v>
      </c>
      <c r="AE75" s="55">
        <v>5</v>
      </c>
      <c r="AF75" s="55">
        <v>7</v>
      </c>
      <c r="AG75" s="55">
        <v>2</v>
      </c>
      <c r="AH75" s="55">
        <v>7</v>
      </c>
      <c r="AI75" s="55">
        <v>4</v>
      </c>
      <c r="AJ75" s="55">
        <v>6</v>
      </c>
      <c r="AK75" s="55">
        <v>7</v>
      </c>
      <c r="AL75" s="39" t="str">
        <f t="shared" si="9"/>
        <v>8, 4, 12, 9, 11,13</v>
      </c>
      <c r="AM75" s="39">
        <f t="shared" si="10"/>
        <v>8</v>
      </c>
      <c r="AN75" s="39">
        <f t="shared" si="11"/>
        <v>4</v>
      </c>
      <c r="AO75" s="39">
        <f t="shared" si="12"/>
        <v>12</v>
      </c>
      <c r="AP75" s="39">
        <f t="shared" si="13"/>
        <v>9</v>
      </c>
      <c r="AQ75" s="39">
        <f t="shared" si="14"/>
        <v>11</v>
      </c>
      <c r="AR75" s="39">
        <f t="shared" si="15"/>
        <v>13</v>
      </c>
    </row>
    <row r="76" spans="1:44" ht="18">
      <c r="A76" s="53">
        <f t="shared" si="8"/>
        <v>230847</v>
      </c>
      <c r="B76" s="54" t="s">
        <v>1011</v>
      </c>
      <c r="C76" s="55" t="s">
        <v>1012</v>
      </c>
      <c r="D76" s="55" t="s">
        <v>28</v>
      </c>
      <c r="E76" s="55" t="s">
        <v>28</v>
      </c>
      <c r="F76" s="55" t="s">
        <v>391</v>
      </c>
      <c r="G76" s="55" t="s">
        <v>391</v>
      </c>
      <c r="H76" s="55" t="s">
        <v>1328</v>
      </c>
      <c r="I76" s="55" t="s">
        <v>54</v>
      </c>
      <c r="J76" s="56" t="s">
        <v>1329</v>
      </c>
      <c r="K76" s="55" t="s">
        <v>1157</v>
      </c>
      <c r="L76" s="55" t="s">
        <v>1014</v>
      </c>
      <c r="M76" s="55" t="s">
        <v>1015</v>
      </c>
      <c r="N76" s="95">
        <v>57</v>
      </c>
      <c r="O76" s="96"/>
      <c r="P76" s="95">
        <v>57</v>
      </c>
      <c r="Q76" s="96"/>
      <c r="R76" s="95">
        <v>0</v>
      </c>
      <c r="S76" s="97"/>
      <c r="T76" s="96"/>
      <c r="U76" s="55">
        <v>6</v>
      </c>
      <c r="V76" s="55">
        <v>6</v>
      </c>
      <c r="W76" s="55">
        <v>0</v>
      </c>
      <c r="X76" s="55">
        <v>6</v>
      </c>
      <c r="Y76" s="55">
        <v>0</v>
      </c>
      <c r="Z76" s="55">
        <v>4</v>
      </c>
      <c r="AA76" s="55">
        <v>3</v>
      </c>
      <c r="AB76" s="55">
        <v>6</v>
      </c>
      <c r="AC76" s="55">
        <v>2</v>
      </c>
      <c r="AD76" s="55">
        <v>3</v>
      </c>
      <c r="AE76" s="55">
        <v>8</v>
      </c>
      <c r="AF76" s="55">
        <v>10</v>
      </c>
      <c r="AG76" s="55">
        <v>4</v>
      </c>
      <c r="AH76" s="55">
        <v>2</v>
      </c>
      <c r="AI76" s="55">
        <v>4</v>
      </c>
      <c r="AJ76" s="55">
        <v>4</v>
      </c>
      <c r="AK76" s="55">
        <v>7</v>
      </c>
      <c r="AL76" s="39" t="str">
        <f t="shared" si="9"/>
        <v>7, 8, 11, 14, 6,11</v>
      </c>
      <c r="AM76" s="39">
        <f t="shared" si="10"/>
        <v>7</v>
      </c>
      <c r="AN76" s="39">
        <f t="shared" si="11"/>
        <v>8</v>
      </c>
      <c r="AO76" s="39">
        <f t="shared" si="12"/>
        <v>11</v>
      </c>
      <c r="AP76" s="39">
        <f t="shared" si="13"/>
        <v>14</v>
      </c>
      <c r="AQ76" s="39">
        <f t="shared" si="14"/>
        <v>6</v>
      </c>
      <c r="AR76" s="39">
        <f t="shared" si="15"/>
        <v>11</v>
      </c>
    </row>
    <row r="77" spans="1:44" ht="18">
      <c r="A77" s="53">
        <f t="shared" si="8"/>
        <v>231225</v>
      </c>
      <c r="B77" s="54" t="s">
        <v>1011</v>
      </c>
      <c r="C77" s="55" t="s">
        <v>1012</v>
      </c>
      <c r="D77" s="55" t="s">
        <v>28</v>
      </c>
      <c r="E77" s="55" t="s">
        <v>28</v>
      </c>
      <c r="F77" s="55" t="s">
        <v>391</v>
      </c>
      <c r="G77" s="55" t="s">
        <v>529</v>
      </c>
      <c r="H77" s="55" t="s">
        <v>1330</v>
      </c>
      <c r="I77" s="55" t="s">
        <v>54</v>
      </c>
      <c r="J77" s="56" t="s">
        <v>1331</v>
      </c>
      <c r="K77" s="55" t="s">
        <v>1157</v>
      </c>
      <c r="L77" s="55" t="s">
        <v>1014</v>
      </c>
      <c r="M77" s="55" t="s">
        <v>1015</v>
      </c>
      <c r="N77" s="95">
        <v>47</v>
      </c>
      <c r="O77" s="96"/>
      <c r="P77" s="95">
        <v>47</v>
      </c>
      <c r="Q77" s="96"/>
      <c r="R77" s="95">
        <v>0</v>
      </c>
      <c r="S77" s="97"/>
      <c r="T77" s="96"/>
      <c r="U77" s="55">
        <v>6</v>
      </c>
      <c r="V77" s="55">
        <v>6</v>
      </c>
      <c r="W77" s="55">
        <v>0</v>
      </c>
      <c r="X77" s="55">
        <v>6</v>
      </c>
      <c r="Y77" s="55">
        <v>0</v>
      </c>
      <c r="Z77" s="55">
        <v>3</v>
      </c>
      <c r="AA77" s="55">
        <v>2</v>
      </c>
      <c r="AB77" s="55">
        <v>3</v>
      </c>
      <c r="AC77" s="55">
        <v>6</v>
      </c>
      <c r="AD77" s="55">
        <v>2</v>
      </c>
      <c r="AE77" s="55">
        <v>6</v>
      </c>
      <c r="AF77" s="55">
        <v>7</v>
      </c>
      <c r="AG77" s="55">
        <v>3</v>
      </c>
      <c r="AH77" s="55">
        <v>5</v>
      </c>
      <c r="AI77" s="55">
        <v>7</v>
      </c>
      <c r="AJ77" s="55">
        <v>2</v>
      </c>
      <c r="AK77" s="55">
        <v>1</v>
      </c>
      <c r="AL77" s="39" t="str">
        <f t="shared" si="9"/>
        <v>5, 9, 8, 10, 12,3</v>
      </c>
      <c r="AM77" s="39">
        <f t="shared" si="10"/>
        <v>5</v>
      </c>
      <c r="AN77" s="39">
        <f t="shared" si="11"/>
        <v>9</v>
      </c>
      <c r="AO77" s="39">
        <f t="shared" si="12"/>
        <v>8</v>
      </c>
      <c r="AP77" s="39">
        <f t="shared" si="13"/>
        <v>10</v>
      </c>
      <c r="AQ77" s="39">
        <f t="shared" si="14"/>
        <v>12</v>
      </c>
      <c r="AR77" s="39">
        <f t="shared" si="15"/>
        <v>3</v>
      </c>
    </row>
    <row r="78" spans="1:44" ht="18">
      <c r="A78" s="53">
        <f t="shared" si="8"/>
        <v>231662</v>
      </c>
      <c r="B78" s="54" t="s">
        <v>1011</v>
      </c>
      <c r="C78" s="55" t="s">
        <v>1012</v>
      </c>
      <c r="D78" s="55" t="s">
        <v>28</v>
      </c>
      <c r="E78" s="55" t="s">
        <v>28</v>
      </c>
      <c r="F78" s="55" t="s">
        <v>391</v>
      </c>
      <c r="G78" s="55" t="s">
        <v>1332</v>
      </c>
      <c r="H78" s="55" t="s">
        <v>1333</v>
      </c>
      <c r="I78" s="55" t="s">
        <v>54</v>
      </c>
      <c r="J78" s="56" t="s">
        <v>1334</v>
      </c>
      <c r="K78" s="55" t="s">
        <v>1157</v>
      </c>
      <c r="L78" s="55" t="s">
        <v>1014</v>
      </c>
      <c r="M78" s="55" t="s">
        <v>1015</v>
      </c>
      <c r="N78" s="95">
        <v>13</v>
      </c>
      <c r="O78" s="96"/>
      <c r="P78" s="95">
        <v>13</v>
      </c>
      <c r="Q78" s="96"/>
      <c r="R78" s="95">
        <v>0</v>
      </c>
      <c r="S78" s="97"/>
      <c r="T78" s="96"/>
      <c r="U78" s="55">
        <v>5</v>
      </c>
      <c r="V78" s="55">
        <v>5</v>
      </c>
      <c r="W78" s="55">
        <v>0</v>
      </c>
      <c r="X78" s="55">
        <v>5</v>
      </c>
      <c r="Y78" s="55">
        <v>0</v>
      </c>
      <c r="Z78" s="55">
        <v>0</v>
      </c>
      <c r="AA78" s="55">
        <v>0</v>
      </c>
      <c r="AB78" s="55">
        <v>1</v>
      </c>
      <c r="AC78" s="55">
        <v>2</v>
      </c>
      <c r="AD78" s="55">
        <v>1</v>
      </c>
      <c r="AE78" s="55">
        <v>1</v>
      </c>
      <c r="AF78" s="55">
        <v>1</v>
      </c>
      <c r="AG78" s="55">
        <v>0</v>
      </c>
      <c r="AH78" s="55">
        <v>2</v>
      </c>
      <c r="AI78" s="55">
        <v>1</v>
      </c>
      <c r="AJ78" s="55">
        <v>3</v>
      </c>
      <c r="AK78" s="55">
        <v>1</v>
      </c>
      <c r="AL78" s="39" t="str">
        <f t="shared" si="9"/>
        <v>0, 3, 2, 1, 3,4</v>
      </c>
      <c r="AM78" s="39">
        <f t="shared" si="10"/>
        <v>0</v>
      </c>
      <c r="AN78" s="39">
        <f t="shared" si="11"/>
        <v>3</v>
      </c>
      <c r="AO78" s="39">
        <f t="shared" si="12"/>
        <v>2</v>
      </c>
      <c r="AP78" s="39">
        <f t="shared" si="13"/>
        <v>1</v>
      </c>
      <c r="AQ78" s="39">
        <f t="shared" si="14"/>
        <v>3</v>
      </c>
      <c r="AR78" s="39">
        <f t="shared" si="15"/>
        <v>4</v>
      </c>
    </row>
    <row r="79" spans="1:44" ht="18">
      <c r="A79" s="53">
        <f t="shared" si="8"/>
        <v>231316</v>
      </c>
      <c r="B79" s="54" t="s">
        <v>1011</v>
      </c>
      <c r="C79" s="55" t="s">
        <v>1012</v>
      </c>
      <c r="D79" s="55" t="s">
        <v>28</v>
      </c>
      <c r="E79" s="55" t="s">
        <v>28</v>
      </c>
      <c r="F79" s="55" t="s">
        <v>391</v>
      </c>
      <c r="G79" s="55" t="s">
        <v>540</v>
      </c>
      <c r="H79" s="55" t="s">
        <v>1335</v>
      </c>
      <c r="I79" s="55" t="s">
        <v>54</v>
      </c>
      <c r="J79" s="56" t="s">
        <v>1336</v>
      </c>
      <c r="K79" s="55" t="s">
        <v>1157</v>
      </c>
      <c r="L79" s="55" t="s">
        <v>1014</v>
      </c>
      <c r="M79" s="55" t="s">
        <v>1015</v>
      </c>
      <c r="N79" s="95">
        <v>49</v>
      </c>
      <c r="O79" s="96"/>
      <c r="P79" s="95">
        <v>49</v>
      </c>
      <c r="Q79" s="96"/>
      <c r="R79" s="95">
        <v>0</v>
      </c>
      <c r="S79" s="97"/>
      <c r="T79" s="96"/>
      <c r="U79" s="55">
        <v>6</v>
      </c>
      <c r="V79" s="55">
        <v>6</v>
      </c>
      <c r="W79" s="55">
        <v>0</v>
      </c>
      <c r="X79" s="55">
        <v>6</v>
      </c>
      <c r="Y79" s="55">
        <v>0</v>
      </c>
      <c r="Z79" s="55">
        <v>4</v>
      </c>
      <c r="AA79" s="55">
        <v>5</v>
      </c>
      <c r="AB79" s="55">
        <v>3</v>
      </c>
      <c r="AC79" s="55">
        <v>2</v>
      </c>
      <c r="AD79" s="55">
        <v>5</v>
      </c>
      <c r="AE79" s="55">
        <v>7</v>
      </c>
      <c r="AF79" s="55">
        <v>0</v>
      </c>
      <c r="AG79" s="55">
        <v>3</v>
      </c>
      <c r="AH79" s="55">
        <v>5</v>
      </c>
      <c r="AI79" s="55">
        <v>5</v>
      </c>
      <c r="AJ79" s="55">
        <v>3</v>
      </c>
      <c r="AK79" s="55">
        <v>7</v>
      </c>
      <c r="AL79" s="39" t="str">
        <f t="shared" si="9"/>
        <v>9, 5, 12, 3, 10,10</v>
      </c>
      <c r="AM79" s="39">
        <f t="shared" si="10"/>
        <v>9</v>
      </c>
      <c r="AN79" s="39">
        <f t="shared" si="11"/>
        <v>5</v>
      </c>
      <c r="AO79" s="39">
        <f t="shared" si="12"/>
        <v>12</v>
      </c>
      <c r="AP79" s="39">
        <f t="shared" si="13"/>
        <v>3</v>
      </c>
      <c r="AQ79" s="39">
        <f t="shared" si="14"/>
        <v>10</v>
      </c>
      <c r="AR79" s="39">
        <f t="shared" si="15"/>
        <v>10</v>
      </c>
    </row>
    <row r="80" spans="1:44" ht="18">
      <c r="A80" s="53">
        <f t="shared" si="8"/>
        <v>516740</v>
      </c>
      <c r="B80" s="54" t="s">
        <v>1011</v>
      </c>
      <c r="C80" s="55" t="s">
        <v>1012</v>
      </c>
      <c r="D80" s="55" t="s">
        <v>28</v>
      </c>
      <c r="E80" s="55" t="s">
        <v>28</v>
      </c>
      <c r="F80" s="55" t="s">
        <v>391</v>
      </c>
      <c r="G80" s="55" t="s">
        <v>1337</v>
      </c>
      <c r="H80" s="55" t="s">
        <v>1338</v>
      </c>
      <c r="I80" s="55" t="s">
        <v>54</v>
      </c>
      <c r="J80" s="56" t="s">
        <v>1339</v>
      </c>
      <c r="K80" s="55" t="s">
        <v>1157</v>
      </c>
      <c r="L80" s="55" t="s">
        <v>1014</v>
      </c>
      <c r="M80" s="55" t="s">
        <v>1015</v>
      </c>
      <c r="N80" s="95">
        <v>5</v>
      </c>
      <c r="O80" s="96"/>
      <c r="P80" s="95">
        <v>5</v>
      </c>
      <c r="Q80" s="96"/>
      <c r="R80" s="95">
        <v>0</v>
      </c>
      <c r="S80" s="97"/>
      <c r="T80" s="96"/>
      <c r="U80" s="55">
        <v>4</v>
      </c>
      <c r="V80" s="55">
        <v>4</v>
      </c>
      <c r="W80" s="55">
        <v>0</v>
      </c>
      <c r="X80" s="55">
        <v>4</v>
      </c>
      <c r="Y80" s="55">
        <v>0</v>
      </c>
      <c r="Z80" s="55">
        <v>0</v>
      </c>
      <c r="AA80" s="55">
        <v>1</v>
      </c>
      <c r="AB80" s="55">
        <v>2</v>
      </c>
      <c r="AC80" s="55">
        <v>0</v>
      </c>
      <c r="AD80" s="55">
        <v>0</v>
      </c>
      <c r="AE80" s="55">
        <v>1</v>
      </c>
      <c r="AF80" s="55">
        <v>1</v>
      </c>
      <c r="AG80" s="55">
        <v>0</v>
      </c>
      <c r="AH80" s="55">
        <v>0</v>
      </c>
      <c r="AI80" s="55">
        <v>0</v>
      </c>
      <c r="AJ80" s="55">
        <v>0</v>
      </c>
      <c r="AK80" s="55">
        <v>0</v>
      </c>
      <c r="AL80" s="39" t="str">
        <f t="shared" si="9"/>
        <v>1, 2, 1, 1, 0,0</v>
      </c>
      <c r="AM80" s="39">
        <f t="shared" si="10"/>
        <v>1</v>
      </c>
      <c r="AN80" s="39">
        <f t="shared" si="11"/>
        <v>2</v>
      </c>
      <c r="AO80" s="39">
        <f t="shared" si="12"/>
        <v>1</v>
      </c>
      <c r="AP80" s="39">
        <f t="shared" si="13"/>
        <v>1</v>
      </c>
      <c r="AQ80" s="39">
        <f t="shared" si="14"/>
        <v>0</v>
      </c>
      <c r="AR80" s="39">
        <f t="shared" si="15"/>
        <v>0</v>
      </c>
    </row>
    <row r="81" spans="1:44" ht="18">
      <c r="A81" s="53">
        <f t="shared" si="8"/>
        <v>231217</v>
      </c>
      <c r="B81" s="54" t="s">
        <v>1011</v>
      </c>
      <c r="C81" s="55" t="s">
        <v>1012</v>
      </c>
      <c r="D81" s="55" t="s">
        <v>28</v>
      </c>
      <c r="E81" s="55" t="s">
        <v>28</v>
      </c>
      <c r="F81" s="55" t="s">
        <v>391</v>
      </c>
      <c r="G81" s="55" t="s">
        <v>1078</v>
      </c>
      <c r="H81" s="55" t="s">
        <v>1340</v>
      </c>
      <c r="I81" s="55" t="s">
        <v>54</v>
      </c>
      <c r="J81" s="56" t="s">
        <v>1341</v>
      </c>
      <c r="K81" s="55" t="s">
        <v>1157</v>
      </c>
      <c r="L81" s="55" t="s">
        <v>1014</v>
      </c>
      <c r="M81" s="55" t="s">
        <v>1015</v>
      </c>
      <c r="N81" s="95">
        <v>54</v>
      </c>
      <c r="O81" s="96"/>
      <c r="P81" s="95">
        <v>52</v>
      </c>
      <c r="Q81" s="96"/>
      <c r="R81" s="95">
        <v>2</v>
      </c>
      <c r="S81" s="97"/>
      <c r="T81" s="96"/>
      <c r="U81" s="55">
        <v>6</v>
      </c>
      <c r="V81" s="55">
        <v>6</v>
      </c>
      <c r="W81" s="55">
        <v>0</v>
      </c>
      <c r="X81" s="55">
        <v>6</v>
      </c>
      <c r="Y81" s="55">
        <v>0</v>
      </c>
      <c r="Z81" s="55">
        <v>6</v>
      </c>
      <c r="AA81" s="55">
        <v>3</v>
      </c>
      <c r="AB81" s="55">
        <v>6</v>
      </c>
      <c r="AC81" s="55">
        <v>3</v>
      </c>
      <c r="AD81" s="55">
        <v>6</v>
      </c>
      <c r="AE81" s="55">
        <v>2</v>
      </c>
      <c r="AF81" s="55">
        <v>6</v>
      </c>
      <c r="AG81" s="55">
        <v>5</v>
      </c>
      <c r="AH81" s="55">
        <v>8</v>
      </c>
      <c r="AI81" s="55">
        <v>3</v>
      </c>
      <c r="AJ81" s="55">
        <v>5</v>
      </c>
      <c r="AK81" s="55">
        <v>1</v>
      </c>
      <c r="AL81" s="39" t="str">
        <f t="shared" si="9"/>
        <v>9, 9, 8, 11, 11,6</v>
      </c>
      <c r="AM81" s="39">
        <f t="shared" si="10"/>
        <v>9</v>
      </c>
      <c r="AN81" s="39">
        <f t="shared" si="11"/>
        <v>9</v>
      </c>
      <c r="AO81" s="39">
        <f t="shared" si="12"/>
        <v>8</v>
      </c>
      <c r="AP81" s="39">
        <f t="shared" si="13"/>
        <v>11</v>
      </c>
      <c r="AQ81" s="39">
        <f t="shared" si="14"/>
        <v>11</v>
      </c>
      <c r="AR81" s="39">
        <f t="shared" si="15"/>
        <v>6</v>
      </c>
    </row>
    <row r="82" spans="1:44" ht="18">
      <c r="A82" s="53">
        <f t="shared" si="8"/>
        <v>231514</v>
      </c>
      <c r="B82" s="54" t="s">
        <v>1011</v>
      </c>
      <c r="C82" s="55" t="s">
        <v>1012</v>
      </c>
      <c r="D82" s="55" t="s">
        <v>28</v>
      </c>
      <c r="E82" s="55" t="s">
        <v>28</v>
      </c>
      <c r="F82" s="55" t="s">
        <v>391</v>
      </c>
      <c r="G82" s="55" t="s">
        <v>1342</v>
      </c>
      <c r="H82" s="55" t="s">
        <v>1343</v>
      </c>
      <c r="I82" s="55" t="s">
        <v>54</v>
      </c>
      <c r="J82" s="56" t="s">
        <v>1344</v>
      </c>
      <c r="K82" s="55" t="s">
        <v>1157</v>
      </c>
      <c r="L82" s="55" t="s">
        <v>1014</v>
      </c>
      <c r="M82" s="55" t="s">
        <v>1015</v>
      </c>
      <c r="N82" s="95">
        <v>19</v>
      </c>
      <c r="O82" s="96"/>
      <c r="P82" s="95">
        <v>19</v>
      </c>
      <c r="Q82" s="96"/>
      <c r="R82" s="95">
        <v>0</v>
      </c>
      <c r="S82" s="97"/>
      <c r="T82" s="96"/>
      <c r="U82" s="55">
        <v>6</v>
      </c>
      <c r="V82" s="55">
        <v>6</v>
      </c>
      <c r="W82" s="55">
        <v>0</v>
      </c>
      <c r="X82" s="55">
        <v>6</v>
      </c>
      <c r="Y82" s="55">
        <v>0</v>
      </c>
      <c r="Z82" s="55">
        <v>2</v>
      </c>
      <c r="AA82" s="55">
        <v>1</v>
      </c>
      <c r="AB82" s="55">
        <v>2</v>
      </c>
      <c r="AC82" s="55">
        <v>1</v>
      </c>
      <c r="AD82" s="55">
        <v>0</v>
      </c>
      <c r="AE82" s="55">
        <v>3</v>
      </c>
      <c r="AF82" s="55">
        <v>0</v>
      </c>
      <c r="AG82" s="55">
        <v>3</v>
      </c>
      <c r="AH82" s="55">
        <v>3</v>
      </c>
      <c r="AI82" s="55">
        <v>1</v>
      </c>
      <c r="AJ82" s="55">
        <v>1</v>
      </c>
      <c r="AK82" s="55">
        <v>2</v>
      </c>
      <c r="AL82" s="39" t="str">
        <f t="shared" si="9"/>
        <v>3, 3, 3, 3, 4,3</v>
      </c>
      <c r="AM82" s="39">
        <f t="shared" si="10"/>
        <v>3</v>
      </c>
      <c r="AN82" s="39">
        <f t="shared" si="11"/>
        <v>3</v>
      </c>
      <c r="AO82" s="39">
        <f t="shared" si="12"/>
        <v>3</v>
      </c>
      <c r="AP82" s="39">
        <f t="shared" si="13"/>
        <v>3</v>
      </c>
      <c r="AQ82" s="39">
        <f t="shared" si="14"/>
        <v>4</v>
      </c>
      <c r="AR82" s="39">
        <f t="shared" si="15"/>
        <v>3</v>
      </c>
    </row>
    <row r="83" spans="1:44" ht="18">
      <c r="A83" s="53">
        <f t="shared" si="8"/>
        <v>230953</v>
      </c>
      <c r="B83" s="54" t="s">
        <v>1011</v>
      </c>
      <c r="C83" s="55" t="s">
        <v>1012</v>
      </c>
      <c r="D83" s="55" t="s">
        <v>28</v>
      </c>
      <c r="E83" s="55" t="s">
        <v>28</v>
      </c>
      <c r="F83" s="55" t="s">
        <v>391</v>
      </c>
      <c r="G83" s="55" t="s">
        <v>1345</v>
      </c>
      <c r="H83" s="55" t="s">
        <v>1346</v>
      </c>
      <c r="I83" s="55" t="s">
        <v>54</v>
      </c>
      <c r="J83" s="56" t="s">
        <v>1347</v>
      </c>
      <c r="K83" s="55" t="s">
        <v>1157</v>
      </c>
      <c r="L83" s="55" t="s">
        <v>1014</v>
      </c>
      <c r="M83" s="55" t="s">
        <v>1015</v>
      </c>
      <c r="N83" s="95">
        <v>12</v>
      </c>
      <c r="O83" s="96"/>
      <c r="P83" s="95">
        <v>12</v>
      </c>
      <c r="Q83" s="96"/>
      <c r="R83" s="95">
        <v>0</v>
      </c>
      <c r="S83" s="97"/>
      <c r="T83" s="96"/>
      <c r="U83" s="55">
        <v>6</v>
      </c>
      <c r="V83" s="55">
        <v>6</v>
      </c>
      <c r="W83" s="55">
        <v>0</v>
      </c>
      <c r="X83" s="55">
        <v>6</v>
      </c>
      <c r="Y83" s="55">
        <v>0</v>
      </c>
      <c r="Z83" s="55">
        <v>1</v>
      </c>
      <c r="AA83" s="55">
        <v>1</v>
      </c>
      <c r="AB83" s="55">
        <v>1</v>
      </c>
      <c r="AC83" s="55">
        <v>1</v>
      </c>
      <c r="AD83" s="55">
        <v>1</v>
      </c>
      <c r="AE83" s="55">
        <v>2</v>
      </c>
      <c r="AF83" s="55">
        <v>2</v>
      </c>
      <c r="AG83" s="55">
        <v>0</v>
      </c>
      <c r="AH83" s="55">
        <v>2</v>
      </c>
      <c r="AI83" s="55">
        <v>0</v>
      </c>
      <c r="AJ83" s="55">
        <v>1</v>
      </c>
      <c r="AK83" s="55">
        <v>0</v>
      </c>
      <c r="AL83" s="39" t="str">
        <f t="shared" si="9"/>
        <v>2, 2, 3, 2, 2,1</v>
      </c>
      <c r="AM83" s="39">
        <f t="shared" si="10"/>
        <v>2</v>
      </c>
      <c r="AN83" s="39">
        <f t="shared" si="11"/>
        <v>2</v>
      </c>
      <c r="AO83" s="39">
        <f t="shared" si="12"/>
        <v>3</v>
      </c>
      <c r="AP83" s="39">
        <f t="shared" si="13"/>
        <v>2</v>
      </c>
      <c r="AQ83" s="39">
        <f t="shared" si="14"/>
        <v>2</v>
      </c>
      <c r="AR83" s="39">
        <f t="shared" si="15"/>
        <v>1</v>
      </c>
    </row>
    <row r="84" spans="1:44" ht="18">
      <c r="A84" s="53">
        <f t="shared" si="8"/>
        <v>231167</v>
      </c>
      <c r="B84" s="54" t="s">
        <v>1011</v>
      </c>
      <c r="C84" s="55" t="s">
        <v>1012</v>
      </c>
      <c r="D84" s="55" t="s">
        <v>28</v>
      </c>
      <c r="E84" s="55" t="s">
        <v>28</v>
      </c>
      <c r="F84" s="55" t="s">
        <v>391</v>
      </c>
      <c r="G84" s="55" t="s">
        <v>1348</v>
      </c>
      <c r="H84" s="55" t="s">
        <v>1349</v>
      </c>
      <c r="I84" s="55" t="s">
        <v>54</v>
      </c>
      <c r="J84" s="56" t="s">
        <v>1350</v>
      </c>
      <c r="K84" s="55" t="s">
        <v>1157</v>
      </c>
      <c r="L84" s="55" t="s">
        <v>1014</v>
      </c>
      <c r="M84" s="55" t="s">
        <v>1015</v>
      </c>
      <c r="N84" s="95">
        <v>35</v>
      </c>
      <c r="O84" s="96"/>
      <c r="P84" s="95">
        <v>35</v>
      </c>
      <c r="Q84" s="96"/>
      <c r="R84" s="95">
        <v>0</v>
      </c>
      <c r="S84" s="97"/>
      <c r="T84" s="96"/>
      <c r="U84" s="55">
        <v>6</v>
      </c>
      <c r="V84" s="55">
        <v>6</v>
      </c>
      <c r="W84" s="55">
        <v>0</v>
      </c>
      <c r="X84" s="55">
        <v>6</v>
      </c>
      <c r="Y84" s="55">
        <v>0</v>
      </c>
      <c r="Z84" s="55">
        <v>2</v>
      </c>
      <c r="AA84" s="55">
        <v>3</v>
      </c>
      <c r="AB84" s="55">
        <v>3</v>
      </c>
      <c r="AC84" s="55">
        <v>5</v>
      </c>
      <c r="AD84" s="55">
        <v>3</v>
      </c>
      <c r="AE84" s="55">
        <v>2</v>
      </c>
      <c r="AF84" s="55">
        <v>2</v>
      </c>
      <c r="AG84" s="55">
        <v>6</v>
      </c>
      <c r="AH84" s="55">
        <v>3</v>
      </c>
      <c r="AI84" s="55">
        <v>5</v>
      </c>
      <c r="AJ84" s="55">
        <v>1</v>
      </c>
      <c r="AK84" s="55">
        <v>0</v>
      </c>
      <c r="AL84" s="39" t="str">
        <f t="shared" si="9"/>
        <v>5, 8, 5, 8, 8,1</v>
      </c>
      <c r="AM84" s="39">
        <f t="shared" si="10"/>
        <v>5</v>
      </c>
      <c r="AN84" s="39">
        <f t="shared" si="11"/>
        <v>8</v>
      </c>
      <c r="AO84" s="39">
        <f t="shared" si="12"/>
        <v>5</v>
      </c>
      <c r="AP84" s="39">
        <f t="shared" si="13"/>
        <v>8</v>
      </c>
      <c r="AQ84" s="39">
        <f t="shared" si="14"/>
        <v>8</v>
      </c>
      <c r="AR84" s="39">
        <f t="shared" si="15"/>
        <v>1</v>
      </c>
    </row>
    <row r="85" spans="1:44" ht="18">
      <c r="A85" s="53">
        <f t="shared" si="8"/>
        <v>231175</v>
      </c>
      <c r="B85" s="54" t="s">
        <v>1011</v>
      </c>
      <c r="C85" s="55" t="s">
        <v>1012</v>
      </c>
      <c r="D85" s="55" t="s">
        <v>28</v>
      </c>
      <c r="E85" s="55" t="s">
        <v>28</v>
      </c>
      <c r="F85" s="55" t="s">
        <v>391</v>
      </c>
      <c r="G85" s="55" t="s">
        <v>1351</v>
      </c>
      <c r="H85" s="55" t="s">
        <v>1352</v>
      </c>
      <c r="I85" s="55" t="s">
        <v>54</v>
      </c>
      <c r="J85" s="56" t="s">
        <v>1353</v>
      </c>
      <c r="K85" s="55" t="s">
        <v>1157</v>
      </c>
      <c r="L85" s="55" t="s">
        <v>1014</v>
      </c>
      <c r="M85" s="55" t="s">
        <v>1015</v>
      </c>
      <c r="N85" s="95">
        <v>21</v>
      </c>
      <c r="O85" s="96"/>
      <c r="P85" s="95">
        <v>21</v>
      </c>
      <c r="Q85" s="96"/>
      <c r="R85" s="95">
        <v>0</v>
      </c>
      <c r="S85" s="97"/>
      <c r="T85" s="96"/>
      <c r="U85" s="55">
        <v>6</v>
      </c>
      <c r="V85" s="55">
        <v>6</v>
      </c>
      <c r="W85" s="55">
        <v>0</v>
      </c>
      <c r="X85" s="55">
        <v>6</v>
      </c>
      <c r="Y85" s="55">
        <v>0</v>
      </c>
      <c r="Z85" s="55">
        <v>2</v>
      </c>
      <c r="AA85" s="55">
        <v>3</v>
      </c>
      <c r="AB85" s="55">
        <v>0</v>
      </c>
      <c r="AC85" s="55">
        <v>1</v>
      </c>
      <c r="AD85" s="55">
        <v>2</v>
      </c>
      <c r="AE85" s="55">
        <v>3</v>
      </c>
      <c r="AF85" s="55">
        <v>3</v>
      </c>
      <c r="AG85" s="55">
        <v>1</v>
      </c>
      <c r="AH85" s="55">
        <v>3</v>
      </c>
      <c r="AI85" s="55">
        <v>2</v>
      </c>
      <c r="AJ85" s="55">
        <v>0</v>
      </c>
      <c r="AK85" s="55">
        <v>1</v>
      </c>
      <c r="AL85" s="39" t="str">
        <f t="shared" si="9"/>
        <v>5, 1, 5, 4, 5,1</v>
      </c>
      <c r="AM85" s="39">
        <f t="shared" si="10"/>
        <v>5</v>
      </c>
      <c r="AN85" s="39">
        <f t="shared" si="11"/>
        <v>1</v>
      </c>
      <c r="AO85" s="39">
        <f t="shared" si="12"/>
        <v>5</v>
      </c>
      <c r="AP85" s="39">
        <f t="shared" si="13"/>
        <v>4</v>
      </c>
      <c r="AQ85" s="39">
        <f t="shared" si="14"/>
        <v>5</v>
      </c>
      <c r="AR85" s="39">
        <f t="shared" si="15"/>
        <v>1</v>
      </c>
    </row>
    <row r="86" spans="1:44" ht="18">
      <c r="A86" s="53">
        <f t="shared" si="8"/>
        <v>231159</v>
      </c>
      <c r="B86" s="54" t="s">
        <v>1011</v>
      </c>
      <c r="C86" s="55" t="s">
        <v>1012</v>
      </c>
      <c r="D86" s="55" t="s">
        <v>28</v>
      </c>
      <c r="E86" s="55" t="s">
        <v>28</v>
      </c>
      <c r="F86" s="55" t="s">
        <v>391</v>
      </c>
      <c r="G86" s="55" t="s">
        <v>1354</v>
      </c>
      <c r="H86" s="55" t="s">
        <v>1355</v>
      </c>
      <c r="I86" s="55" t="s">
        <v>54</v>
      </c>
      <c r="J86" s="56" t="s">
        <v>1356</v>
      </c>
      <c r="K86" s="55" t="s">
        <v>1157</v>
      </c>
      <c r="L86" s="55" t="s">
        <v>1014</v>
      </c>
      <c r="M86" s="55" t="s">
        <v>1015</v>
      </c>
      <c r="N86" s="95">
        <v>12</v>
      </c>
      <c r="O86" s="96"/>
      <c r="P86" s="95">
        <v>12</v>
      </c>
      <c r="Q86" s="96"/>
      <c r="R86" s="95">
        <v>0</v>
      </c>
      <c r="S86" s="97"/>
      <c r="T86" s="96"/>
      <c r="U86" s="55">
        <v>6</v>
      </c>
      <c r="V86" s="55">
        <v>6</v>
      </c>
      <c r="W86" s="55">
        <v>0</v>
      </c>
      <c r="X86" s="55">
        <v>6</v>
      </c>
      <c r="Y86" s="55">
        <v>0</v>
      </c>
      <c r="Z86" s="55">
        <v>1</v>
      </c>
      <c r="AA86" s="55">
        <v>0</v>
      </c>
      <c r="AB86" s="55">
        <v>1</v>
      </c>
      <c r="AC86" s="55">
        <v>1</v>
      </c>
      <c r="AD86" s="55">
        <v>3</v>
      </c>
      <c r="AE86" s="55">
        <v>0</v>
      </c>
      <c r="AF86" s="55">
        <v>0</v>
      </c>
      <c r="AG86" s="55">
        <v>2</v>
      </c>
      <c r="AH86" s="55">
        <v>2</v>
      </c>
      <c r="AI86" s="55">
        <v>1</v>
      </c>
      <c r="AJ86" s="55">
        <v>1</v>
      </c>
      <c r="AK86" s="55">
        <v>0</v>
      </c>
      <c r="AL86" s="39" t="str">
        <f t="shared" si="9"/>
        <v>1, 2, 3, 2, 3,1</v>
      </c>
      <c r="AM86" s="39">
        <f t="shared" si="10"/>
        <v>1</v>
      </c>
      <c r="AN86" s="39">
        <f t="shared" si="11"/>
        <v>2</v>
      </c>
      <c r="AO86" s="39">
        <f t="shared" si="12"/>
        <v>3</v>
      </c>
      <c r="AP86" s="39">
        <f t="shared" si="13"/>
        <v>2</v>
      </c>
      <c r="AQ86" s="39">
        <f t="shared" si="14"/>
        <v>3</v>
      </c>
      <c r="AR86" s="39">
        <f t="shared" si="15"/>
        <v>1</v>
      </c>
    </row>
    <row r="87" spans="1:44" ht="18">
      <c r="A87" s="53">
        <f t="shared" si="8"/>
        <v>804435</v>
      </c>
      <c r="B87" s="54" t="s">
        <v>1011</v>
      </c>
      <c r="C87" s="55" t="s">
        <v>1012</v>
      </c>
      <c r="D87" s="55" t="s">
        <v>28</v>
      </c>
      <c r="E87" s="55" t="s">
        <v>28</v>
      </c>
      <c r="F87" s="55" t="s">
        <v>391</v>
      </c>
      <c r="G87" s="55" t="s">
        <v>1357</v>
      </c>
      <c r="H87" s="55" t="s">
        <v>1358</v>
      </c>
      <c r="I87" s="55" t="s">
        <v>54</v>
      </c>
      <c r="J87" s="56" t="s">
        <v>1359</v>
      </c>
      <c r="K87" s="55" t="s">
        <v>1157</v>
      </c>
      <c r="L87" s="55" t="s">
        <v>1014</v>
      </c>
      <c r="M87" s="55" t="s">
        <v>1015</v>
      </c>
      <c r="N87" s="95">
        <v>14</v>
      </c>
      <c r="O87" s="96"/>
      <c r="P87" s="95">
        <v>14</v>
      </c>
      <c r="Q87" s="96"/>
      <c r="R87" s="95">
        <v>0</v>
      </c>
      <c r="S87" s="97"/>
      <c r="T87" s="96"/>
      <c r="U87" s="55">
        <v>5</v>
      </c>
      <c r="V87" s="55">
        <v>5</v>
      </c>
      <c r="W87" s="55">
        <v>0</v>
      </c>
      <c r="X87" s="55">
        <v>5</v>
      </c>
      <c r="Y87" s="55">
        <v>0</v>
      </c>
      <c r="Z87" s="55">
        <v>0</v>
      </c>
      <c r="AA87" s="55">
        <v>0</v>
      </c>
      <c r="AB87" s="55">
        <v>1</v>
      </c>
      <c r="AC87" s="55">
        <v>3</v>
      </c>
      <c r="AD87" s="55">
        <v>1</v>
      </c>
      <c r="AE87" s="55">
        <v>2</v>
      </c>
      <c r="AF87" s="55">
        <v>0</v>
      </c>
      <c r="AG87" s="55">
        <v>1</v>
      </c>
      <c r="AH87" s="55">
        <v>1</v>
      </c>
      <c r="AI87" s="55">
        <v>2</v>
      </c>
      <c r="AJ87" s="55">
        <v>2</v>
      </c>
      <c r="AK87" s="55">
        <v>1</v>
      </c>
      <c r="AL87" s="39" t="str">
        <f t="shared" si="9"/>
        <v>0, 4, 3, 1, 3,3</v>
      </c>
      <c r="AM87" s="39">
        <f t="shared" si="10"/>
        <v>0</v>
      </c>
      <c r="AN87" s="39">
        <f t="shared" si="11"/>
        <v>4</v>
      </c>
      <c r="AO87" s="39">
        <f t="shared" si="12"/>
        <v>3</v>
      </c>
      <c r="AP87" s="39">
        <f t="shared" si="13"/>
        <v>1</v>
      </c>
      <c r="AQ87" s="39">
        <f t="shared" si="14"/>
        <v>3</v>
      </c>
      <c r="AR87" s="39">
        <f t="shared" si="15"/>
        <v>3</v>
      </c>
    </row>
    <row r="88" spans="1:44" ht="18">
      <c r="A88" s="53">
        <f t="shared" si="8"/>
        <v>804534</v>
      </c>
      <c r="B88" s="54" t="s">
        <v>1011</v>
      </c>
      <c r="C88" s="55" t="s">
        <v>1012</v>
      </c>
      <c r="D88" s="55" t="s">
        <v>28</v>
      </c>
      <c r="E88" s="55" t="s">
        <v>28</v>
      </c>
      <c r="F88" s="55" t="s">
        <v>562</v>
      </c>
      <c r="G88" s="55" t="s">
        <v>1360</v>
      </c>
      <c r="H88" s="55" t="s">
        <v>1361</v>
      </c>
      <c r="I88" s="55" t="s">
        <v>54</v>
      </c>
      <c r="J88" s="56" t="s">
        <v>1362</v>
      </c>
      <c r="K88" s="55" t="s">
        <v>1157</v>
      </c>
      <c r="L88" s="55" t="s">
        <v>1014</v>
      </c>
      <c r="M88" s="55" t="s">
        <v>1015</v>
      </c>
      <c r="N88" s="95">
        <v>10</v>
      </c>
      <c r="O88" s="96"/>
      <c r="P88" s="95">
        <v>10</v>
      </c>
      <c r="Q88" s="96"/>
      <c r="R88" s="95">
        <v>0</v>
      </c>
      <c r="S88" s="97"/>
      <c r="T88" s="96"/>
      <c r="U88" s="55">
        <v>6</v>
      </c>
      <c r="V88" s="55">
        <v>5</v>
      </c>
      <c r="W88" s="55">
        <v>0</v>
      </c>
      <c r="X88" s="55">
        <v>5</v>
      </c>
      <c r="Y88" s="55">
        <v>0</v>
      </c>
      <c r="Z88" s="55">
        <v>1</v>
      </c>
      <c r="AA88" s="55">
        <v>3</v>
      </c>
      <c r="AB88" s="55">
        <v>0</v>
      </c>
      <c r="AC88" s="55">
        <v>0</v>
      </c>
      <c r="AD88" s="55">
        <v>1</v>
      </c>
      <c r="AE88" s="55">
        <v>0</v>
      </c>
      <c r="AF88" s="55">
        <v>1</v>
      </c>
      <c r="AG88" s="55">
        <v>1</v>
      </c>
      <c r="AH88" s="55">
        <v>0</v>
      </c>
      <c r="AI88" s="55">
        <v>1</v>
      </c>
      <c r="AJ88" s="55">
        <v>1</v>
      </c>
      <c r="AK88" s="55">
        <v>1</v>
      </c>
      <c r="AL88" s="39" t="str">
        <f t="shared" si="9"/>
        <v>4, 0, 1, 2, 1,2</v>
      </c>
      <c r="AM88" s="39">
        <f t="shared" si="10"/>
        <v>4</v>
      </c>
      <c r="AN88" s="39">
        <f t="shared" si="11"/>
        <v>0</v>
      </c>
      <c r="AO88" s="39">
        <f t="shared" si="12"/>
        <v>1</v>
      </c>
      <c r="AP88" s="39">
        <f t="shared" si="13"/>
        <v>2</v>
      </c>
      <c r="AQ88" s="39">
        <f t="shared" si="14"/>
        <v>1</v>
      </c>
      <c r="AR88" s="39">
        <f t="shared" si="15"/>
        <v>2</v>
      </c>
    </row>
    <row r="89" spans="1:44" ht="18">
      <c r="A89" s="53">
        <f t="shared" si="8"/>
        <v>226993</v>
      </c>
      <c r="B89" s="54" t="s">
        <v>1011</v>
      </c>
      <c r="C89" s="55" t="s">
        <v>1012</v>
      </c>
      <c r="D89" s="55" t="s">
        <v>28</v>
      </c>
      <c r="E89" s="55" t="s">
        <v>28</v>
      </c>
      <c r="F89" s="55" t="s">
        <v>562</v>
      </c>
      <c r="G89" s="55" t="s">
        <v>1069</v>
      </c>
      <c r="H89" s="55" t="s">
        <v>1363</v>
      </c>
      <c r="I89" s="55" t="s">
        <v>54</v>
      </c>
      <c r="J89" s="56" t="s">
        <v>1364</v>
      </c>
      <c r="K89" s="55" t="s">
        <v>1157</v>
      </c>
      <c r="L89" s="55" t="s">
        <v>1014</v>
      </c>
      <c r="M89" s="55" t="s">
        <v>1015</v>
      </c>
      <c r="N89" s="95">
        <v>34</v>
      </c>
      <c r="O89" s="96"/>
      <c r="P89" s="95">
        <v>34</v>
      </c>
      <c r="Q89" s="96"/>
      <c r="R89" s="95">
        <v>0</v>
      </c>
      <c r="S89" s="97"/>
      <c r="T89" s="96"/>
      <c r="U89" s="55">
        <v>6</v>
      </c>
      <c r="V89" s="55">
        <v>6</v>
      </c>
      <c r="W89" s="55">
        <v>0</v>
      </c>
      <c r="X89" s="55">
        <v>6</v>
      </c>
      <c r="Y89" s="55">
        <v>0</v>
      </c>
      <c r="Z89" s="55">
        <v>1</v>
      </c>
      <c r="AA89" s="55">
        <v>5</v>
      </c>
      <c r="AB89" s="55">
        <v>1</v>
      </c>
      <c r="AC89" s="55">
        <v>4</v>
      </c>
      <c r="AD89" s="55">
        <v>1</v>
      </c>
      <c r="AE89" s="55">
        <v>1</v>
      </c>
      <c r="AF89" s="55">
        <v>3</v>
      </c>
      <c r="AG89" s="55">
        <v>4</v>
      </c>
      <c r="AH89" s="55">
        <v>1</v>
      </c>
      <c r="AI89" s="55">
        <v>4</v>
      </c>
      <c r="AJ89" s="55">
        <v>7</v>
      </c>
      <c r="AK89" s="55">
        <v>2</v>
      </c>
      <c r="AL89" s="39" t="str">
        <f t="shared" si="9"/>
        <v>6, 5, 2, 7, 5,9</v>
      </c>
      <c r="AM89" s="39">
        <f t="shared" si="10"/>
        <v>6</v>
      </c>
      <c r="AN89" s="39">
        <f t="shared" si="11"/>
        <v>5</v>
      </c>
      <c r="AO89" s="39">
        <f t="shared" si="12"/>
        <v>2</v>
      </c>
      <c r="AP89" s="39">
        <f t="shared" si="13"/>
        <v>7</v>
      </c>
      <c r="AQ89" s="39">
        <f t="shared" si="14"/>
        <v>5</v>
      </c>
      <c r="AR89" s="39">
        <f t="shared" si="15"/>
        <v>9</v>
      </c>
    </row>
    <row r="90" spans="1:44" ht="18">
      <c r="A90" s="53">
        <f t="shared" si="8"/>
        <v>230540</v>
      </c>
      <c r="B90" s="54" t="s">
        <v>1011</v>
      </c>
      <c r="C90" s="55" t="s">
        <v>1012</v>
      </c>
      <c r="D90" s="55" t="s">
        <v>28</v>
      </c>
      <c r="E90" s="55" t="s">
        <v>28</v>
      </c>
      <c r="F90" s="55" t="s">
        <v>562</v>
      </c>
      <c r="G90" s="55" t="s">
        <v>1070</v>
      </c>
      <c r="H90" s="55" t="s">
        <v>1365</v>
      </c>
      <c r="I90" s="55" t="s">
        <v>54</v>
      </c>
      <c r="J90" s="56" t="s">
        <v>1366</v>
      </c>
      <c r="K90" s="55" t="s">
        <v>1157</v>
      </c>
      <c r="L90" s="55" t="s">
        <v>1014</v>
      </c>
      <c r="M90" s="55" t="s">
        <v>1015</v>
      </c>
      <c r="N90" s="95">
        <v>104</v>
      </c>
      <c r="O90" s="96"/>
      <c r="P90" s="95">
        <v>104</v>
      </c>
      <c r="Q90" s="96"/>
      <c r="R90" s="95">
        <v>0</v>
      </c>
      <c r="S90" s="97"/>
      <c r="T90" s="96"/>
      <c r="U90" s="55">
        <v>6</v>
      </c>
      <c r="V90" s="55">
        <v>6</v>
      </c>
      <c r="W90" s="55">
        <v>0</v>
      </c>
      <c r="X90" s="55">
        <v>6</v>
      </c>
      <c r="Y90" s="55">
        <v>0</v>
      </c>
      <c r="Z90" s="55">
        <v>9</v>
      </c>
      <c r="AA90" s="55">
        <v>7</v>
      </c>
      <c r="AB90" s="55">
        <v>8</v>
      </c>
      <c r="AC90" s="55">
        <v>7</v>
      </c>
      <c r="AD90" s="55">
        <v>8</v>
      </c>
      <c r="AE90" s="55">
        <v>7</v>
      </c>
      <c r="AF90" s="55">
        <v>8</v>
      </c>
      <c r="AG90" s="55">
        <v>8</v>
      </c>
      <c r="AH90" s="55">
        <v>9</v>
      </c>
      <c r="AI90" s="55">
        <v>11</v>
      </c>
      <c r="AJ90" s="55">
        <v>11</v>
      </c>
      <c r="AK90" s="55">
        <v>11</v>
      </c>
      <c r="AL90" s="39" t="str">
        <f t="shared" si="9"/>
        <v>16, 15, 15, 16, 20,22</v>
      </c>
      <c r="AM90" s="39">
        <f t="shared" si="10"/>
        <v>16</v>
      </c>
      <c r="AN90" s="39">
        <f t="shared" si="11"/>
        <v>15</v>
      </c>
      <c r="AO90" s="39">
        <f t="shared" si="12"/>
        <v>15</v>
      </c>
      <c r="AP90" s="39">
        <f t="shared" si="13"/>
        <v>16</v>
      </c>
      <c r="AQ90" s="39">
        <f t="shared" si="14"/>
        <v>20</v>
      </c>
      <c r="AR90" s="39">
        <f t="shared" si="15"/>
        <v>22</v>
      </c>
    </row>
    <row r="91" spans="1:44" ht="18">
      <c r="A91" s="53">
        <f t="shared" si="8"/>
        <v>243758</v>
      </c>
      <c r="B91" s="54" t="s">
        <v>1011</v>
      </c>
      <c r="C91" s="55" t="s">
        <v>1012</v>
      </c>
      <c r="D91" s="55" t="s">
        <v>28</v>
      </c>
      <c r="E91" s="55" t="s">
        <v>28</v>
      </c>
      <c r="F91" s="55" t="s">
        <v>562</v>
      </c>
      <c r="G91" s="55" t="s">
        <v>1367</v>
      </c>
      <c r="H91" s="55" t="s">
        <v>1368</v>
      </c>
      <c r="I91" s="55" t="s">
        <v>54</v>
      </c>
      <c r="J91" s="56" t="s">
        <v>1369</v>
      </c>
      <c r="K91" s="55" t="s">
        <v>1157</v>
      </c>
      <c r="L91" s="55" t="s">
        <v>1014</v>
      </c>
      <c r="M91" s="55" t="s">
        <v>1015</v>
      </c>
      <c r="N91" s="95">
        <v>8</v>
      </c>
      <c r="O91" s="96"/>
      <c r="P91" s="95">
        <v>8</v>
      </c>
      <c r="Q91" s="96"/>
      <c r="R91" s="95">
        <v>0</v>
      </c>
      <c r="S91" s="97"/>
      <c r="T91" s="96"/>
      <c r="U91" s="55">
        <v>6</v>
      </c>
      <c r="V91" s="55">
        <v>6</v>
      </c>
      <c r="W91" s="55">
        <v>0</v>
      </c>
      <c r="X91" s="55">
        <v>4</v>
      </c>
      <c r="Y91" s="55">
        <v>0</v>
      </c>
      <c r="Z91" s="55">
        <v>1</v>
      </c>
      <c r="AA91" s="55">
        <v>1</v>
      </c>
      <c r="AB91" s="55">
        <v>0</v>
      </c>
      <c r="AC91" s="55">
        <v>0</v>
      </c>
      <c r="AD91" s="55">
        <v>0</v>
      </c>
      <c r="AE91" s="55">
        <v>1</v>
      </c>
      <c r="AF91" s="55">
        <v>0</v>
      </c>
      <c r="AG91" s="55">
        <v>0</v>
      </c>
      <c r="AH91" s="55">
        <v>3</v>
      </c>
      <c r="AI91" s="55">
        <v>1</v>
      </c>
      <c r="AJ91" s="55">
        <v>0</v>
      </c>
      <c r="AK91" s="55">
        <v>1</v>
      </c>
      <c r="AL91" s="39" t="str">
        <f t="shared" si="9"/>
        <v>2, 0, 1, 0, 4,1</v>
      </c>
      <c r="AM91" s="39">
        <f t="shared" si="10"/>
        <v>2</v>
      </c>
      <c r="AN91" s="39">
        <f t="shared" si="11"/>
        <v>0</v>
      </c>
      <c r="AO91" s="39">
        <f t="shared" si="12"/>
        <v>1</v>
      </c>
      <c r="AP91" s="39">
        <f t="shared" si="13"/>
        <v>0</v>
      </c>
      <c r="AQ91" s="39">
        <f t="shared" si="14"/>
        <v>4</v>
      </c>
      <c r="AR91" s="39">
        <f t="shared" si="15"/>
        <v>1</v>
      </c>
    </row>
    <row r="92" spans="1:44" ht="18">
      <c r="A92" s="53">
        <f t="shared" si="8"/>
        <v>474551</v>
      </c>
      <c r="B92" s="54" t="s">
        <v>1011</v>
      </c>
      <c r="C92" s="55" t="s">
        <v>1012</v>
      </c>
      <c r="D92" s="55" t="s">
        <v>28</v>
      </c>
      <c r="E92" s="55" t="s">
        <v>28</v>
      </c>
      <c r="F92" s="55" t="s">
        <v>562</v>
      </c>
      <c r="G92" s="55" t="s">
        <v>1370</v>
      </c>
      <c r="H92" s="55" t="s">
        <v>1371</v>
      </c>
      <c r="I92" s="55" t="s">
        <v>54</v>
      </c>
      <c r="J92" s="56" t="s">
        <v>1372</v>
      </c>
      <c r="K92" s="55" t="s">
        <v>1157</v>
      </c>
      <c r="L92" s="55" t="s">
        <v>1014</v>
      </c>
      <c r="M92" s="55" t="s">
        <v>1015</v>
      </c>
      <c r="N92" s="95">
        <v>6</v>
      </c>
      <c r="O92" s="96"/>
      <c r="P92" s="95">
        <v>6</v>
      </c>
      <c r="Q92" s="96"/>
      <c r="R92" s="95">
        <v>0</v>
      </c>
      <c r="S92" s="97"/>
      <c r="T92" s="96"/>
      <c r="U92" s="55">
        <v>4</v>
      </c>
      <c r="V92" s="55">
        <v>4</v>
      </c>
      <c r="W92" s="55">
        <v>0</v>
      </c>
      <c r="X92" s="55">
        <v>4</v>
      </c>
      <c r="Y92" s="55">
        <v>0</v>
      </c>
      <c r="Z92" s="55">
        <v>0</v>
      </c>
      <c r="AA92" s="55">
        <v>1</v>
      </c>
      <c r="AB92" s="55">
        <v>0</v>
      </c>
      <c r="AC92" s="55">
        <v>0</v>
      </c>
      <c r="AD92" s="55">
        <v>0</v>
      </c>
      <c r="AE92" s="55">
        <v>0</v>
      </c>
      <c r="AF92" s="55">
        <v>1</v>
      </c>
      <c r="AG92" s="55">
        <v>1</v>
      </c>
      <c r="AH92" s="55">
        <v>0</v>
      </c>
      <c r="AI92" s="55">
        <v>1</v>
      </c>
      <c r="AJ92" s="55">
        <v>1</v>
      </c>
      <c r="AK92" s="55">
        <v>1</v>
      </c>
      <c r="AL92" s="39" t="str">
        <f t="shared" si="9"/>
        <v>1, 0, 0, 2, 1,2</v>
      </c>
      <c r="AM92" s="39">
        <f t="shared" si="10"/>
        <v>1</v>
      </c>
      <c r="AN92" s="39">
        <f t="shared" si="11"/>
        <v>0</v>
      </c>
      <c r="AO92" s="39">
        <f t="shared" si="12"/>
        <v>0</v>
      </c>
      <c r="AP92" s="39">
        <f t="shared" si="13"/>
        <v>2</v>
      </c>
      <c r="AQ92" s="39">
        <f t="shared" si="14"/>
        <v>1</v>
      </c>
      <c r="AR92" s="39">
        <f t="shared" si="15"/>
        <v>2</v>
      </c>
    </row>
    <row r="93" spans="1:44" ht="18">
      <c r="A93" s="53">
        <f t="shared" si="8"/>
        <v>231530</v>
      </c>
      <c r="B93" s="54" t="s">
        <v>1011</v>
      </c>
      <c r="C93" s="55" t="s">
        <v>1012</v>
      </c>
      <c r="D93" s="55" t="s">
        <v>28</v>
      </c>
      <c r="E93" s="55" t="s">
        <v>28</v>
      </c>
      <c r="F93" s="55" t="s">
        <v>338</v>
      </c>
      <c r="G93" s="55" t="s">
        <v>1373</v>
      </c>
      <c r="H93" s="55" t="s">
        <v>1374</v>
      </c>
      <c r="I93" s="55" t="s">
        <v>54</v>
      </c>
      <c r="J93" s="56" t="s">
        <v>1375</v>
      </c>
      <c r="K93" s="55" t="s">
        <v>1157</v>
      </c>
      <c r="L93" s="55" t="s">
        <v>1014</v>
      </c>
      <c r="M93" s="55" t="s">
        <v>1015</v>
      </c>
      <c r="N93" s="95">
        <v>23</v>
      </c>
      <c r="O93" s="96"/>
      <c r="P93" s="95">
        <v>23</v>
      </c>
      <c r="Q93" s="96"/>
      <c r="R93" s="95">
        <v>0</v>
      </c>
      <c r="S93" s="97"/>
      <c r="T93" s="96"/>
      <c r="U93" s="55">
        <v>6</v>
      </c>
      <c r="V93" s="55">
        <v>6</v>
      </c>
      <c r="W93" s="55">
        <v>0</v>
      </c>
      <c r="X93" s="55">
        <v>6</v>
      </c>
      <c r="Y93" s="55">
        <v>0</v>
      </c>
      <c r="Z93" s="55">
        <v>2</v>
      </c>
      <c r="AA93" s="55">
        <v>1</v>
      </c>
      <c r="AB93" s="55">
        <v>1</v>
      </c>
      <c r="AC93" s="55">
        <v>2</v>
      </c>
      <c r="AD93" s="55">
        <v>1</v>
      </c>
      <c r="AE93" s="55">
        <v>2</v>
      </c>
      <c r="AF93" s="55">
        <v>4</v>
      </c>
      <c r="AG93" s="55">
        <v>0</v>
      </c>
      <c r="AH93" s="55">
        <v>3</v>
      </c>
      <c r="AI93" s="55">
        <v>2</v>
      </c>
      <c r="AJ93" s="55">
        <v>3</v>
      </c>
      <c r="AK93" s="55">
        <v>2</v>
      </c>
      <c r="AL93" s="39" t="str">
        <f t="shared" si="9"/>
        <v>3, 3, 3, 4, 5,5</v>
      </c>
      <c r="AM93" s="39">
        <f t="shared" si="10"/>
        <v>3</v>
      </c>
      <c r="AN93" s="39">
        <f t="shared" si="11"/>
        <v>3</v>
      </c>
      <c r="AO93" s="39">
        <f t="shared" si="12"/>
        <v>3</v>
      </c>
      <c r="AP93" s="39">
        <f t="shared" si="13"/>
        <v>4</v>
      </c>
      <c r="AQ93" s="39">
        <f t="shared" si="14"/>
        <v>5</v>
      </c>
      <c r="AR93" s="39">
        <f t="shared" si="15"/>
        <v>5</v>
      </c>
    </row>
    <row r="94" spans="1:44" ht="18">
      <c r="A94" s="53">
        <f t="shared" si="8"/>
        <v>231134</v>
      </c>
      <c r="B94" s="54" t="s">
        <v>1011</v>
      </c>
      <c r="C94" s="55" t="s">
        <v>1012</v>
      </c>
      <c r="D94" s="55" t="s">
        <v>28</v>
      </c>
      <c r="E94" s="55" t="s">
        <v>28</v>
      </c>
      <c r="F94" s="55" t="s">
        <v>338</v>
      </c>
      <c r="G94" s="55" t="s">
        <v>1376</v>
      </c>
      <c r="H94" s="55" t="s">
        <v>1377</v>
      </c>
      <c r="I94" s="55" t="s">
        <v>54</v>
      </c>
      <c r="J94" s="56" t="s">
        <v>1378</v>
      </c>
      <c r="K94" s="55" t="s">
        <v>1157</v>
      </c>
      <c r="L94" s="55" t="s">
        <v>1014</v>
      </c>
      <c r="M94" s="55" t="s">
        <v>1015</v>
      </c>
      <c r="N94" s="95">
        <v>17</v>
      </c>
      <c r="O94" s="96"/>
      <c r="P94" s="95">
        <v>17</v>
      </c>
      <c r="Q94" s="96"/>
      <c r="R94" s="95">
        <v>0</v>
      </c>
      <c r="S94" s="97"/>
      <c r="T94" s="96"/>
      <c r="U94" s="55">
        <v>6</v>
      </c>
      <c r="V94" s="55">
        <v>6</v>
      </c>
      <c r="W94" s="55">
        <v>0</v>
      </c>
      <c r="X94" s="55">
        <v>5</v>
      </c>
      <c r="Y94" s="55">
        <v>0</v>
      </c>
      <c r="Z94" s="55">
        <v>2</v>
      </c>
      <c r="AA94" s="55">
        <v>2</v>
      </c>
      <c r="AB94" s="55">
        <v>0</v>
      </c>
      <c r="AC94" s="55">
        <v>0</v>
      </c>
      <c r="AD94" s="55">
        <v>2</v>
      </c>
      <c r="AE94" s="55">
        <v>1</v>
      </c>
      <c r="AF94" s="55">
        <v>2</v>
      </c>
      <c r="AG94" s="55">
        <v>2</v>
      </c>
      <c r="AH94" s="55">
        <v>2</v>
      </c>
      <c r="AI94" s="55">
        <v>2</v>
      </c>
      <c r="AJ94" s="55">
        <v>2</v>
      </c>
      <c r="AK94" s="55">
        <v>0</v>
      </c>
      <c r="AL94" s="39" t="str">
        <f t="shared" si="9"/>
        <v>4, 0, 3, 4, 4,2</v>
      </c>
      <c r="AM94" s="39">
        <f t="shared" si="10"/>
        <v>4</v>
      </c>
      <c r="AN94" s="39">
        <f t="shared" si="11"/>
        <v>0</v>
      </c>
      <c r="AO94" s="39">
        <f t="shared" si="12"/>
        <v>3</v>
      </c>
      <c r="AP94" s="39">
        <f t="shared" si="13"/>
        <v>4</v>
      </c>
      <c r="AQ94" s="39">
        <f t="shared" si="14"/>
        <v>4</v>
      </c>
      <c r="AR94" s="39">
        <f t="shared" si="15"/>
        <v>2</v>
      </c>
    </row>
    <row r="95" spans="1:44" ht="18">
      <c r="A95" s="53">
        <f t="shared" si="8"/>
        <v>231340</v>
      </c>
      <c r="B95" s="54" t="s">
        <v>1011</v>
      </c>
      <c r="C95" s="55" t="s">
        <v>1012</v>
      </c>
      <c r="D95" s="55" t="s">
        <v>28</v>
      </c>
      <c r="E95" s="55" t="s">
        <v>28</v>
      </c>
      <c r="F95" s="55" t="s">
        <v>338</v>
      </c>
      <c r="G95" s="55" t="s">
        <v>1379</v>
      </c>
      <c r="H95" s="55" t="s">
        <v>1380</v>
      </c>
      <c r="I95" s="55" t="s">
        <v>54</v>
      </c>
      <c r="J95" s="56" t="s">
        <v>1381</v>
      </c>
      <c r="K95" s="55" t="s">
        <v>1157</v>
      </c>
      <c r="L95" s="55" t="s">
        <v>1014</v>
      </c>
      <c r="M95" s="55" t="s">
        <v>1015</v>
      </c>
      <c r="N95" s="95">
        <v>23</v>
      </c>
      <c r="O95" s="96"/>
      <c r="P95" s="95">
        <v>23</v>
      </c>
      <c r="Q95" s="96"/>
      <c r="R95" s="95">
        <v>0</v>
      </c>
      <c r="S95" s="97"/>
      <c r="T95" s="96"/>
      <c r="U95" s="55">
        <v>6</v>
      </c>
      <c r="V95" s="55">
        <v>6</v>
      </c>
      <c r="W95" s="55">
        <v>0</v>
      </c>
      <c r="X95" s="55">
        <v>6</v>
      </c>
      <c r="Y95" s="55">
        <v>0</v>
      </c>
      <c r="Z95" s="55">
        <v>5</v>
      </c>
      <c r="AA95" s="55">
        <v>0</v>
      </c>
      <c r="AB95" s="55">
        <v>1</v>
      </c>
      <c r="AC95" s="55">
        <v>4</v>
      </c>
      <c r="AD95" s="55">
        <v>5</v>
      </c>
      <c r="AE95" s="55">
        <v>0</v>
      </c>
      <c r="AF95" s="55">
        <v>2</v>
      </c>
      <c r="AG95" s="55">
        <v>2</v>
      </c>
      <c r="AH95" s="55">
        <v>1</v>
      </c>
      <c r="AI95" s="55">
        <v>2</v>
      </c>
      <c r="AJ95" s="55">
        <v>0</v>
      </c>
      <c r="AK95" s="55">
        <v>1</v>
      </c>
      <c r="AL95" s="39" t="str">
        <f t="shared" si="9"/>
        <v>5, 5, 5, 4, 3,1</v>
      </c>
      <c r="AM95" s="39">
        <f t="shared" si="10"/>
        <v>5</v>
      </c>
      <c r="AN95" s="39">
        <f t="shared" si="11"/>
        <v>5</v>
      </c>
      <c r="AO95" s="39">
        <f t="shared" si="12"/>
        <v>5</v>
      </c>
      <c r="AP95" s="39">
        <f t="shared" si="13"/>
        <v>4</v>
      </c>
      <c r="AQ95" s="39">
        <f t="shared" si="14"/>
        <v>3</v>
      </c>
      <c r="AR95" s="39">
        <f t="shared" si="15"/>
        <v>1</v>
      </c>
    </row>
    <row r="96" spans="1:44" ht="18">
      <c r="A96" s="53">
        <f t="shared" si="8"/>
        <v>231068</v>
      </c>
      <c r="B96" s="54" t="s">
        <v>1011</v>
      </c>
      <c r="C96" s="55" t="s">
        <v>1012</v>
      </c>
      <c r="D96" s="55" t="s">
        <v>28</v>
      </c>
      <c r="E96" s="55" t="s">
        <v>28</v>
      </c>
      <c r="F96" s="55" t="s">
        <v>338</v>
      </c>
      <c r="G96" s="55" t="s">
        <v>1382</v>
      </c>
      <c r="H96" s="55" t="s">
        <v>1383</v>
      </c>
      <c r="I96" s="55" t="s">
        <v>54</v>
      </c>
      <c r="J96" s="56" t="s">
        <v>1384</v>
      </c>
      <c r="K96" s="55" t="s">
        <v>1157</v>
      </c>
      <c r="L96" s="55" t="s">
        <v>1014</v>
      </c>
      <c r="M96" s="55" t="s">
        <v>1015</v>
      </c>
      <c r="N96" s="95">
        <v>15</v>
      </c>
      <c r="O96" s="96"/>
      <c r="P96" s="95">
        <v>15</v>
      </c>
      <c r="Q96" s="96"/>
      <c r="R96" s="95">
        <v>0</v>
      </c>
      <c r="S96" s="97"/>
      <c r="T96" s="96"/>
      <c r="U96" s="55">
        <v>6</v>
      </c>
      <c r="V96" s="55">
        <v>6</v>
      </c>
      <c r="W96" s="55">
        <v>0</v>
      </c>
      <c r="X96" s="55">
        <v>5</v>
      </c>
      <c r="Y96" s="55">
        <v>0</v>
      </c>
      <c r="Z96" s="55">
        <v>3</v>
      </c>
      <c r="AA96" s="55">
        <v>2</v>
      </c>
      <c r="AB96" s="55">
        <v>0</v>
      </c>
      <c r="AC96" s="55">
        <v>0</v>
      </c>
      <c r="AD96" s="55">
        <v>0</v>
      </c>
      <c r="AE96" s="55">
        <v>3</v>
      </c>
      <c r="AF96" s="55">
        <v>1</v>
      </c>
      <c r="AG96" s="55">
        <v>0</v>
      </c>
      <c r="AH96" s="55">
        <v>2</v>
      </c>
      <c r="AI96" s="55">
        <v>2</v>
      </c>
      <c r="AJ96" s="55">
        <v>1</v>
      </c>
      <c r="AK96" s="55">
        <v>1</v>
      </c>
      <c r="AL96" s="39" t="str">
        <f t="shared" si="9"/>
        <v>5, 0, 3, 1, 4,2</v>
      </c>
      <c r="AM96" s="39">
        <f t="shared" si="10"/>
        <v>5</v>
      </c>
      <c r="AN96" s="39">
        <f t="shared" si="11"/>
        <v>0</v>
      </c>
      <c r="AO96" s="39">
        <f t="shared" si="12"/>
        <v>3</v>
      </c>
      <c r="AP96" s="39">
        <f t="shared" si="13"/>
        <v>1</v>
      </c>
      <c r="AQ96" s="39">
        <f t="shared" si="14"/>
        <v>4</v>
      </c>
      <c r="AR96" s="39">
        <f t="shared" si="15"/>
        <v>2</v>
      </c>
    </row>
    <row r="97" spans="1:44" ht="18">
      <c r="A97" s="53">
        <f t="shared" si="8"/>
        <v>799411</v>
      </c>
      <c r="B97" s="54" t="s">
        <v>1011</v>
      </c>
      <c r="C97" s="55" t="s">
        <v>1012</v>
      </c>
      <c r="D97" s="55" t="s">
        <v>28</v>
      </c>
      <c r="E97" s="55" t="s">
        <v>28</v>
      </c>
      <c r="F97" s="55" t="s">
        <v>338</v>
      </c>
      <c r="G97" s="55" t="s">
        <v>1385</v>
      </c>
      <c r="H97" s="55" t="s">
        <v>1386</v>
      </c>
      <c r="I97" s="55" t="s">
        <v>54</v>
      </c>
      <c r="J97" s="56" t="s">
        <v>1387</v>
      </c>
      <c r="K97" s="55" t="s">
        <v>1157</v>
      </c>
      <c r="L97" s="55" t="s">
        <v>1014</v>
      </c>
      <c r="M97" s="55" t="s">
        <v>1015</v>
      </c>
      <c r="N97" s="95">
        <v>5</v>
      </c>
      <c r="O97" s="96"/>
      <c r="P97" s="95">
        <v>5</v>
      </c>
      <c r="Q97" s="96"/>
      <c r="R97" s="95">
        <v>0</v>
      </c>
      <c r="S97" s="97"/>
      <c r="T97" s="96"/>
      <c r="U97" s="55">
        <v>3</v>
      </c>
      <c r="V97" s="55">
        <v>3</v>
      </c>
      <c r="W97" s="55">
        <v>0</v>
      </c>
      <c r="X97" s="55">
        <v>3</v>
      </c>
      <c r="Y97" s="55">
        <v>0</v>
      </c>
      <c r="Z97" s="55">
        <v>0</v>
      </c>
      <c r="AA97" s="55">
        <v>3</v>
      </c>
      <c r="AB97" s="55">
        <v>1</v>
      </c>
      <c r="AC97" s="55">
        <v>0</v>
      </c>
      <c r="AD97" s="55">
        <v>1</v>
      </c>
      <c r="AE97" s="55">
        <v>0</v>
      </c>
      <c r="AF97" s="55">
        <v>0</v>
      </c>
      <c r="AG97" s="55">
        <v>0</v>
      </c>
      <c r="AH97" s="55">
        <v>0</v>
      </c>
      <c r="AI97" s="55">
        <v>0</v>
      </c>
      <c r="AJ97" s="55">
        <v>0</v>
      </c>
      <c r="AK97" s="55">
        <v>0</v>
      </c>
      <c r="AL97" s="39" t="str">
        <f t="shared" si="9"/>
        <v>3, 1, 1, 0, 0,0</v>
      </c>
      <c r="AM97" s="39">
        <f t="shared" si="10"/>
        <v>3</v>
      </c>
      <c r="AN97" s="39">
        <f t="shared" si="11"/>
        <v>1</v>
      </c>
      <c r="AO97" s="39">
        <f t="shared" si="12"/>
        <v>1</v>
      </c>
      <c r="AP97" s="39">
        <f t="shared" si="13"/>
        <v>0</v>
      </c>
      <c r="AQ97" s="39">
        <f t="shared" si="14"/>
        <v>0</v>
      </c>
      <c r="AR97" s="39">
        <f t="shared" si="15"/>
        <v>0</v>
      </c>
    </row>
    <row r="98" spans="1:44" ht="18">
      <c r="A98" s="53">
        <f t="shared" si="8"/>
        <v>230904</v>
      </c>
      <c r="B98" s="54" t="s">
        <v>1011</v>
      </c>
      <c r="C98" s="55" t="s">
        <v>1012</v>
      </c>
      <c r="D98" s="55" t="s">
        <v>28</v>
      </c>
      <c r="E98" s="55" t="s">
        <v>28</v>
      </c>
      <c r="F98" s="55" t="s">
        <v>338</v>
      </c>
      <c r="G98" s="55" t="s">
        <v>1388</v>
      </c>
      <c r="H98" s="55" t="s">
        <v>1389</v>
      </c>
      <c r="I98" s="55" t="s">
        <v>54</v>
      </c>
      <c r="J98" s="56" t="s">
        <v>1390</v>
      </c>
      <c r="K98" s="55" t="s">
        <v>1157</v>
      </c>
      <c r="L98" s="55" t="s">
        <v>1014</v>
      </c>
      <c r="M98" s="55" t="s">
        <v>1015</v>
      </c>
      <c r="N98" s="95">
        <v>43</v>
      </c>
      <c r="O98" s="96"/>
      <c r="P98" s="95">
        <v>43</v>
      </c>
      <c r="Q98" s="96"/>
      <c r="R98" s="95">
        <v>0</v>
      </c>
      <c r="S98" s="97"/>
      <c r="T98" s="96"/>
      <c r="U98" s="55">
        <v>6</v>
      </c>
      <c r="V98" s="55">
        <v>6</v>
      </c>
      <c r="W98" s="55">
        <v>0</v>
      </c>
      <c r="X98" s="55">
        <v>6</v>
      </c>
      <c r="Y98" s="55">
        <v>0</v>
      </c>
      <c r="Z98" s="55">
        <v>2</v>
      </c>
      <c r="AA98" s="55">
        <v>2</v>
      </c>
      <c r="AB98" s="55">
        <v>4</v>
      </c>
      <c r="AC98" s="55">
        <v>2</v>
      </c>
      <c r="AD98" s="55">
        <v>5</v>
      </c>
      <c r="AE98" s="55">
        <v>4</v>
      </c>
      <c r="AF98" s="55">
        <v>3</v>
      </c>
      <c r="AG98" s="55">
        <v>3</v>
      </c>
      <c r="AH98" s="55">
        <v>2</v>
      </c>
      <c r="AI98" s="55">
        <v>4</v>
      </c>
      <c r="AJ98" s="55">
        <v>3</v>
      </c>
      <c r="AK98" s="55">
        <v>9</v>
      </c>
      <c r="AL98" s="39" t="str">
        <f t="shared" si="9"/>
        <v>4, 6, 9, 6, 6,12</v>
      </c>
      <c r="AM98" s="39">
        <f t="shared" si="10"/>
        <v>4</v>
      </c>
      <c r="AN98" s="39">
        <f t="shared" si="11"/>
        <v>6</v>
      </c>
      <c r="AO98" s="39">
        <f t="shared" si="12"/>
        <v>9</v>
      </c>
      <c r="AP98" s="39">
        <f t="shared" si="13"/>
        <v>6</v>
      </c>
      <c r="AQ98" s="39">
        <f t="shared" si="14"/>
        <v>6</v>
      </c>
      <c r="AR98" s="39">
        <f t="shared" si="15"/>
        <v>12</v>
      </c>
    </row>
    <row r="99" spans="1:44" ht="18">
      <c r="A99" s="53">
        <f t="shared" si="8"/>
        <v>231290</v>
      </c>
      <c r="B99" s="54" t="s">
        <v>1011</v>
      </c>
      <c r="C99" s="55" t="s">
        <v>1012</v>
      </c>
      <c r="D99" s="55" t="s">
        <v>28</v>
      </c>
      <c r="E99" s="55" t="s">
        <v>28</v>
      </c>
      <c r="F99" s="55" t="s">
        <v>338</v>
      </c>
      <c r="G99" s="55" t="s">
        <v>1046</v>
      </c>
      <c r="H99" s="55" t="s">
        <v>1391</v>
      </c>
      <c r="I99" s="55" t="s">
        <v>54</v>
      </c>
      <c r="J99" s="56" t="s">
        <v>1392</v>
      </c>
      <c r="K99" s="55" t="s">
        <v>1157</v>
      </c>
      <c r="L99" s="55" t="s">
        <v>1014</v>
      </c>
      <c r="M99" s="55" t="s">
        <v>1015</v>
      </c>
      <c r="N99" s="95">
        <v>59</v>
      </c>
      <c r="O99" s="96"/>
      <c r="P99" s="95">
        <v>59</v>
      </c>
      <c r="Q99" s="96"/>
      <c r="R99" s="95">
        <v>0</v>
      </c>
      <c r="S99" s="97"/>
      <c r="T99" s="96"/>
      <c r="U99" s="55">
        <v>6</v>
      </c>
      <c r="V99" s="55">
        <v>6</v>
      </c>
      <c r="W99" s="55">
        <v>0</v>
      </c>
      <c r="X99" s="55">
        <v>6</v>
      </c>
      <c r="Y99" s="55">
        <v>0</v>
      </c>
      <c r="Z99" s="55">
        <v>3</v>
      </c>
      <c r="AA99" s="55">
        <v>6</v>
      </c>
      <c r="AB99" s="55">
        <v>3</v>
      </c>
      <c r="AC99" s="55">
        <v>5</v>
      </c>
      <c r="AD99" s="55">
        <v>4</v>
      </c>
      <c r="AE99" s="55">
        <v>8</v>
      </c>
      <c r="AF99" s="55">
        <v>2</v>
      </c>
      <c r="AG99" s="55">
        <v>5</v>
      </c>
      <c r="AH99" s="55">
        <v>4</v>
      </c>
      <c r="AI99" s="55">
        <v>7</v>
      </c>
      <c r="AJ99" s="55">
        <v>5</v>
      </c>
      <c r="AK99" s="55">
        <v>7</v>
      </c>
      <c r="AL99" s="39" t="str">
        <f t="shared" si="9"/>
        <v>9, 8, 12, 7, 11,12</v>
      </c>
      <c r="AM99" s="39">
        <f t="shared" si="10"/>
        <v>9</v>
      </c>
      <c r="AN99" s="39">
        <f t="shared" si="11"/>
        <v>8</v>
      </c>
      <c r="AO99" s="39">
        <f t="shared" si="12"/>
        <v>12</v>
      </c>
      <c r="AP99" s="39">
        <f t="shared" si="13"/>
        <v>7</v>
      </c>
      <c r="AQ99" s="39">
        <f t="shared" si="14"/>
        <v>11</v>
      </c>
      <c r="AR99" s="39">
        <f t="shared" si="15"/>
        <v>12</v>
      </c>
    </row>
    <row r="100" spans="1:44" ht="18">
      <c r="A100" s="53">
        <f t="shared" si="8"/>
        <v>230821</v>
      </c>
      <c r="B100" s="54" t="s">
        <v>1011</v>
      </c>
      <c r="C100" s="55" t="s">
        <v>1012</v>
      </c>
      <c r="D100" s="55" t="s">
        <v>28</v>
      </c>
      <c r="E100" s="55" t="s">
        <v>28</v>
      </c>
      <c r="F100" s="55" t="s">
        <v>338</v>
      </c>
      <c r="G100" s="55" t="s">
        <v>338</v>
      </c>
      <c r="H100" s="55" t="s">
        <v>1393</v>
      </c>
      <c r="I100" s="55" t="s">
        <v>54</v>
      </c>
      <c r="J100" s="56" t="s">
        <v>1394</v>
      </c>
      <c r="K100" s="55" t="s">
        <v>1157</v>
      </c>
      <c r="L100" s="55" t="s">
        <v>1014</v>
      </c>
      <c r="M100" s="55" t="s">
        <v>1015</v>
      </c>
      <c r="N100" s="95">
        <v>237</v>
      </c>
      <c r="O100" s="96"/>
      <c r="P100" s="95">
        <v>237</v>
      </c>
      <c r="Q100" s="96"/>
      <c r="R100" s="95">
        <v>0</v>
      </c>
      <c r="S100" s="97"/>
      <c r="T100" s="96"/>
      <c r="U100" s="55">
        <v>6</v>
      </c>
      <c r="V100" s="55">
        <v>14</v>
      </c>
      <c r="W100" s="55">
        <v>0</v>
      </c>
      <c r="X100" s="55">
        <v>14</v>
      </c>
      <c r="Y100" s="55">
        <v>0</v>
      </c>
      <c r="Z100" s="55">
        <v>24</v>
      </c>
      <c r="AA100" s="55">
        <v>23</v>
      </c>
      <c r="AB100" s="55">
        <v>23</v>
      </c>
      <c r="AC100" s="55">
        <v>15</v>
      </c>
      <c r="AD100" s="55">
        <v>15</v>
      </c>
      <c r="AE100" s="55">
        <v>23</v>
      </c>
      <c r="AF100" s="55">
        <v>10</v>
      </c>
      <c r="AG100" s="55">
        <v>23</v>
      </c>
      <c r="AH100" s="55">
        <v>33</v>
      </c>
      <c r="AI100" s="55">
        <v>21</v>
      </c>
      <c r="AJ100" s="55">
        <v>13</v>
      </c>
      <c r="AK100" s="55">
        <v>14</v>
      </c>
      <c r="AL100" s="39" t="str">
        <f t="shared" si="9"/>
        <v>47, 38, 38, 33, 54,27</v>
      </c>
      <c r="AM100" s="39">
        <f t="shared" si="10"/>
        <v>47</v>
      </c>
      <c r="AN100" s="39">
        <f t="shared" si="11"/>
        <v>38</v>
      </c>
      <c r="AO100" s="39">
        <f t="shared" si="12"/>
        <v>38</v>
      </c>
      <c r="AP100" s="39">
        <f t="shared" si="13"/>
        <v>33</v>
      </c>
      <c r="AQ100" s="39">
        <f t="shared" si="14"/>
        <v>54</v>
      </c>
      <c r="AR100" s="39">
        <f t="shared" si="15"/>
        <v>27</v>
      </c>
    </row>
    <row r="101" spans="1:44" ht="18">
      <c r="A101" s="53">
        <f t="shared" si="8"/>
        <v>231431</v>
      </c>
      <c r="B101" s="54" t="s">
        <v>1011</v>
      </c>
      <c r="C101" s="55" t="s">
        <v>1012</v>
      </c>
      <c r="D101" s="55" t="s">
        <v>28</v>
      </c>
      <c r="E101" s="55" t="s">
        <v>28</v>
      </c>
      <c r="F101" s="55" t="s">
        <v>338</v>
      </c>
      <c r="G101" s="55" t="s">
        <v>1395</v>
      </c>
      <c r="H101" s="55" t="s">
        <v>1396</v>
      </c>
      <c r="I101" s="55" t="s">
        <v>54</v>
      </c>
      <c r="J101" s="56" t="s">
        <v>1397</v>
      </c>
      <c r="K101" s="55" t="s">
        <v>1157</v>
      </c>
      <c r="L101" s="55" t="s">
        <v>1014</v>
      </c>
      <c r="M101" s="55" t="s">
        <v>1015</v>
      </c>
      <c r="N101" s="95">
        <v>33</v>
      </c>
      <c r="O101" s="96"/>
      <c r="P101" s="95">
        <v>33</v>
      </c>
      <c r="Q101" s="96"/>
      <c r="R101" s="95">
        <v>0</v>
      </c>
      <c r="S101" s="97"/>
      <c r="T101" s="96"/>
      <c r="U101" s="55">
        <v>6</v>
      </c>
      <c r="V101" s="55">
        <v>6</v>
      </c>
      <c r="W101" s="55">
        <v>0</v>
      </c>
      <c r="X101" s="55">
        <v>6</v>
      </c>
      <c r="Y101" s="55">
        <v>0</v>
      </c>
      <c r="Z101" s="55">
        <v>2</v>
      </c>
      <c r="AA101" s="55">
        <v>5</v>
      </c>
      <c r="AB101" s="55">
        <v>3</v>
      </c>
      <c r="AC101" s="55">
        <v>3</v>
      </c>
      <c r="AD101" s="55">
        <v>3</v>
      </c>
      <c r="AE101" s="55">
        <v>2</v>
      </c>
      <c r="AF101" s="55">
        <v>3</v>
      </c>
      <c r="AG101" s="55">
        <v>0</v>
      </c>
      <c r="AH101" s="55">
        <v>2</v>
      </c>
      <c r="AI101" s="55">
        <v>4</v>
      </c>
      <c r="AJ101" s="55">
        <v>1</v>
      </c>
      <c r="AK101" s="55">
        <v>5</v>
      </c>
      <c r="AL101" s="39" t="str">
        <f t="shared" si="9"/>
        <v>7, 6, 5, 3, 6,6</v>
      </c>
      <c r="AM101" s="39">
        <f t="shared" si="10"/>
        <v>7</v>
      </c>
      <c r="AN101" s="39">
        <f t="shared" si="11"/>
        <v>6</v>
      </c>
      <c r="AO101" s="39">
        <f t="shared" si="12"/>
        <v>5</v>
      </c>
      <c r="AP101" s="39">
        <f t="shared" si="13"/>
        <v>3</v>
      </c>
      <c r="AQ101" s="39">
        <f t="shared" si="14"/>
        <v>6</v>
      </c>
      <c r="AR101" s="39">
        <f t="shared" si="15"/>
        <v>6</v>
      </c>
    </row>
    <row r="102" spans="1:44" ht="18">
      <c r="A102" s="53">
        <f t="shared" si="8"/>
        <v>660308</v>
      </c>
      <c r="B102" s="54" t="s">
        <v>1011</v>
      </c>
      <c r="C102" s="55" t="s">
        <v>1012</v>
      </c>
      <c r="D102" s="55" t="s">
        <v>28</v>
      </c>
      <c r="E102" s="55" t="s">
        <v>28</v>
      </c>
      <c r="F102" s="55" t="s">
        <v>338</v>
      </c>
      <c r="G102" s="55" t="s">
        <v>1398</v>
      </c>
      <c r="H102" s="55" t="s">
        <v>1399</v>
      </c>
      <c r="I102" s="55" t="s">
        <v>54</v>
      </c>
      <c r="J102" s="56" t="s">
        <v>1400</v>
      </c>
      <c r="K102" s="55" t="s">
        <v>1157</v>
      </c>
      <c r="L102" s="55" t="s">
        <v>1014</v>
      </c>
      <c r="M102" s="55" t="s">
        <v>1015</v>
      </c>
      <c r="N102" s="95">
        <v>19</v>
      </c>
      <c r="O102" s="96"/>
      <c r="P102" s="95">
        <v>19</v>
      </c>
      <c r="Q102" s="96"/>
      <c r="R102" s="95">
        <v>0</v>
      </c>
      <c r="S102" s="97"/>
      <c r="T102" s="96"/>
      <c r="U102" s="55">
        <v>6</v>
      </c>
      <c r="V102" s="55">
        <v>6</v>
      </c>
      <c r="W102" s="55">
        <v>0</v>
      </c>
      <c r="X102" s="55">
        <v>6</v>
      </c>
      <c r="Y102" s="55">
        <v>0</v>
      </c>
      <c r="Z102" s="55">
        <v>1</v>
      </c>
      <c r="AA102" s="55">
        <v>1</v>
      </c>
      <c r="AB102" s="55">
        <v>2</v>
      </c>
      <c r="AC102" s="55">
        <v>1</v>
      </c>
      <c r="AD102" s="55">
        <v>5</v>
      </c>
      <c r="AE102" s="55">
        <v>1</v>
      </c>
      <c r="AF102" s="55">
        <v>0</v>
      </c>
      <c r="AG102" s="55">
        <v>1</v>
      </c>
      <c r="AH102" s="55">
        <v>1</v>
      </c>
      <c r="AI102" s="55">
        <v>2</v>
      </c>
      <c r="AJ102" s="55">
        <v>3</v>
      </c>
      <c r="AK102" s="55">
        <v>1</v>
      </c>
      <c r="AL102" s="39" t="str">
        <f t="shared" si="9"/>
        <v>2, 3, 6, 1, 3,4</v>
      </c>
      <c r="AM102" s="39">
        <f t="shared" si="10"/>
        <v>2</v>
      </c>
      <c r="AN102" s="39">
        <f t="shared" si="11"/>
        <v>3</v>
      </c>
      <c r="AO102" s="39">
        <f t="shared" si="12"/>
        <v>6</v>
      </c>
      <c r="AP102" s="39">
        <f t="shared" si="13"/>
        <v>1</v>
      </c>
      <c r="AQ102" s="39">
        <f t="shared" si="14"/>
        <v>3</v>
      </c>
      <c r="AR102" s="39">
        <f t="shared" si="15"/>
        <v>4</v>
      </c>
    </row>
    <row r="103" spans="1:44" ht="18">
      <c r="A103" s="53">
        <f t="shared" si="8"/>
        <v>231084</v>
      </c>
      <c r="B103" s="54" t="s">
        <v>1011</v>
      </c>
      <c r="C103" s="55" t="s">
        <v>1012</v>
      </c>
      <c r="D103" s="55" t="s">
        <v>28</v>
      </c>
      <c r="E103" s="55" t="s">
        <v>28</v>
      </c>
      <c r="F103" s="55" t="s">
        <v>338</v>
      </c>
      <c r="G103" s="55" t="s">
        <v>1401</v>
      </c>
      <c r="H103" s="55" t="s">
        <v>1402</v>
      </c>
      <c r="I103" s="55" t="s">
        <v>54</v>
      </c>
      <c r="J103" s="56" t="s">
        <v>1403</v>
      </c>
      <c r="K103" s="55" t="s">
        <v>1157</v>
      </c>
      <c r="L103" s="55" t="s">
        <v>1014</v>
      </c>
      <c r="M103" s="55" t="s">
        <v>1015</v>
      </c>
      <c r="N103" s="95">
        <v>20</v>
      </c>
      <c r="O103" s="96"/>
      <c r="P103" s="95">
        <v>20</v>
      </c>
      <c r="Q103" s="96"/>
      <c r="R103" s="95">
        <v>0</v>
      </c>
      <c r="S103" s="97"/>
      <c r="T103" s="96"/>
      <c r="U103" s="55">
        <v>6</v>
      </c>
      <c r="V103" s="55">
        <v>6</v>
      </c>
      <c r="W103" s="55">
        <v>0</v>
      </c>
      <c r="X103" s="55">
        <v>6</v>
      </c>
      <c r="Y103" s="55">
        <v>0</v>
      </c>
      <c r="Z103" s="55">
        <v>3</v>
      </c>
      <c r="AA103" s="55">
        <v>4</v>
      </c>
      <c r="AB103" s="55">
        <v>1</v>
      </c>
      <c r="AC103" s="55">
        <v>1</v>
      </c>
      <c r="AD103" s="55">
        <v>3</v>
      </c>
      <c r="AE103" s="55">
        <v>1</v>
      </c>
      <c r="AF103" s="55">
        <v>0</v>
      </c>
      <c r="AG103" s="55">
        <v>0</v>
      </c>
      <c r="AH103" s="55">
        <v>1</v>
      </c>
      <c r="AI103" s="55">
        <v>3</v>
      </c>
      <c r="AJ103" s="55">
        <v>1</v>
      </c>
      <c r="AK103" s="55">
        <v>2</v>
      </c>
      <c r="AL103" s="39" t="str">
        <f t="shared" si="9"/>
        <v>7, 2, 4, 0, 4,3</v>
      </c>
      <c r="AM103" s="39">
        <f t="shared" si="10"/>
        <v>7</v>
      </c>
      <c r="AN103" s="39">
        <f t="shared" si="11"/>
        <v>2</v>
      </c>
      <c r="AO103" s="39">
        <f t="shared" si="12"/>
        <v>4</v>
      </c>
      <c r="AP103" s="39">
        <f t="shared" si="13"/>
        <v>0</v>
      </c>
      <c r="AQ103" s="39">
        <f t="shared" si="14"/>
        <v>4</v>
      </c>
      <c r="AR103" s="39">
        <f t="shared" si="15"/>
        <v>3</v>
      </c>
    </row>
    <row r="104" spans="1:44" ht="18">
      <c r="A104" s="53">
        <f t="shared" si="8"/>
        <v>231555</v>
      </c>
      <c r="B104" s="54" t="s">
        <v>1011</v>
      </c>
      <c r="C104" s="55" t="s">
        <v>1012</v>
      </c>
      <c r="D104" s="55" t="s">
        <v>28</v>
      </c>
      <c r="E104" s="55" t="s">
        <v>28</v>
      </c>
      <c r="F104" s="55" t="s">
        <v>338</v>
      </c>
      <c r="G104" s="55" t="s">
        <v>1404</v>
      </c>
      <c r="H104" s="55" t="s">
        <v>1405</v>
      </c>
      <c r="I104" s="55" t="s">
        <v>54</v>
      </c>
      <c r="J104" s="56" t="s">
        <v>1406</v>
      </c>
      <c r="K104" s="55" t="s">
        <v>1157</v>
      </c>
      <c r="L104" s="55" t="s">
        <v>1014</v>
      </c>
      <c r="M104" s="55" t="s">
        <v>1015</v>
      </c>
      <c r="N104" s="95">
        <v>17</v>
      </c>
      <c r="O104" s="96"/>
      <c r="P104" s="95">
        <v>17</v>
      </c>
      <c r="Q104" s="96"/>
      <c r="R104" s="95">
        <v>0</v>
      </c>
      <c r="S104" s="97"/>
      <c r="T104" s="96"/>
      <c r="U104" s="55">
        <v>5</v>
      </c>
      <c r="V104" s="55">
        <v>5</v>
      </c>
      <c r="W104" s="55">
        <v>0</v>
      </c>
      <c r="X104" s="55">
        <v>5</v>
      </c>
      <c r="Y104" s="55">
        <v>0</v>
      </c>
      <c r="Z104" s="55">
        <v>0</v>
      </c>
      <c r="AA104" s="55">
        <v>0</v>
      </c>
      <c r="AB104" s="55">
        <v>5</v>
      </c>
      <c r="AC104" s="55">
        <v>1</v>
      </c>
      <c r="AD104" s="55">
        <v>1</v>
      </c>
      <c r="AE104" s="55">
        <v>1</v>
      </c>
      <c r="AF104" s="55">
        <v>4</v>
      </c>
      <c r="AG104" s="55">
        <v>0</v>
      </c>
      <c r="AH104" s="55">
        <v>0</v>
      </c>
      <c r="AI104" s="55">
        <v>2</v>
      </c>
      <c r="AJ104" s="55">
        <v>1</v>
      </c>
      <c r="AK104" s="55">
        <v>2</v>
      </c>
      <c r="AL104" s="39" t="str">
        <f t="shared" si="9"/>
        <v>0, 6, 2, 4, 2,3</v>
      </c>
      <c r="AM104" s="39">
        <f t="shared" si="10"/>
        <v>0</v>
      </c>
      <c r="AN104" s="39">
        <f t="shared" si="11"/>
        <v>6</v>
      </c>
      <c r="AO104" s="39">
        <f t="shared" si="12"/>
        <v>2</v>
      </c>
      <c r="AP104" s="39">
        <f t="shared" si="13"/>
        <v>4</v>
      </c>
      <c r="AQ104" s="39">
        <f t="shared" si="14"/>
        <v>2</v>
      </c>
      <c r="AR104" s="39">
        <f t="shared" si="15"/>
        <v>3</v>
      </c>
    </row>
    <row r="105" spans="1:44" ht="18">
      <c r="A105" s="53">
        <f t="shared" si="8"/>
        <v>231654</v>
      </c>
      <c r="B105" s="54" t="s">
        <v>1011</v>
      </c>
      <c r="C105" s="55" t="s">
        <v>1012</v>
      </c>
      <c r="D105" s="55" t="s">
        <v>28</v>
      </c>
      <c r="E105" s="55" t="s">
        <v>28</v>
      </c>
      <c r="F105" s="55" t="s">
        <v>338</v>
      </c>
      <c r="G105" s="55" t="s">
        <v>1407</v>
      </c>
      <c r="H105" s="55" t="s">
        <v>1408</v>
      </c>
      <c r="I105" s="55" t="s">
        <v>54</v>
      </c>
      <c r="J105" s="56" t="s">
        <v>1409</v>
      </c>
      <c r="K105" s="55" t="s">
        <v>1157</v>
      </c>
      <c r="L105" s="55" t="s">
        <v>1014</v>
      </c>
      <c r="M105" s="55" t="s">
        <v>1015</v>
      </c>
      <c r="N105" s="95">
        <v>28</v>
      </c>
      <c r="O105" s="96"/>
      <c r="P105" s="95">
        <v>28</v>
      </c>
      <c r="Q105" s="96"/>
      <c r="R105" s="95">
        <v>0</v>
      </c>
      <c r="S105" s="97"/>
      <c r="T105" s="96"/>
      <c r="U105" s="55">
        <v>6</v>
      </c>
      <c r="V105" s="55">
        <v>6</v>
      </c>
      <c r="W105" s="55">
        <v>0</v>
      </c>
      <c r="X105" s="55">
        <v>6</v>
      </c>
      <c r="Y105" s="55">
        <v>0</v>
      </c>
      <c r="Z105" s="55">
        <v>6</v>
      </c>
      <c r="AA105" s="55">
        <v>3</v>
      </c>
      <c r="AB105" s="55">
        <v>1</v>
      </c>
      <c r="AC105" s="55">
        <v>4</v>
      </c>
      <c r="AD105" s="55">
        <v>2</v>
      </c>
      <c r="AE105" s="55">
        <v>4</v>
      </c>
      <c r="AF105" s="55">
        <v>2</v>
      </c>
      <c r="AG105" s="55">
        <v>1</v>
      </c>
      <c r="AH105" s="55">
        <v>2</v>
      </c>
      <c r="AI105" s="55">
        <v>1</v>
      </c>
      <c r="AJ105" s="55">
        <v>0</v>
      </c>
      <c r="AK105" s="55">
        <v>2</v>
      </c>
      <c r="AL105" s="39" t="str">
        <f t="shared" si="9"/>
        <v>9, 5, 6, 3, 3,2</v>
      </c>
      <c r="AM105" s="39">
        <f t="shared" si="10"/>
        <v>9</v>
      </c>
      <c r="AN105" s="39">
        <f t="shared" si="11"/>
        <v>5</v>
      </c>
      <c r="AO105" s="39">
        <f t="shared" si="12"/>
        <v>6</v>
      </c>
      <c r="AP105" s="39">
        <f t="shared" si="13"/>
        <v>3</v>
      </c>
      <c r="AQ105" s="39">
        <f t="shared" si="14"/>
        <v>3</v>
      </c>
      <c r="AR105" s="39">
        <f t="shared" si="15"/>
        <v>2</v>
      </c>
    </row>
    <row r="106" spans="1:44" ht="18">
      <c r="A106" s="53">
        <f t="shared" si="8"/>
        <v>530105</v>
      </c>
      <c r="B106" s="54" t="s">
        <v>1011</v>
      </c>
      <c r="C106" s="55" t="s">
        <v>1012</v>
      </c>
      <c r="D106" s="55" t="s">
        <v>28</v>
      </c>
      <c r="E106" s="55" t="s">
        <v>28</v>
      </c>
      <c r="F106" s="55" t="s">
        <v>338</v>
      </c>
      <c r="G106" s="55" t="s">
        <v>1410</v>
      </c>
      <c r="H106" s="55" t="s">
        <v>1411</v>
      </c>
      <c r="I106" s="55" t="s">
        <v>54</v>
      </c>
      <c r="J106" s="56" t="s">
        <v>1412</v>
      </c>
      <c r="K106" s="55" t="s">
        <v>1157</v>
      </c>
      <c r="L106" s="55" t="s">
        <v>1014</v>
      </c>
      <c r="M106" s="55" t="s">
        <v>1015</v>
      </c>
      <c r="N106" s="95">
        <v>3</v>
      </c>
      <c r="O106" s="96"/>
      <c r="P106" s="95">
        <v>3</v>
      </c>
      <c r="Q106" s="96"/>
      <c r="R106" s="95">
        <v>0</v>
      </c>
      <c r="S106" s="97"/>
      <c r="T106" s="96"/>
      <c r="U106" s="55">
        <v>2</v>
      </c>
      <c r="V106" s="55">
        <v>2</v>
      </c>
      <c r="W106" s="55">
        <v>0</v>
      </c>
      <c r="X106" s="55">
        <v>2</v>
      </c>
      <c r="Y106" s="55">
        <v>0</v>
      </c>
      <c r="Z106" s="55">
        <v>0</v>
      </c>
      <c r="AA106" s="55">
        <v>2</v>
      </c>
      <c r="AB106" s="55">
        <v>0</v>
      </c>
      <c r="AC106" s="55">
        <v>0</v>
      </c>
      <c r="AD106" s="55">
        <v>0</v>
      </c>
      <c r="AE106" s="55">
        <v>0</v>
      </c>
      <c r="AF106" s="55">
        <v>1</v>
      </c>
      <c r="AG106" s="55">
        <v>0</v>
      </c>
      <c r="AH106" s="55">
        <v>0</v>
      </c>
      <c r="AI106" s="55">
        <v>0</v>
      </c>
      <c r="AJ106" s="55">
        <v>0</v>
      </c>
      <c r="AK106" s="55">
        <v>0</v>
      </c>
      <c r="AL106" s="39" t="str">
        <f t="shared" si="9"/>
        <v>2, 0, 0, 1, 0,0</v>
      </c>
      <c r="AM106" s="39">
        <f t="shared" si="10"/>
        <v>2</v>
      </c>
      <c r="AN106" s="39">
        <f t="shared" si="11"/>
        <v>0</v>
      </c>
      <c r="AO106" s="39">
        <f t="shared" si="12"/>
        <v>0</v>
      </c>
      <c r="AP106" s="39">
        <f t="shared" si="13"/>
        <v>1</v>
      </c>
      <c r="AQ106" s="39">
        <f t="shared" si="14"/>
        <v>0</v>
      </c>
      <c r="AR106" s="39">
        <f t="shared" si="15"/>
        <v>0</v>
      </c>
    </row>
    <row r="107" spans="1:44" ht="18">
      <c r="A107" s="53">
        <f t="shared" si="8"/>
        <v>799445</v>
      </c>
      <c r="B107" s="54" t="s">
        <v>1011</v>
      </c>
      <c r="C107" s="55" t="s">
        <v>1012</v>
      </c>
      <c r="D107" s="55" t="s">
        <v>28</v>
      </c>
      <c r="E107" s="55" t="s">
        <v>28</v>
      </c>
      <c r="F107" s="55" t="s">
        <v>338</v>
      </c>
      <c r="G107" s="55" t="s">
        <v>1413</v>
      </c>
      <c r="H107" s="55" t="s">
        <v>1414</v>
      </c>
      <c r="I107" s="55" t="s">
        <v>54</v>
      </c>
      <c r="J107" s="56" t="s">
        <v>1415</v>
      </c>
      <c r="K107" s="55" t="s">
        <v>1157</v>
      </c>
      <c r="L107" s="55" t="s">
        <v>1014</v>
      </c>
      <c r="M107" s="55" t="s">
        <v>1015</v>
      </c>
      <c r="N107" s="95">
        <v>12</v>
      </c>
      <c r="O107" s="96"/>
      <c r="P107" s="95">
        <v>12</v>
      </c>
      <c r="Q107" s="96"/>
      <c r="R107" s="95">
        <v>0</v>
      </c>
      <c r="S107" s="97"/>
      <c r="T107" s="96"/>
      <c r="U107" s="55">
        <v>6</v>
      </c>
      <c r="V107" s="55">
        <v>6</v>
      </c>
      <c r="W107" s="55">
        <v>0</v>
      </c>
      <c r="X107" s="55">
        <v>6</v>
      </c>
      <c r="Y107" s="55">
        <v>0</v>
      </c>
      <c r="Z107" s="55">
        <v>0</v>
      </c>
      <c r="AA107" s="55">
        <v>2</v>
      </c>
      <c r="AB107" s="55">
        <v>3</v>
      </c>
      <c r="AC107" s="55">
        <v>1</v>
      </c>
      <c r="AD107" s="55">
        <v>0</v>
      </c>
      <c r="AE107" s="55">
        <v>1</v>
      </c>
      <c r="AF107" s="55">
        <v>1</v>
      </c>
      <c r="AG107" s="55">
        <v>1</v>
      </c>
      <c r="AH107" s="55">
        <v>1</v>
      </c>
      <c r="AI107" s="55">
        <v>0</v>
      </c>
      <c r="AJ107" s="55">
        <v>0</v>
      </c>
      <c r="AK107" s="55">
        <v>2</v>
      </c>
      <c r="AL107" s="39" t="str">
        <f t="shared" si="9"/>
        <v>2, 4, 1, 2, 1,2</v>
      </c>
      <c r="AM107" s="39">
        <f t="shared" si="10"/>
        <v>2</v>
      </c>
      <c r="AN107" s="39">
        <f t="shared" si="11"/>
        <v>4</v>
      </c>
      <c r="AO107" s="39">
        <f t="shared" si="12"/>
        <v>1</v>
      </c>
      <c r="AP107" s="39">
        <f t="shared" si="13"/>
        <v>2</v>
      </c>
      <c r="AQ107" s="39">
        <f t="shared" si="14"/>
        <v>1</v>
      </c>
      <c r="AR107" s="39">
        <f t="shared" si="15"/>
        <v>2</v>
      </c>
    </row>
    <row r="108" spans="1:44" ht="18">
      <c r="A108" s="53">
        <f t="shared" si="8"/>
        <v>615237</v>
      </c>
      <c r="B108" s="54" t="s">
        <v>1011</v>
      </c>
      <c r="C108" s="55" t="s">
        <v>1012</v>
      </c>
      <c r="D108" s="55" t="s">
        <v>28</v>
      </c>
      <c r="E108" s="55" t="s">
        <v>28</v>
      </c>
      <c r="F108" s="55" t="s">
        <v>338</v>
      </c>
      <c r="G108" s="55" t="s">
        <v>1416</v>
      </c>
      <c r="H108" s="55" t="s">
        <v>1417</v>
      </c>
      <c r="I108" s="55" t="s">
        <v>54</v>
      </c>
      <c r="J108" s="56" t="s">
        <v>1418</v>
      </c>
      <c r="K108" s="55" t="s">
        <v>1157</v>
      </c>
      <c r="L108" s="55" t="s">
        <v>1014</v>
      </c>
      <c r="M108" s="55" t="s">
        <v>1015</v>
      </c>
      <c r="N108" s="95">
        <v>9</v>
      </c>
      <c r="O108" s="96"/>
      <c r="P108" s="95">
        <v>9</v>
      </c>
      <c r="Q108" s="96"/>
      <c r="R108" s="95">
        <v>0</v>
      </c>
      <c r="S108" s="97"/>
      <c r="T108" s="96"/>
      <c r="U108" s="55">
        <v>5</v>
      </c>
      <c r="V108" s="55">
        <v>5</v>
      </c>
      <c r="W108" s="55">
        <v>0</v>
      </c>
      <c r="X108" s="55">
        <v>3</v>
      </c>
      <c r="Y108" s="55">
        <v>0</v>
      </c>
      <c r="Z108" s="55">
        <v>1</v>
      </c>
      <c r="AA108" s="55">
        <v>1</v>
      </c>
      <c r="AB108" s="55">
        <v>0</v>
      </c>
      <c r="AC108" s="55">
        <v>1</v>
      </c>
      <c r="AD108" s="55">
        <v>0</v>
      </c>
      <c r="AE108" s="55">
        <v>1</v>
      </c>
      <c r="AF108" s="55">
        <v>0</v>
      </c>
      <c r="AG108" s="55">
        <v>1</v>
      </c>
      <c r="AH108" s="55">
        <v>0</v>
      </c>
      <c r="AI108" s="55">
        <v>0</v>
      </c>
      <c r="AJ108" s="55">
        <v>1</v>
      </c>
      <c r="AK108" s="55">
        <v>3</v>
      </c>
      <c r="AL108" s="39" t="str">
        <f t="shared" si="9"/>
        <v>2, 1, 1, 1, 0,4</v>
      </c>
      <c r="AM108" s="39">
        <f t="shared" si="10"/>
        <v>2</v>
      </c>
      <c r="AN108" s="39">
        <f t="shared" si="11"/>
        <v>1</v>
      </c>
      <c r="AO108" s="39">
        <f t="shared" si="12"/>
        <v>1</v>
      </c>
      <c r="AP108" s="39">
        <f t="shared" si="13"/>
        <v>1</v>
      </c>
      <c r="AQ108" s="39">
        <f t="shared" si="14"/>
        <v>0</v>
      </c>
      <c r="AR108" s="39">
        <f t="shared" si="15"/>
        <v>4</v>
      </c>
    </row>
    <row r="109" spans="1:44" ht="18">
      <c r="A109" s="53">
        <f t="shared" si="8"/>
        <v>231464</v>
      </c>
      <c r="B109" s="54" t="s">
        <v>1011</v>
      </c>
      <c r="C109" s="55" t="s">
        <v>1012</v>
      </c>
      <c r="D109" s="55" t="s">
        <v>28</v>
      </c>
      <c r="E109" s="55" t="s">
        <v>28</v>
      </c>
      <c r="F109" s="55" t="s">
        <v>338</v>
      </c>
      <c r="G109" s="55" t="s">
        <v>1032</v>
      </c>
      <c r="H109" s="55" t="s">
        <v>1419</v>
      </c>
      <c r="I109" s="55" t="s">
        <v>54</v>
      </c>
      <c r="J109" s="56" t="s">
        <v>1420</v>
      </c>
      <c r="K109" s="55" t="s">
        <v>1157</v>
      </c>
      <c r="L109" s="55" t="s">
        <v>1014</v>
      </c>
      <c r="M109" s="55" t="s">
        <v>1015</v>
      </c>
      <c r="N109" s="95">
        <v>40</v>
      </c>
      <c r="O109" s="96"/>
      <c r="P109" s="95">
        <v>40</v>
      </c>
      <c r="Q109" s="96"/>
      <c r="R109" s="95">
        <v>0</v>
      </c>
      <c r="S109" s="97"/>
      <c r="T109" s="96"/>
      <c r="U109" s="55">
        <v>6</v>
      </c>
      <c r="V109" s="55">
        <v>6</v>
      </c>
      <c r="W109" s="55">
        <v>0</v>
      </c>
      <c r="X109" s="55">
        <v>6</v>
      </c>
      <c r="Y109" s="55">
        <v>0</v>
      </c>
      <c r="Z109" s="55">
        <v>4</v>
      </c>
      <c r="AA109" s="55">
        <v>3</v>
      </c>
      <c r="AB109" s="55">
        <v>2</v>
      </c>
      <c r="AC109" s="55">
        <v>2</v>
      </c>
      <c r="AD109" s="55">
        <v>3</v>
      </c>
      <c r="AE109" s="55">
        <v>3</v>
      </c>
      <c r="AF109" s="55">
        <v>1</v>
      </c>
      <c r="AG109" s="55">
        <v>4</v>
      </c>
      <c r="AH109" s="55">
        <v>3</v>
      </c>
      <c r="AI109" s="55">
        <v>5</v>
      </c>
      <c r="AJ109" s="55">
        <v>5</v>
      </c>
      <c r="AK109" s="55">
        <v>5</v>
      </c>
      <c r="AL109" s="39" t="str">
        <f t="shared" si="9"/>
        <v>7, 4, 6, 5, 8,10</v>
      </c>
      <c r="AM109" s="39">
        <f t="shared" si="10"/>
        <v>7</v>
      </c>
      <c r="AN109" s="39">
        <f t="shared" si="11"/>
        <v>4</v>
      </c>
      <c r="AO109" s="39">
        <f t="shared" si="12"/>
        <v>6</v>
      </c>
      <c r="AP109" s="39">
        <f t="shared" si="13"/>
        <v>5</v>
      </c>
      <c r="AQ109" s="39">
        <f t="shared" si="14"/>
        <v>8</v>
      </c>
      <c r="AR109" s="39">
        <f t="shared" si="15"/>
        <v>10</v>
      </c>
    </row>
    <row r="110" spans="1:44" ht="18">
      <c r="A110" s="53">
        <f t="shared" si="8"/>
        <v>227553</v>
      </c>
      <c r="B110" s="54" t="s">
        <v>1011</v>
      </c>
      <c r="C110" s="55" t="s">
        <v>1012</v>
      </c>
      <c r="D110" s="55" t="s">
        <v>28</v>
      </c>
      <c r="E110" s="55" t="s">
        <v>28</v>
      </c>
      <c r="F110" s="55" t="s">
        <v>338</v>
      </c>
      <c r="G110" s="55" t="s">
        <v>1038</v>
      </c>
      <c r="H110" s="55" t="s">
        <v>1421</v>
      </c>
      <c r="I110" s="55" t="s">
        <v>54</v>
      </c>
      <c r="J110" s="56" t="s">
        <v>1422</v>
      </c>
      <c r="K110" s="55" t="s">
        <v>1157</v>
      </c>
      <c r="L110" s="55" t="s">
        <v>1014</v>
      </c>
      <c r="M110" s="55" t="s">
        <v>1031</v>
      </c>
      <c r="N110" s="95">
        <v>8</v>
      </c>
      <c r="O110" s="96"/>
      <c r="P110" s="95">
        <v>8</v>
      </c>
      <c r="Q110" s="96"/>
      <c r="R110" s="95">
        <v>0</v>
      </c>
      <c r="S110" s="97"/>
      <c r="T110" s="96"/>
      <c r="U110" s="55">
        <v>4</v>
      </c>
      <c r="V110" s="55">
        <v>4</v>
      </c>
      <c r="W110" s="55">
        <v>0</v>
      </c>
      <c r="X110" s="55">
        <v>4</v>
      </c>
      <c r="Y110" s="55">
        <v>0</v>
      </c>
      <c r="Z110" s="55">
        <v>0</v>
      </c>
      <c r="AA110" s="55">
        <v>0</v>
      </c>
      <c r="AB110" s="55">
        <v>1</v>
      </c>
      <c r="AC110" s="55">
        <v>0</v>
      </c>
      <c r="AD110" s="55">
        <v>0</v>
      </c>
      <c r="AE110" s="55">
        <v>0</v>
      </c>
      <c r="AF110" s="55">
        <v>2</v>
      </c>
      <c r="AG110" s="55">
        <v>0</v>
      </c>
      <c r="AH110" s="55">
        <v>1</v>
      </c>
      <c r="AI110" s="55">
        <v>1</v>
      </c>
      <c r="AJ110" s="55">
        <v>3</v>
      </c>
      <c r="AK110" s="55">
        <v>0</v>
      </c>
      <c r="AL110" s="39" t="str">
        <f t="shared" si="9"/>
        <v>0, 1, 0, 2, 2,3</v>
      </c>
      <c r="AM110" s="39">
        <f t="shared" si="10"/>
        <v>0</v>
      </c>
      <c r="AN110" s="39">
        <f t="shared" si="11"/>
        <v>1</v>
      </c>
      <c r="AO110" s="39">
        <f t="shared" si="12"/>
        <v>0</v>
      </c>
      <c r="AP110" s="39">
        <f t="shared" si="13"/>
        <v>2</v>
      </c>
      <c r="AQ110" s="39">
        <f t="shared" si="14"/>
        <v>2</v>
      </c>
      <c r="AR110" s="39">
        <f t="shared" si="15"/>
        <v>3</v>
      </c>
    </row>
    <row r="111" spans="1:44" ht="18">
      <c r="A111" s="53">
        <f t="shared" si="8"/>
        <v>239376</v>
      </c>
      <c r="B111" s="54" t="s">
        <v>1011</v>
      </c>
      <c r="C111" s="55" t="s">
        <v>1012</v>
      </c>
      <c r="D111" s="55" t="s">
        <v>28</v>
      </c>
      <c r="E111" s="55" t="s">
        <v>28</v>
      </c>
      <c r="F111" s="55" t="s">
        <v>338</v>
      </c>
      <c r="G111" s="55" t="s">
        <v>1423</v>
      </c>
      <c r="H111" s="55" t="s">
        <v>1424</v>
      </c>
      <c r="I111" s="55" t="s">
        <v>54</v>
      </c>
      <c r="J111" s="56" t="s">
        <v>1425</v>
      </c>
      <c r="K111" s="55" t="s">
        <v>1157</v>
      </c>
      <c r="L111" s="55" t="s">
        <v>1014</v>
      </c>
      <c r="M111" s="55" t="s">
        <v>1015</v>
      </c>
      <c r="N111" s="95">
        <v>15</v>
      </c>
      <c r="O111" s="96"/>
      <c r="P111" s="95">
        <v>15</v>
      </c>
      <c r="Q111" s="96"/>
      <c r="R111" s="95">
        <v>0</v>
      </c>
      <c r="S111" s="97"/>
      <c r="T111" s="96"/>
      <c r="U111" s="55">
        <v>6</v>
      </c>
      <c r="V111" s="55">
        <v>6</v>
      </c>
      <c r="W111" s="55">
        <v>0</v>
      </c>
      <c r="X111" s="55">
        <v>6</v>
      </c>
      <c r="Y111" s="55">
        <v>0</v>
      </c>
      <c r="Z111" s="55">
        <v>0</v>
      </c>
      <c r="AA111" s="55">
        <v>3</v>
      </c>
      <c r="AB111" s="55">
        <v>0</v>
      </c>
      <c r="AC111" s="55">
        <v>1</v>
      </c>
      <c r="AD111" s="55">
        <v>0</v>
      </c>
      <c r="AE111" s="55">
        <v>1</v>
      </c>
      <c r="AF111" s="55">
        <v>2</v>
      </c>
      <c r="AG111" s="55">
        <v>0</v>
      </c>
      <c r="AH111" s="55">
        <v>2</v>
      </c>
      <c r="AI111" s="55">
        <v>2</v>
      </c>
      <c r="AJ111" s="55">
        <v>3</v>
      </c>
      <c r="AK111" s="55">
        <v>1</v>
      </c>
      <c r="AL111" s="39" t="str">
        <f t="shared" si="9"/>
        <v>3, 1, 1, 2, 4,4</v>
      </c>
      <c r="AM111" s="39">
        <f t="shared" si="10"/>
        <v>3</v>
      </c>
      <c r="AN111" s="39">
        <f t="shared" si="11"/>
        <v>1</v>
      </c>
      <c r="AO111" s="39">
        <f t="shared" si="12"/>
        <v>1</v>
      </c>
      <c r="AP111" s="39">
        <f t="shared" si="13"/>
        <v>2</v>
      </c>
      <c r="AQ111" s="39">
        <f t="shared" si="14"/>
        <v>4</v>
      </c>
      <c r="AR111" s="39">
        <f t="shared" si="15"/>
        <v>4</v>
      </c>
    </row>
    <row r="112" spans="1:44" ht="18">
      <c r="A112" s="53">
        <f t="shared" si="8"/>
        <v>231605</v>
      </c>
      <c r="B112" s="54" t="s">
        <v>1011</v>
      </c>
      <c r="C112" s="55" t="s">
        <v>1012</v>
      </c>
      <c r="D112" s="55" t="s">
        <v>28</v>
      </c>
      <c r="E112" s="55" t="s">
        <v>28</v>
      </c>
      <c r="F112" s="55" t="s">
        <v>338</v>
      </c>
      <c r="G112" s="55" t="s">
        <v>1426</v>
      </c>
      <c r="H112" s="55" t="s">
        <v>1427</v>
      </c>
      <c r="I112" s="55" t="s">
        <v>54</v>
      </c>
      <c r="J112" s="56" t="s">
        <v>1428</v>
      </c>
      <c r="K112" s="55" t="s">
        <v>1157</v>
      </c>
      <c r="L112" s="55" t="s">
        <v>1014</v>
      </c>
      <c r="M112" s="55" t="s">
        <v>1015</v>
      </c>
      <c r="N112" s="95">
        <v>7</v>
      </c>
      <c r="O112" s="96"/>
      <c r="P112" s="95">
        <v>7</v>
      </c>
      <c r="Q112" s="96"/>
      <c r="R112" s="95">
        <v>0</v>
      </c>
      <c r="S112" s="97"/>
      <c r="T112" s="96"/>
      <c r="U112" s="55">
        <v>3</v>
      </c>
      <c r="V112" s="55">
        <v>3</v>
      </c>
      <c r="W112" s="55">
        <v>0</v>
      </c>
      <c r="X112" s="55">
        <v>3</v>
      </c>
      <c r="Y112" s="55">
        <v>0</v>
      </c>
      <c r="Z112" s="55">
        <v>0</v>
      </c>
      <c r="AA112" s="55">
        <v>0</v>
      </c>
      <c r="AB112" s="55">
        <v>1</v>
      </c>
      <c r="AC112" s="55">
        <v>0</v>
      </c>
      <c r="AD112" s="55">
        <v>0</v>
      </c>
      <c r="AE112" s="55">
        <v>0</v>
      </c>
      <c r="AF112" s="55">
        <v>0</v>
      </c>
      <c r="AG112" s="55">
        <v>0</v>
      </c>
      <c r="AH112" s="55">
        <v>1</v>
      </c>
      <c r="AI112" s="55">
        <v>1</v>
      </c>
      <c r="AJ112" s="55">
        <v>1</v>
      </c>
      <c r="AK112" s="55">
        <v>3</v>
      </c>
      <c r="AL112" s="39" t="str">
        <f t="shared" si="9"/>
        <v>0, 1, 0, 0, 2,4</v>
      </c>
      <c r="AM112" s="39">
        <f t="shared" si="10"/>
        <v>0</v>
      </c>
      <c r="AN112" s="39">
        <f t="shared" si="11"/>
        <v>1</v>
      </c>
      <c r="AO112" s="39">
        <f t="shared" si="12"/>
        <v>0</v>
      </c>
      <c r="AP112" s="39">
        <f t="shared" si="13"/>
        <v>0</v>
      </c>
      <c r="AQ112" s="39">
        <f t="shared" si="14"/>
        <v>2</v>
      </c>
      <c r="AR112" s="39">
        <f t="shared" si="15"/>
        <v>4</v>
      </c>
    </row>
    <row r="113" spans="1:44" ht="18">
      <c r="A113" s="53">
        <f t="shared" si="8"/>
        <v>231076</v>
      </c>
      <c r="B113" s="54" t="s">
        <v>1011</v>
      </c>
      <c r="C113" s="55" t="s">
        <v>1012</v>
      </c>
      <c r="D113" s="55" t="s">
        <v>28</v>
      </c>
      <c r="E113" s="55" t="s">
        <v>28</v>
      </c>
      <c r="F113" s="55" t="s">
        <v>338</v>
      </c>
      <c r="G113" s="55" t="s">
        <v>1429</v>
      </c>
      <c r="H113" s="55" t="s">
        <v>1430</v>
      </c>
      <c r="I113" s="55" t="s">
        <v>54</v>
      </c>
      <c r="J113" s="56" t="s">
        <v>1431</v>
      </c>
      <c r="K113" s="55" t="s">
        <v>1157</v>
      </c>
      <c r="L113" s="55" t="s">
        <v>1014</v>
      </c>
      <c r="M113" s="55" t="s">
        <v>1015</v>
      </c>
      <c r="N113" s="95">
        <v>17</v>
      </c>
      <c r="O113" s="96"/>
      <c r="P113" s="95">
        <v>17</v>
      </c>
      <c r="Q113" s="96"/>
      <c r="R113" s="95">
        <v>0</v>
      </c>
      <c r="S113" s="97"/>
      <c r="T113" s="96"/>
      <c r="U113" s="55">
        <v>6</v>
      </c>
      <c r="V113" s="55">
        <v>6</v>
      </c>
      <c r="W113" s="55">
        <v>0</v>
      </c>
      <c r="X113" s="55">
        <v>6</v>
      </c>
      <c r="Y113" s="55">
        <v>0</v>
      </c>
      <c r="Z113" s="55">
        <v>3</v>
      </c>
      <c r="AA113" s="55">
        <v>1</v>
      </c>
      <c r="AB113" s="55">
        <v>4</v>
      </c>
      <c r="AC113" s="55">
        <v>1</v>
      </c>
      <c r="AD113" s="55">
        <v>2</v>
      </c>
      <c r="AE113" s="55">
        <v>1</v>
      </c>
      <c r="AF113" s="55">
        <v>1</v>
      </c>
      <c r="AG113" s="55">
        <v>0</v>
      </c>
      <c r="AH113" s="55">
        <v>2</v>
      </c>
      <c r="AI113" s="55">
        <v>0</v>
      </c>
      <c r="AJ113" s="55">
        <v>1</v>
      </c>
      <c r="AK113" s="55">
        <v>1</v>
      </c>
      <c r="AL113" s="39" t="str">
        <f t="shared" si="9"/>
        <v>4, 5, 3, 1, 2,2</v>
      </c>
      <c r="AM113" s="39">
        <f t="shared" si="10"/>
        <v>4</v>
      </c>
      <c r="AN113" s="39">
        <f t="shared" si="11"/>
        <v>5</v>
      </c>
      <c r="AO113" s="39">
        <f t="shared" si="12"/>
        <v>3</v>
      </c>
      <c r="AP113" s="39">
        <f t="shared" si="13"/>
        <v>1</v>
      </c>
      <c r="AQ113" s="39">
        <f t="shared" si="14"/>
        <v>2</v>
      </c>
      <c r="AR113" s="39">
        <f t="shared" si="15"/>
        <v>2</v>
      </c>
    </row>
    <row r="114" spans="1:44" ht="18">
      <c r="A114" s="53">
        <f t="shared" si="8"/>
        <v>231118</v>
      </c>
      <c r="B114" s="54" t="s">
        <v>1011</v>
      </c>
      <c r="C114" s="55" t="s">
        <v>1012</v>
      </c>
      <c r="D114" s="55" t="s">
        <v>28</v>
      </c>
      <c r="E114" s="55" t="s">
        <v>28</v>
      </c>
      <c r="F114" s="55" t="s">
        <v>338</v>
      </c>
      <c r="G114" s="55" t="s">
        <v>565</v>
      </c>
      <c r="H114" s="55" t="s">
        <v>1432</v>
      </c>
      <c r="I114" s="55" t="s">
        <v>54</v>
      </c>
      <c r="J114" s="56" t="s">
        <v>1433</v>
      </c>
      <c r="K114" s="55" t="s">
        <v>1157</v>
      </c>
      <c r="L114" s="55" t="s">
        <v>1014</v>
      </c>
      <c r="M114" s="55" t="s">
        <v>1015</v>
      </c>
      <c r="N114" s="95">
        <v>21</v>
      </c>
      <c r="O114" s="96"/>
      <c r="P114" s="95">
        <v>21</v>
      </c>
      <c r="Q114" s="96"/>
      <c r="R114" s="95">
        <v>0</v>
      </c>
      <c r="S114" s="97"/>
      <c r="T114" s="96"/>
      <c r="U114" s="55">
        <v>6</v>
      </c>
      <c r="V114" s="55">
        <v>6</v>
      </c>
      <c r="W114" s="55">
        <v>0</v>
      </c>
      <c r="X114" s="55">
        <v>5</v>
      </c>
      <c r="Y114" s="55">
        <v>0</v>
      </c>
      <c r="Z114" s="55">
        <v>2</v>
      </c>
      <c r="AA114" s="55">
        <v>1</v>
      </c>
      <c r="AB114" s="55">
        <v>5</v>
      </c>
      <c r="AC114" s="55">
        <v>1</v>
      </c>
      <c r="AD114" s="55">
        <v>0</v>
      </c>
      <c r="AE114" s="55">
        <v>0</v>
      </c>
      <c r="AF114" s="55">
        <v>1</v>
      </c>
      <c r="AG114" s="55">
        <v>2</v>
      </c>
      <c r="AH114" s="55">
        <v>0</v>
      </c>
      <c r="AI114" s="55">
        <v>3</v>
      </c>
      <c r="AJ114" s="55">
        <v>3</v>
      </c>
      <c r="AK114" s="55">
        <v>3</v>
      </c>
      <c r="AL114" s="39" t="str">
        <f t="shared" si="9"/>
        <v>3, 6, 0, 3, 3,6</v>
      </c>
      <c r="AM114" s="39">
        <f t="shared" si="10"/>
        <v>3</v>
      </c>
      <c r="AN114" s="39">
        <f t="shared" si="11"/>
        <v>6</v>
      </c>
      <c r="AO114" s="39">
        <f t="shared" si="12"/>
        <v>0</v>
      </c>
      <c r="AP114" s="39">
        <f t="shared" si="13"/>
        <v>3</v>
      </c>
      <c r="AQ114" s="39">
        <f t="shared" si="14"/>
        <v>3</v>
      </c>
      <c r="AR114" s="39">
        <f t="shared" si="15"/>
        <v>6</v>
      </c>
    </row>
    <row r="115" spans="1:44" ht="27">
      <c r="A115" s="53">
        <f t="shared" si="8"/>
        <v>231498</v>
      </c>
      <c r="B115" s="54" t="s">
        <v>1011</v>
      </c>
      <c r="C115" s="55" t="s">
        <v>1012</v>
      </c>
      <c r="D115" s="55" t="s">
        <v>28</v>
      </c>
      <c r="E115" s="55" t="s">
        <v>28</v>
      </c>
      <c r="F115" s="55" t="s">
        <v>338</v>
      </c>
      <c r="G115" s="55" t="s">
        <v>1434</v>
      </c>
      <c r="H115" s="55" t="s">
        <v>1435</v>
      </c>
      <c r="I115" s="55" t="s">
        <v>54</v>
      </c>
      <c r="J115" s="56" t="s">
        <v>1436</v>
      </c>
      <c r="K115" s="55" t="s">
        <v>1157</v>
      </c>
      <c r="L115" s="55" t="s">
        <v>1014</v>
      </c>
      <c r="M115" s="55" t="s">
        <v>1015</v>
      </c>
      <c r="N115" s="95">
        <v>35</v>
      </c>
      <c r="O115" s="96"/>
      <c r="P115" s="95">
        <v>35</v>
      </c>
      <c r="Q115" s="96"/>
      <c r="R115" s="95">
        <v>0</v>
      </c>
      <c r="S115" s="97"/>
      <c r="T115" s="96"/>
      <c r="U115" s="55">
        <v>6</v>
      </c>
      <c r="V115" s="55">
        <v>6</v>
      </c>
      <c r="W115" s="55">
        <v>0</v>
      </c>
      <c r="X115" s="55">
        <v>6</v>
      </c>
      <c r="Y115" s="55">
        <v>0</v>
      </c>
      <c r="Z115" s="55">
        <v>1</v>
      </c>
      <c r="AA115" s="55">
        <v>3</v>
      </c>
      <c r="AB115" s="55">
        <v>5</v>
      </c>
      <c r="AC115" s="55">
        <v>2</v>
      </c>
      <c r="AD115" s="55">
        <v>3</v>
      </c>
      <c r="AE115" s="55">
        <v>3</v>
      </c>
      <c r="AF115" s="55">
        <v>1</v>
      </c>
      <c r="AG115" s="55">
        <v>1</v>
      </c>
      <c r="AH115" s="55">
        <v>6</v>
      </c>
      <c r="AI115" s="55">
        <v>5</v>
      </c>
      <c r="AJ115" s="55">
        <v>1</v>
      </c>
      <c r="AK115" s="55">
        <v>4</v>
      </c>
      <c r="AL115" s="39" t="str">
        <f t="shared" si="9"/>
        <v>4, 7, 6, 2, 11,5</v>
      </c>
      <c r="AM115" s="39">
        <f t="shared" si="10"/>
        <v>4</v>
      </c>
      <c r="AN115" s="39">
        <f t="shared" si="11"/>
        <v>7</v>
      </c>
      <c r="AO115" s="39">
        <f t="shared" si="12"/>
        <v>6</v>
      </c>
      <c r="AP115" s="39">
        <f t="shared" si="13"/>
        <v>2</v>
      </c>
      <c r="AQ115" s="39">
        <f t="shared" si="14"/>
        <v>11</v>
      </c>
      <c r="AR115" s="39">
        <f t="shared" si="15"/>
        <v>5</v>
      </c>
    </row>
    <row r="116" spans="1:44" ht="15" customHeight="1">
      <c r="A116" s="53">
        <f t="shared" si="8"/>
        <v>231761</v>
      </c>
      <c r="B116" s="54" t="s">
        <v>1011</v>
      </c>
      <c r="C116" s="55" t="s">
        <v>1012</v>
      </c>
      <c r="D116" s="55" t="s">
        <v>28</v>
      </c>
      <c r="E116" s="55" t="s">
        <v>28</v>
      </c>
      <c r="F116" s="55" t="s">
        <v>338</v>
      </c>
      <c r="G116" s="55" t="s">
        <v>1437</v>
      </c>
      <c r="H116" s="55" t="s">
        <v>1438</v>
      </c>
      <c r="I116" s="55" t="s">
        <v>54</v>
      </c>
      <c r="J116" s="56" t="s">
        <v>1439</v>
      </c>
      <c r="K116" s="55" t="s">
        <v>1157</v>
      </c>
      <c r="L116" s="55" t="s">
        <v>1014</v>
      </c>
      <c r="M116" s="55" t="s">
        <v>1015</v>
      </c>
      <c r="N116" s="95">
        <v>2</v>
      </c>
      <c r="O116" s="96"/>
      <c r="P116" s="95">
        <v>2</v>
      </c>
      <c r="Q116" s="96"/>
      <c r="R116" s="95">
        <v>0</v>
      </c>
      <c r="S116" s="97"/>
      <c r="T116" s="96"/>
      <c r="U116" s="55">
        <v>2</v>
      </c>
      <c r="V116" s="55">
        <v>2</v>
      </c>
      <c r="W116" s="55">
        <v>0</v>
      </c>
      <c r="X116" s="55">
        <v>2</v>
      </c>
      <c r="Y116" s="55">
        <v>0</v>
      </c>
      <c r="Z116" s="55">
        <v>0</v>
      </c>
      <c r="AA116" s="55">
        <v>1</v>
      </c>
      <c r="AB116" s="55">
        <v>0</v>
      </c>
      <c r="AC116" s="55">
        <v>0</v>
      </c>
      <c r="AD116" s="55">
        <v>0</v>
      </c>
      <c r="AE116" s="55">
        <v>0</v>
      </c>
      <c r="AF116" s="55">
        <v>0</v>
      </c>
      <c r="AG116" s="55">
        <v>1</v>
      </c>
      <c r="AH116" s="55">
        <v>0</v>
      </c>
      <c r="AI116" s="55">
        <v>0</v>
      </c>
      <c r="AJ116" s="55">
        <v>0</v>
      </c>
      <c r="AK116" s="55">
        <v>0</v>
      </c>
      <c r="AL116" s="39" t="str">
        <f t="shared" si="9"/>
        <v>1, 0, 0, 1, 0,0</v>
      </c>
      <c r="AM116" s="39">
        <f t="shared" si="10"/>
        <v>1</v>
      </c>
      <c r="AN116" s="39">
        <f t="shared" si="11"/>
        <v>0</v>
      </c>
      <c r="AO116" s="39">
        <f t="shared" si="12"/>
        <v>0</v>
      </c>
      <c r="AP116" s="39">
        <f t="shared" si="13"/>
        <v>1</v>
      </c>
      <c r="AQ116" s="39">
        <f t="shared" si="14"/>
        <v>0</v>
      </c>
      <c r="AR116" s="39">
        <f t="shared" si="15"/>
        <v>0</v>
      </c>
    </row>
    <row r="117" spans="1:44" ht="18">
      <c r="A117" s="53">
        <f t="shared" si="8"/>
        <v>243816</v>
      </c>
      <c r="B117" s="54" t="s">
        <v>1011</v>
      </c>
      <c r="C117" s="55" t="s">
        <v>1012</v>
      </c>
      <c r="D117" s="55" t="s">
        <v>28</v>
      </c>
      <c r="E117" s="55" t="s">
        <v>28</v>
      </c>
      <c r="F117" s="55" t="s">
        <v>338</v>
      </c>
      <c r="G117" s="55" t="s">
        <v>1440</v>
      </c>
      <c r="H117" s="55" t="s">
        <v>1441</v>
      </c>
      <c r="I117" s="55" t="s">
        <v>54</v>
      </c>
      <c r="J117" s="56" t="s">
        <v>1442</v>
      </c>
      <c r="K117" s="55" t="s">
        <v>1157</v>
      </c>
      <c r="L117" s="55" t="s">
        <v>1014</v>
      </c>
      <c r="M117" s="55" t="s">
        <v>1015</v>
      </c>
      <c r="N117" s="95">
        <v>27</v>
      </c>
      <c r="O117" s="96"/>
      <c r="P117" s="95">
        <v>27</v>
      </c>
      <c r="Q117" s="96"/>
      <c r="R117" s="95">
        <v>0</v>
      </c>
      <c r="S117" s="97"/>
      <c r="T117" s="96"/>
      <c r="U117" s="55">
        <v>6</v>
      </c>
      <c r="V117" s="55">
        <v>6</v>
      </c>
      <c r="W117" s="55">
        <v>0</v>
      </c>
      <c r="X117" s="55">
        <v>6</v>
      </c>
      <c r="Y117" s="55">
        <v>0</v>
      </c>
      <c r="Z117" s="55">
        <v>0</v>
      </c>
      <c r="AA117" s="55">
        <v>2</v>
      </c>
      <c r="AB117" s="55">
        <v>4</v>
      </c>
      <c r="AC117" s="55">
        <v>3</v>
      </c>
      <c r="AD117" s="55">
        <v>3</v>
      </c>
      <c r="AE117" s="55">
        <v>3</v>
      </c>
      <c r="AF117" s="55">
        <v>2</v>
      </c>
      <c r="AG117" s="55">
        <v>1</v>
      </c>
      <c r="AH117" s="55">
        <v>2</v>
      </c>
      <c r="AI117" s="55">
        <v>1</v>
      </c>
      <c r="AJ117" s="55">
        <v>3</v>
      </c>
      <c r="AK117" s="55">
        <v>3</v>
      </c>
      <c r="AL117" s="39" t="str">
        <f t="shared" si="9"/>
        <v>2, 7, 6, 3, 3,6</v>
      </c>
      <c r="AM117" s="39">
        <f t="shared" si="10"/>
        <v>2</v>
      </c>
      <c r="AN117" s="39">
        <f t="shared" si="11"/>
        <v>7</v>
      </c>
      <c r="AO117" s="39">
        <f t="shared" si="12"/>
        <v>6</v>
      </c>
      <c r="AP117" s="39">
        <f t="shared" si="13"/>
        <v>3</v>
      </c>
      <c r="AQ117" s="39">
        <f t="shared" si="14"/>
        <v>3</v>
      </c>
      <c r="AR117" s="39">
        <f t="shared" si="15"/>
        <v>6</v>
      </c>
    </row>
    <row r="118" spans="1:44" ht="18">
      <c r="A118" s="53">
        <f t="shared" si="8"/>
        <v>231142</v>
      </c>
      <c r="B118" s="54" t="s">
        <v>1011</v>
      </c>
      <c r="C118" s="55" t="s">
        <v>1012</v>
      </c>
      <c r="D118" s="55" t="s">
        <v>28</v>
      </c>
      <c r="E118" s="55" t="s">
        <v>28</v>
      </c>
      <c r="F118" s="55" t="s">
        <v>338</v>
      </c>
      <c r="G118" s="55" t="s">
        <v>1443</v>
      </c>
      <c r="H118" s="55" t="s">
        <v>1444</v>
      </c>
      <c r="I118" s="55" t="s">
        <v>54</v>
      </c>
      <c r="J118" s="56" t="s">
        <v>1445</v>
      </c>
      <c r="K118" s="55" t="s">
        <v>1157</v>
      </c>
      <c r="L118" s="55" t="s">
        <v>1014</v>
      </c>
      <c r="M118" s="55" t="s">
        <v>1015</v>
      </c>
      <c r="N118" s="95">
        <v>18</v>
      </c>
      <c r="O118" s="96"/>
      <c r="P118" s="95">
        <v>18</v>
      </c>
      <c r="Q118" s="96"/>
      <c r="R118" s="95">
        <v>0</v>
      </c>
      <c r="S118" s="97"/>
      <c r="T118" s="96"/>
      <c r="U118" s="55">
        <v>6</v>
      </c>
      <c r="V118" s="55">
        <v>6</v>
      </c>
      <c r="W118" s="55">
        <v>0</v>
      </c>
      <c r="X118" s="55">
        <v>6</v>
      </c>
      <c r="Y118" s="55">
        <v>0</v>
      </c>
      <c r="Z118" s="55">
        <v>2</v>
      </c>
      <c r="AA118" s="55">
        <v>0</v>
      </c>
      <c r="AB118" s="55">
        <v>0</v>
      </c>
      <c r="AC118" s="55">
        <v>1</v>
      </c>
      <c r="AD118" s="55">
        <v>2</v>
      </c>
      <c r="AE118" s="55">
        <v>0</v>
      </c>
      <c r="AF118" s="55">
        <v>2</v>
      </c>
      <c r="AG118" s="55">
        <v>3</v>
      </c>
      <c r="AH118" s="55">
        <v>2</v>
      </c>
      <c r="AI118" s="55">
        <v>3</v>
      </c>
      <c r="AJ118" s="55">
        <v>2</v>
      </c>
      <c r="AK118" s="55">
        <v>1</v>
      </c>
      <c r="AL118" s="39" t="str">
        <f t="shared" si="9"/>
        <v>2, 1, 2, 5, 5,3</v>
      </c>
      <c r="AM118" s="39">
        <f t="shared" si="10"/>
        <v>2</v>
      </c>
      <c r="AN118" s="39">
        <f t="shared" si="11"/>
        <v>1</v>
      </c>
      <c r="AO118" s="39">
        <f t="shared" si="12"/>
        <v>2</v>
      </c>
      <c r="AP118" s="39">
        <f t="shared" si="13"/>
        <v>5</v>
      </c>
      <c r="AQ118" s="39">
        <f t="shared" si="14"/>
        <v>5</v>
      </c>
      <c r="AR118" s="39">
        <f t="shared" si="15"/>
        <v>3</v>
      </c>
    </row>
    <row r="119" spans="1:44" ht="18">
      <c r="A119" s="53">
        <f t="shared" si="8"/>
        <v>231779</v>
      </c>
      <c r="B119" s="54" t="s">
        <v>1011</v>
      </c>
      <c r="C119" s="55" t="s">
        <v>1012</v>
      </c>
      <c r="D119" s="55" t="s">
        <v>28</v>
      </c>
      <c r="E119" s="55" t="s">
        <v>28</v>
      </c>
      <c r="F119" s="55" t="s">
        <v>338</v>
      </c>
      <c r="G119" s="55" t="s">
        <v>1446</v>
      </c>
      <c r="H119" s="55" t="s">
        <v>1447</v>
      </c>
      <c r="I119" s="55" t="s">
        <v>54</v>
      </c>
      <c r="J119" s="56" t="s">
        <v>1448</v>
      </c>
      <c r="K119" s="55" t="s">
        <v>1157</v>
      </c>
      <c r="L119" s="55" t="s">
        <v>1014</v>
      </c>
      <c r="M119" s="55" t="s">
        <v>1015</v>
      </c>
      <c r="N119" s="95">
        <v>7</v>
      </c>
      <c r="O119" s="96"/>
      <c r="P119" s="95">
        <v>7</v>
      </c>
      <c r="Q119" s="96"/>
      <c r="R119" s="95">
        <v>0</v>
      </c>
      <c r="S119" s="97"/>
      <c r="T119" s="96"/>
      <c r="U119" s="55">
        <v>5</v>
      </c>
      <c r="V119" s="55">
        <v>5</v>
      </c>
      <c r="W119" s="55">
        <v>0</v>
      </c>
      <c r="X119" s="55">
        <v>5</v>
      </c>
      <c r="Y119" s="55">
        <v>0</v>
      </c>
      <c r="Z119" s="55">
        <v>0</v>
      </c>
      <c r="AA119" s="55">
        <v>1</v>
      </c>
      <c r="AB119" s="55">
        <v>1</v>
      </c>
      <c r="AC119" s="55">
        <v>0</v>
      </c>
      <c r="AD119" s="55">
        <v>0</v>
      </c>
      <c r="AE119" s="55">
        <v>0</v>
      </c>
      <c r="AF119" s="55">
        <v>1</v>
      </c>
      <c r="AG119" s="55">
        <v>1</v>
      </c>
      <c r="AH119" s="55">
        <v>0</v>
      </c>
      <c r="AI119" s="55">
        <v>1</v>
      </c>
      <c r="AJ119" s="55">
        <v>2</v>
      </c>
      <c r="AK119" s="55">
        <v>0</v>
      </c>
      <c r="AL119" s="39" t="str">
        <f t="shared" si="9"/>
        <v>1, 1, 0, 2, 1,2</v>
      </c>
      <c r="AM119" s="39">
        <f t="shared" si="10"/>
        <v>1</v>
      </c>
      <c r="AN119" s="39">
        <f t="shared" si="11"/>
        <v>1</v>
      </c>
      <c r="AO119" s="39">
        <f t="shared" si="12"/>
        <v>0</v>
      </c>
      <c r="AP119" s="39">
        <f t="shared" si="13"/>
        <v>2</v>
      </c>
      <c r="AQ119" s="39">
        <f t="shared" si="14"/>
        <v>1</v>
      </c>
      <c r="AR119" s="39">
        <f t="shared" si="15"/>
        <v>2</v>
      </c>
    </row>
    <row r="120" spans="1:44" ht="18">
      <c r="A120" s="53">
        <f t="shared" si="8"/>
        <v>230912</v>
      </c>
      <c r="B120" s="54" t="s">
        <v>1011</v>
      </c>
      <c r="C120" s="55" t="s">
        <v>1012</v>
      </c>
      <c r="D120" s="55" t="s">
        <v>28</v>
      </c>
      <c r="E120" s="55" t="s">
        <v>28</v>
      </c>
      <c r="F120" s="55" t="s">
        <v>338</v>
      </c>
      <c r="G120" s="55" t="s">
        <v>569</v>
      </c>
      <c r="H120" s="55" t="s">
        <v>1449</v>
      </c>
      <c r="I120" s="55" t="s">
        <v>54</v>
      </c>
      <c r="J120" s="56" t="s">
        <v>1450</v>
      </c>
      <c r="K120" s="55" t="s">
        <v>1157</v>
      </c>
      <c r="L120" s="55" t="s">
        <v>1014</v>
      </c>
      <c r="M120" s="55" t="s">
        <v>1015</v>
      </c>
      <c r="N120" s="95">
        <v>40</v>
      </c>
      <c r="O120" s="96"/>
      <c r="P120" s="95">
        <v>40</v>
      </c>
      <c r="Q120" s="96"/>
      <c r="R120" s="95">
        <v>0</v>
      </c>
      <c r="S120" s="97"/>
      <c r="T120" s="96"/>
      <c r="U120" s="55">
        <v>6</v>
      </c>
      <c r="V120" s="55">
        <v>6</v>
      </c>
      <c r="W120" s="55">
        <v>0</v>
      </c>
      <c r="X120" s="55">
        <v>6</v>
      </c>
      <c r="Y120" s="55">
        <v>0</v>
      </c>
      <c r="Z120" s="55">
        <v>0</v>
      </c>
      <c r="AA120" s="55">
        <v>3</v>
      </c>
      <c r="AB120" s="55">
        <v>5</v>
      </c>
      <c r="AC120" s="55">
        <v>6</v>
      </c>
      <c r="AD120" s="55">
        <v>2</v>
      </c>
      <c r="AE120" s="55">
        <v>6</v>
      </c>
      <c r="AF120" s="55">
        <v>4</v>
      </c>
      <c r="AG120" s="55">
        <v>2</v>
      </c>
      <c r="AH120" s="55">
        <v>3</v>
      </c>
      <c r="AI120" s="55">
        <v>2</v>
      </c>
      <c r="AJ120" s="55">
        <v>1</v>
      </c>
      <c r="AK120" s="55">
        <v>6</v>
      </c>
      <c r="AL120" s="39" t="str">
        <f t="shared" si="9"/>
        <v>3, 11, 8, 6, 5,7</v>
      </c>
      <c r="AM120" s="39">
        <f t="shared" si="10"/>
        <v>3</v>
      </c>
      <c r="AN120" s="39">
        <f t="shared" si="11"/>
        <v>11</v>
      </c>
      <c r="AO120" s="39">
        <f t="shared" si="12"/>
        <v>8</v>
      </c>
      <c r="AP120" s="39">
        <f t="shared" si="13"/>
        <v>6</v>
      </c>
      <c r="AQ120" s="39">
        <f t="shared" si="14"/>
        <v>5</v>
      </c>
      <c r="AR120" s="39">
        <f t="shared" si="15"/>
        <v>7</v>
      </c>
    </row>
    <row r="121" spans="1:44" ht="18">
      <c r="A121" s="53">
        <f t="shared" si="8"/>
        <v>231456</v>
      </c>
      <c r="B121" s="54" t="s">
        <v>1011</v>
      </c>
      <c r="C121" s="55" t="s">
        <v>1012</v>
      </c>
      <c r="D121" s="55" t="s">
        <v>28</v>
      </c>
      <c r="E121" s="55" t="s">
        <v>28</v>
      </c>
      <c r="F121" s="55" t="s">
        <v>338</v>
      </c>
      <c r="G121" s="55" t="s">
        <v>1024</v>
      </c>
      <c r="H121" s="55" t="s">
        <v>1451</v>
      </c>
      <c r="I121" s="55" t="s">
        <v>54</v>
      </c>
      <c r="J121" s="56" t="s">
        <v>1452</v>
      </c>
      <c r="K121" s="55" t="s">
        <v>1157</v>
      </c>
      <c r="L121" s="55" t="s">
        <v>1014</v>
      </c>
      <c r="M121" s="55" t="s">
        <v>1015</v>
      </c>
      <c r="N121" s="95">
        <v>21</v>
      </c>
      <c r="O121" s="96"/>
      <c r="P121" s="95">
        <v>21</v>
      </c>
      <c r="Q121" s="96"/>
      <c r="R121" s="95">
        <v>0</v>
      </c>
      <c r="S121" s="97"/>
      <c r="T121" s="96"/>
      <c r="U121" s="55">
        <v>5</v>
      </c>
      <c r="V121" s="55">
        <v>5</v>
      </c>
      <c r="W121" s="55">
        <v>0</v>
      </c>
      <c r="X121" s="55">
        <v>5</v>
      </c>
      <c r="Y121" s="55">
        <v>0</v>
      </c>
      <c r="Z121" s="55">
        <v>0</v>
      </c>
      <c r="AA121" s="55">
        <v>0</v>
      </c>
      <c r="AB121" s="55">
        <v>3</v>
      </c>
      <c r="AC121" s="55">
        <v>0</v>
      </c>
      <c r="AD121" s="55">
        <v>3</v>
      </c>
      <c r="AE121" s="55">
        <v>0</v>
      </c>
      <c r="AF121" s="55">
        <v>5</v>
      </c>
      <c r="AG121" s="55">
        <v>1</v>
      </c>
      <c r="AH121" s="55">
        <v>1</v>
      </c>
      <c r="AI121" s="55">
        <v>2</v>
      </c>
      <c r="AJ121" s="55">
        <v>3</v>
      </c>
      <c r="AK121" s="55">
        <v>3</v>
      </c>
      <c r="AL121" s="39" t="str">
        <f t="shared" si="9"/>
        <v>0, 3, 3, 6, 3,6</v>
      </c>
      <c r="AM121" s="39">
        <f t="shared" si="10"/>
        <v>0</v>
      </c>
      <c r="AN121" s="39">
        <f t="shared" si="11"/>
        <v>3</v>
      </c>
      <c r="AO121" s="39">
        <f t="shared" si="12"/>
        <v>3</v>
      </c>
      <c r="AP121" s="39">
        <f t="shared" si="13"/>
        <v>6</v>
      </c>
      <c r="AQ121" s="39">
        <f t="shared" si="14"/>
        <v>3</v>
      </c>
      <c r="AR121" s="39">
        <f t="shared" si="15"/>
        <v>6</v>
      </c>
    </row>
    <row r="122" spans="1:44" ht="18">
      <c r="A122" s="53">
        <f t="shared" si="8"/>
        <v>230946</v>
      </c>
      <c r="B122" s="54" t="s">
        <v>1011</v>
      </c>
      <c r="C122" s="55" t="s">
        <v>1012</v>
      </c>
      <c r="D122" s="55" t="s">
        <v>28</v>
      </c>
      <c r="E122" s="55" t="s">
        <v>28</v>
      </c>
      <c r="F122" s="55" t="s">
        <v>338</v>
      </c>
      <c r="G122" s="55" t="s">
        <v>487</v>
      </c>
      <c r="H122" s="55" t="s">
        <v>1453</v>
      </c>
      <c r="I122" s="55" t="s">
        <v>54</v>
      </c>
      <c r="J122" s="56" t="s">
        <v>1454</v>
      </c>
      <c r="K122" s="55" t="s">
        <v>1157</v>
      </c>
      <c r="L122" s="55" t="s">
        <v>1014</v>
      </c>
      <c r="M122" s="55" t="s">
        <v>1015</v>
      </c>
      <c r="N122" s="95">
        <v>14</v>
      </c>
      <c r="O122" s="96"/>
      <c r="P122" s="95">
        <v>14</v>
      </c>
      <c r="Q122" s="96"/>
      <c r="R122" s="95">
        <v>0</v>
      </c>
      <c r="S122" s="97"/>
      <c r="T122" s="96"/>
      <c r="U122" s="55">
        <v>6</v>
      </c>
      <c r="V122" s="55">
        <v>6</v>
      </c>
      <c r="W122" s="55">
        <v>0</v>
      </c>
      <c r="X122" s="55">
        <v>6</v>
      </c>
      <c r="Y122" s="55">
        <v>0</v>
      </c>
      <c r="Z122" s="55">
        <v>1</v>
      </c>
      <c r="AA122" s="55">
        <v>2</v>
      </c>
      <c r="AB122" s="55">
        <v>1</v>
      </c>
      <c r="AC122" s="55">
        <v>2</v>
      </c>
      <c r="AD122" s="55">
        <v>1</v>
      </c>
      <c r="AE122" s="55">
        <v>0</v>
      </c>
      <c r="AF122" s="55">
        <v>1</v>
      </c>
      <c r="AG122" s="55">
        <v>1</v>
      </c>
      <c r="AH122" s="55">
        <v>1</v>
      </c>
      <c r="AI122" s="55">
        <v>0</v>
      </c>
      <c r="AJ122" s="55">
        <v>1</v>
      </c>
      <c r="AK122" s="55">
        <v>3</v>
      </c>
      <c r="AL122" s="39" t="str">
        <f t="shared" si="9"/>
        <v>3, 3, 1, 2, 1,4</v>
      </c>
      <c r="AM122" s="39">
        <f t="shared" si="10"/>
        <v>3</v>
      </c>
      <c r="AN122" s="39">
        <f t="shared" si="11"/>
        <v>3</v>
      </c>
      <c r="AO122" s="39">
        <f t="shared" si="12"/>
        <v>1</v>
      </c>
      <c r="AP122" s="39">
        <f t="shared" si="13"/>
        <v>2</v>
      </c>
      <c r="AQ122" s="39">
        <f t="shared" si="14"/>
        <v>1</v>
      </c>
      <c r="AR122" s="39">
        <f t="shared" si="15"/>
        <v>4</v>
      </c>
    </row>
    <row r="123" spans="1:44" ht="18">
      <c r="A123" s="53">
        <f t="shared" si="8"/>
        <v>231191</v>
      </c>
      <c r="B123" s="54" t="s">
        <v>1011</v>
      </c>
      <c r="C123" s="55" t="s">
        <v>1012</v>
      </c>
      <c r="D123" s="55" t="s">
        <v>28</v>
      </c>
      <c r="E123" s="55" t="s">
        <v>28</v>
      </c>
      <c r="F123" s="55" t="s">
        <v>338</v>
      </c>
      <c r="G123" s="55" t="s">
        <v>1038</v>
      </c>
      <c r="H123" s="55" t="s">
        <v>1455</v>
      </c>
      <c r="I123" s="55" t="s">
        <v>54</v>
      </c>
      <c r="J123" s="56" t="s">
        <v>1456</v>
      </c>
      <c r="K123" s="55" t="s">
        <v>1157</v>
      </c>
      <c r="L123" s="55" t="s">
        <v>1014</v>
      </c>
      <c r="M123" s="55" t="s">
        <v>1015</v>
      </c>
      <c r="N123" s="95">
        <v>21</v>
      </c>
      <c r="O123" s="96"/>
      <c r="P123" s="95">
        <v>21</v>
      </c>
      <c r="Q123" s="96"/>
      <c r="R123" s="95">
        <v>0</v>
      </c>
      <c r="S123" s="97"/>
      <c r="T123" s="96"/>
      <c r="U123" s="55">
        <v>6</v>
      </c>
      <c r="V123" s="55">
        <v>6</v>
      </c>
      <c r="W123" s="55">
        <v>0</v>
      </c>
      <c r="X123" s="55">
        <v>6</v>
      </c>
      <c r="Y123" s="55">
        <v>0</v>
      </c>
      <c r="Z123" s="55">
        <v>1</v>
      </c>
      <c r="AA123" s="55">
        <v>2</v>
      </c>
      <c r="AB123" s="55">
        <v>2</v>
      </c>
      <c r="AC123" s="55">
        <v>0</v>
      </c>
      <c r="AD123" s="55">
        <v>2</v>
      </c>
      <c r="AE123" s="55">
        <v>1</v>
      </c>
      <c r="AF123" s="55">
        <v>1</v>
      </c>
      <c r="AG123" s="55">
        <v>2</v>
      </c>
      <c r="AH123" s="55">
        <v>1</v>
      </c>
      <c r="AI123" s="55">
        <v>4</v>
      </c>
      <c r="AJ123" s="55">
        <v>3</v>
      </c>
      <c r="AK123" s="55">
        <v>2</v>
      </c>
      <c r="AL123" s="39" t="str">
        <f t="shared" si="9"/>
        <v>3, 2, 3, 3, 5,5</v>
      </c>
      <c r="AM123" s="39">
        <f t="shared" si="10"/>
        <v>3</v>
      </c>
      <c r="AN123" s="39">
        <f t="shared" si="11"/>
        <v>2</v>
      </c>
      <c r="AO123" s="39">
        <f t="shared" si="12"/>
        <v>3</v>
      </c>
      <c r="AP123" s="39">
        <f t="shared" si="13"/>
        <v>3</v>
      </c>
      <c r="AQ123" s="39">
        <f t="shared" si="14"/>
        <v>5</v>
      </c>
      <c r="AR123" s="39">
        <f t="shared" si="15"/>
        <v>5</v>
      </c>
    </row>
    <row r="124" spans="1:44" ht="18">
      <c r="A124" s="53">
        <f t="shared" si="8"/>
        <v>231233</v>
      </c>
      <c r="B124" s="54" t="s">
        <v>1011</v>
      </c>
      <c r="C124" s="55" t="s">
        <v>1012</v>
      </c>
      <c r="D124" s="55" t="s">
        <v>28</v>
      </c>
      <c r="E124" s="55" t="s">
        <v>28</v>
      </c>
      <c r="F124" s="55" t="s">
        <v>338</v>
      </c>
      <c r="G124" s="55" t="s">
        <v>1039</v>
      </c>
      <c r="H124" s="55" t="s">
        <v>1457</v>
      </c>
      <c r="I124" s="55" t="s">
        <v>54</v>
      </c>
      <c r="J124" s="56" t="s">
        <v>1458</v>
      </c>
      <c r="K124" s="55" t="s">
        <v>1157</v>
      </c>
      <c r="L124" s="55" t="s">
        <v>1014</v>
      </c>
      <c r="M124" s="55" t="s">
        <v>1015</v>
      </c>
      <c r="N124" s="95">
        <v>58</v>
      </c>
      <c r="O124" s="96"/>
      <c r="P124" s="95">
        <v>58</v>
      </c>
      <c r="Q124" s="96"/>
      <c r="R124" s="95">
        <v>0</v>
      </c>
      <c r="S124" s="97"/>
      <c r="T124" s="96"/>
      <c r="U124" s="55">
        <v>6</v>
      </c>
      <c r="V124" s="55">
        <v>6</v>
      </c>
      <c r="W124" s="55">
        <v>0</v>
      </c>
      <c r="X124" s="55">
        <v>6</v>
      </c>
      <c r="Y124" s="55">
        <v>0</v>
      </c>
      <c r="Z124" s="55">
        <v>6</v>
      </c>
      <c r="AA124" s="55">
        <v>6</v>
      </c>
      <c r="AB124" s="55">
        <v>0</v>
      </c>
      <c r="AC124" s="55">
        <v>6</v>
      </c>
      <c r="AD124" s="55">
        <v>6</v>
      </c>
      <c r="AE124" s="55">
        <v>6</v>
      </c>
      <c r="AF124" s="55">
        <v>3</v>
      </c>
      <c r="AG124" s="55">
        <v>5</v>
      </c>
      <c r="AH124" s="55">
        <v>4</v>
      </c>
      <c r="AI124" s="55">
        <v>4</v>
      </c>
      <c r="AJ124" s="55">
        <v>2</v>
      </c>
      <c r="AK124" s="55">
        <v>10</v>
      </c>
      <c r="AL124" s="39" t="str">
        <f t="shared" si="9"/>
        <v>12, 6, 12, 8, 8,12</v>
      </c>
      <c r="AM124" s="39">
        <f t="shared" si="10"/>
        <v>12</v>
      </c>
      <c r="AN124" s="39">
        <f t="shared" si="11"/>
        <v>6</v>
      </c>
      <c r="AO124" s="39">
        <f t="shared" si="12"/>
        <v>12</v>
      </c>
      <c r="AP124" s="39">
        <f t="shared" si="13"/>
        <v>8</v>
      </c>
      <c r="AQ124" s="39">
        <f t="shared" si="14"/>
        <v>8</v>
      </c>
      <c r="AR124" s="39">
        <f t="shared" si="15"/>
        <v>12</v>
      </c>
    </row>
    <row r="125" spans="1:44" ht="18">
      <c r="A125" s="53">
        <f t="shared" si="8"/>
        <v>660324</v>
      </c>
      <c r="B125" s="54" t="s">
        <v>1011</v>
      </c>
      <c r="C125" s="55" t="s">
        <v>1012</v>
      </c>
      <c r="D125" s="55" t="s">
        <v>28</v>
      </c>
      <c r="E125" s="55" t="s">
        <v>28</v>
      </c>
      <c r="F125" s="55" t="s">
        <v>338</v>
      </c>
      <c r="G125" s="55" t="s">
        <v>1023</v>
      </c>
      <c r="H125" s="55" t="s">
        <v>1459</v>
      </c>
      <c r="I125" s="55" t="s">
        <v>54</v>
      </c>
      <c r="J125" s="56" t="s">
        <v>1460</v>
      </c>
      <c r="K125" s="55" t="s">
        <v>1157</v>
      </c>
      <c r="L125" s="55" t="s">
        <v>1014</v>
      </c>
      <c r="M125" s="55" t="s">
        <v>1015</v>
      </c>
      <c r="N125" s="95">
        <v>16</v>
      </c>
      <c r="O125" s="96"/>
      <c r="P125" s="95">
        <v>16</v>
      </c>
      <c r="Q125" s="96"/>
      <c r="R125" s="95">
        <v>0</v>
      </c>
      <c r="S125" s="97"/>
      <c r="T125" s="96"/>
      <c r="U125" s="55">
        <v>6</v>
      </c>
      <c r="V125" s="55">
        <v>6</v>
      </c>
      <c r="W125" s="55">
        <v>0</v>
      </c>
      <c r="X125" s="55">
        <v>6</v>
      </c>
      <c r="Y125" s="55">
        <v>0</v>
      </c>
      <c r="Z125" s="55">
        <v>2</v>
      </c>
      <c r="AA125" s="55">
        <v>1</v>
      </c>
      <c r="AB125" s="55">
        <v>1</v>
      </c>
      <c r="AC125" s="55">
        <v>2</v>
      </c>
      <c r="AD125" s="55">
        <v>0</v>
      </c>
      <c r="AE125" s="55">
        <v>2</v>
      </c>
      <c r="AF125" s="55">
        <v>1</v>
      </c>
      <c r="AG125" s="55">
        <v>1</v>
      </c>
      <c r="AH125" s="55">
        <v>0</v>
      </c>
      <c r="AI125" s="55">
        <v>3</v>
      </c>
      <c r="AJ125" s="55">
        <v>2</v>
      </c>
      <c r="AK125" s="55">
        <v>1</v>
      </c>
      <c r="AL125" s="39" t="str">
        <f t="shared" si="9"/>
        <v>3, 3, 2, 2, 3,3</v>
      </c>
      <c r="AM125" s="39">
        <f t="shared" si="10"/>
        <v>3</v>
      </c>
      <c r="AN125" s="39">
        <f t="shared" si="11"/>
        <v>3</v>
      </c>
      <c r="AO125" s="39">
        <f t="shared" si="12"/>
        <v>2</v>
      </c>
      <c r="AP125" s="39">
        <f t="shared" si="13"/>
        <v>2</v>
      </c>
      <c r="AQ125" s="39">
        <f t="shared" si="14"/>
        <v>3</v>
      </c>
      <c r="AR125" s="39">
        <f t="shared" si="15"/>
        <v>3</v>
      </c>
    </row>
    <row r="126" spans="1:44" ht="18">
      <c r="A126" s="53">
        <f t="shared" si="8"/>
        <v>231548</v>
      </c>
      <c r="B126" s="54" t="s">
        <v>1011</v>
      </c>
      <c r="C126" s="55" t="s">
        <v>1012</v>
      </c>
      <c r="D126" s="55" t="s">
        <v>28</v>
      </c>
      <c r="E126" s="55" t="s">
        <v>28</v>
      </c>
      <c r="F126" s="55" t="s">
        <v>338</v>
      </c>
      <c r="G126" s="55" t="s">
        <v>1461</v>
      </c>
      <c r="H126" s="55" t="s">
        <v>1462</v>
      </c>
      <c r="I126" s="55" t="s">
        <v>54</v>
      </c>
      <c r="J126" s="56" t="s">
        <v>1463</v>
      </c>
      <c r="K126" s="55" t="s">
        <v>1157</v>
      </c>
      <c r="L126" s="55" t="s">
        <v>1014</v>
      </c>
      <c r="M126" s="55" t="s">
        <v>1015</v>
      </c>
      <c r="N126" s="95">
        <v>13</v>
      </c>
      <c r="O126" s="96"/>
      <c r="P126" s="95">
        <v>13</v>
      </c>
      <c r="Q126" s="96"/>
      <c r="R126" s="95">
        <v>0</v>
      </c>
      <c r="S126" s="97"/>
      <c r="T126" s="96"/>
      <c r="U126" s="55">
        <v>5</v>
      </c>
      <c r="V126" s="55">
        <v>5</v>
      </c>
      <c r="W126" s="55">
        <v>0</v>
      </c>
      <c r="X126" s="55">
        <v>5</v>
      </c>
      <c r="Y126" s="55">
        <v>0</v>
      </c>
      <c r="Z126" s="55">
        <v>1</v>
      </c>
      <c r="AA126" s="55">
        <v>1</v>
      </c>
      <c r="AB126" s="55">
        <v>0</v>
      </c>
      <c r="AC126" s="55">
        <v>0</v>
      </c>
      <c r="AD126" s="55">
        <v>2</v>
      </c>
      <c r="AE126" s="55">
        <v>0</v>
      </c>
      <c r="AF126" s="55">
        <v>1</v>
      </c>
      <c r="AG126" s="55">
        <v>1</v>
      </c>
      <c r="AH126" s="55">
        <v>3</v>
      </c>
      <c r="AI126" s="55">
        <v>1</v>
      </c>
      <c r="AJ126" s="55">
        <v>2</v>
      </c>
      <c r="AK126" s="55">
        <v>1</v>
      </c>
      <c r="AL126" s="39" t="str">
        <f t="shared" si="9"/>
        <v>2, 0, 2, 2, 4,3</v>
      </c>
      <c r="AM126" s="39">
        <f t="shared" si="10"/>
        <v>2</v>
      </c>
      <c r="AN126" s="39">
        <f t="shared" si="11"/>
        <v>0</v>
      </c>
      <c r="AO126" s="39">
        <f t="shared" si="12"/>
        <v>2</v>
      </c>
      <c r="AP126" s="39">
        <f t="shared" si="13"/>
        <v>2</v>
      </c>
      <c r="AQ126" s="39">
        <f t="shared" si="14"/>
        <v>4</v>
      </c>
      <c r="AR126" s="39">
        <f t="shared" si="15"/>
        <v>3</v>
      </c>
    </row>
    <row r="127" spans="1:44" ht="18">
      <c r="A127" s="53">
        <f t="shared" si="8"/>
        <v>231449</v>
      </c>
      <c r="B127" s="54" t="s">
        <v>1011</v>
      </c>
      <c r="C127" s="55" t="s">
        <v>1012</v>
      </c>
      <c r="D127" s="55" t="s">
        <v>28</v>
      </c>
      <c r="E127" s="55" t="s">
        <v>28</v>
      </c>
      <c r="F127" s="55" t="s">
        <v>338</v>
      </c>
      <c r="G127" s="55" t="s">
        <v>1464</v>
      </c>
      <c r="H127" s="55" t="s">
        <v>1465</v>
      </c>
      <c r="I127" s="55" t="s">
        <v>54</v>
      </c>
      <c r="J127" s="56" t="s">
        <v>1466</v>
      </c>
      <c r="K127" s="55" t="s">
        <v>1157</v>
      </c>
      <c r="L127" s="55" t="s">
        <v>1014</v>
      </c>
      <c r="M127" s="55" t="s">
        <v>1015</v>
      </c>
      <c r="N127" s="95">
        <v>4</v>
      </c>
      <c r="O127" s="96"/>
      <c r="P127" s="95">
        <v>4</v>
      </c>
      <c r="Q127" s="96"/>
      <c r="R127" s="95">
        <v>0</v>
      </c>
      <c r="S127" s="97"/>
      <c r="T127" s="96"/>
      <c r="U127" s="55">
        <v>3</v>
      </c>
      <c r="V127" s="55">
        <v>3</v>
      </c>
      <c r="W127" s="55">
        <v>0</v>
      </c>
      <c r="X127" s="55">
        <v>3</v>
      </c>
      <c r="Y127" s="55">
        <v>0</v>
      </c>
      <c r="Z127" s="55">
        <v>0</v>
      </c>
      <c r="AA127" s="55">
        <v>0</v>
      </c>
      <c r="AB127" s="55">
        <v>1</v>
      </c>
      <c r="AC127" s="55">
        <v>1</v>
      </c>
      <c r="AD127" s="55">
        <v>1</v>
      </c>
      <c r="AE127" s="55">
        <v>0</v>
      </c>
      <c r="AF127" s="55">
        <v>1</v>
      </c>
      <c r="AG127" s="55">
        <v>0</v>
      </c>
      <c r="AH127" s="55">
        <v>0</v>
      </c>
      <c r="AI127" s="55">
        <v>0</v>
      </c>
      <c r="AJ127" s="55">
        <v>0</v>
      </c>
      <c r="AK127" s="55">
        <v>0</v>
      </c>
      <c r="AL127" s="39" t="str">
        <f t="shared" si="9"/>
        <v>0, 2, 1, 1, 0,0</v>
      </c>
      <c r="AM127" s="39">
        <f t="shared" si="10"/>
        <v>0</v>
      </c>
      <c r="AN127" s="39">
        <f t="shared" si="11"/>
        <v>2</v>
      </c>
      <c r="AO127" s="39">
        <f t="shared" si="12"/>
        <v>1</v>
      </c>
      <c r="AP127" s="39">
        <f t="shared" si="13"/>
        <v>1</v>
      </c>
      <c r="AQ127" s="39">
        <f t="shared" si="14"/>
        <v>0</v>
      </c>
      <c r="AR127" s="39">
        <f t="shared" si="15"/>
        <v>0</v>
      </c>
    </row>
    <row r="128" spans="1:44" ht="18">
      <c r="A128" s="53">
        <f t="shared" si="8"/>
        <v>231506</v>
      </c>
      <c r="B128" s="54" t="s">
        <v>1011</v>
      </c>
      <c r="C128" s="55" t="s">
        <v>1012</v>
      </c>
      <c r="D128" s="55" t="s">
        <v>28</v>
      </c>
      <c r="E128" s="55" t="s">
        <v>28</v>
      </c>
      <c r="F128" s="55" t="s">
        <v>338</v>
      </c>
      <c r="G128" s="55" t="s">
        <v>1467</v>
      </c>
      <c r="H128" s="55" t="s">
        <v>1468</v>
      </c>
      <c r="I128" s="55" t="s">
        <v>54</v>
      </c>
      <c r="J128" s="56" t="s">
        <v>1469</v>
      </c>
      <c r="K128" s="55" t="s">
        <v>1157</v>
      </c>
      <c r="L128" s="55" t="s">
        <v>1014</v>
      </c>
      <c r="M128" s="55" t="s">
        <v>1015</v>
      </c>
      <c r="N128" s="95">
        <v>7</v>
      </c>
      <c r="O128" s="96"/>
      <c r="P128" s="95">
        <v>7</v>
      </c>
      <c r="Q128" s="96"/>
      <c r="R128" s="95">
        <v>0</v>
      </c>
      <c r="S128" s="97"/>
      <c r="T128" s="96"/>
      <c r="U128" s="55">
        <v>6</v>
      </c>
      <c r="V128" s="55">
        <v>5</v>
      </c>
      <c r="W128" s="55">
        <v>0</v>
      </c>
      <c r="X128" s="55">
        <v>5</v>
      </c>
      <c r="Y128" s="55">
        <v>0</v>
      </c>
      <c r="Z128" s="55">
        <v>1</v>
      </c>
      <c r="AA128" s="55">
        <v>2</v>
      </c>
      <c r="AB128" s="55">
        <v>0</v>
      </c>
      <c r="AC128" s="55">
        <v>1</v>
      </c>
      <c r="AD128" s="55">
        <v>0</v>
      </c>
      <c r="AE128" s="55">
        <v>1</v>
      </c>
      <c r="AF128" s="55">
        <v>0</v>
      </c>
      <c r="AG128" s="55">
        <v>0</v>
      </c>
      <c r="AH128" s="55">
        <v>1</v>
      </c>
      <c r="AI128" s="55">
        <v>1</v>
      </c>
      <c r="AJ128" s="55">
        <v>0</v>
      </c>
      <c r="AK128" s="55">
        <v>0</v>
      </c>
      <c r="AL128" s="39" t="str">
        <f t="shared" si="9"/>
        <v>3, 1, 1, 0, 2,0</v>
      </c>
      <c r="AM128" s="39">
        <f t="shared" si="10"/>
        <v>3</v>
      </c>
      <c r="AN128" s="39">
        <f t="shared" si="11"/>
        <v>1</v>
      </c>
      <c r="AO128" s="39">
        <f t="shared" si="12"/>
        <v>1</v>
      </c>
      <c r="AP128" s="39">
        <f t="shared" si="13"/>
        <v>0</v>
      </c>
      <c r="AQ128" s="39">
        <f t="shared" si="14"/>
        <v>2</v>
      </c>
      <c r="AR128" s="39">
        <f t="shared" si="15"/>
        <v>0</v>
      </c>
    </row>
    <row r="129" spans="1:44" ht="18">
      <c r="A129" s="53">
        <f t="shared" si="8"/>
        <v>230920</v>
      </c>
      <c r="B129" s="54" t="s">
        <v>1011</v>
      </c>
      <c r="C129" s="55" t="s">
        <v>1012</v>
      </c>
      <c r="D129" s="55" t="s">
        <v>28</v>
      </c>
      <c r="E129" s="55" t="s">
        <v>28</v>
      </c>
      <c r="F129" s="55" t="s">
        <v>338</v>
      </c>
      <c r="G129" s="55" t="s">
        <v>1470</v>
      </c>
      <c r="H129" s="55" t="s">
        <v>1471</v>
      </c>
      <c r="I129" s="55" t="s">
        <v>54</v>
      </c>
      <c r="J129" s="56" t="s">
        <v>1472</v>
      </c>
      <c r="K129" s="55" t="s">
        <v>1157</v>
      </c>
      <c r="L129" s="55" t="s">
        <v>1014</v>
      </c>
      <c r="M129" s="55" t="s">
        <v>1015</v>
      </c>
      <c r="N129" s="95">
        <v>17</v>
      </c>
      <c r="O129" s="96"/>
      <c r="P129" s="95">
        <v>17</v>
      </c>
      <c r="Q129" s="96"/>
      <c r="R129" s="95">
        <v>0</v>
      </c>
      <c r="S129" s="97"/>
      <c r="T129" s="96"/>
      <c r="U129" s="55">
        <v>5</v>
      </c>
      <c r="V129" s="55">
        <v>5</v>
      </c>
      <c r="W129" s="55">
        <v>0</v>
      </c>
      <c r="X129" s="55">
        <v>5</v>
      </c>
      <c r="Y129" s="55">
        <v>0</v>
      </c>
      <c r="Z129" s="55">
        <v>2</v>
      </c>
      <c r="AA129" s="55">
        <v>2</v>
      </c>
      <c r="AB129" s="55">
        <v>0</v>
      </c>
      <c r="AC129" s="55">
        <v>2</v>
      </c>
      <c r="AD129" s="55">
        <v>2</v>
      </c>
      <c r="AE129" s="55">
        <v>1</v>
      </c>
      <c r="AF129" s="55">
        <v>0</v>
      </c>
      <c r="AG129" s="55">
        <v>0</v>
      </c>
      <c r="AH129" s="55">
        <v>4</v>
      </c>
      <c r="AI129" s="55">
        <v>0</v>
      </c>
      <c r="AJ129" s="55">
        <v>2</v>
      </c>
      <c r="AK129" s="55">
        <v>2</v>
      </c>
      <c r="AL129" s="39" t="str">
        <f t="shared" si="9"/>
        <v>4, 2, 3, 0, 4,4</v>
      </c>
      <c r="AM129" s="39">
        <f t="shared" si="10"/>
        <v>4</v>
      </c>
      <c r="AN129" s="39">
        <f t="shared" si="11"/>
        <v>2</v>
      </c>
      <c r="AO129" s="39">
        <f t="shared" si="12"/>
        <v>3</v>
      </c>
      <c r="AP129" s="39">
        <f t="shared" si="13"/>
        <v>0</v>
      </c>
      <c r="AQ129" s="39">
        <f t="shared" si="14"/>
        <v>4</v>
      </c>
      <c r="AR129" s="39">
        <f t="shared" si="15"/>
        <v>4</v>
      </c>
    </row>
    <row r="130" spans="1:44" ht="18">
      <c r="A130" s="53">
        <f t="shared" si="8"/>
        <v>231100</v>
      </c>
      <c r="B130" s="54" t="s">
        <v>1011</v>
      </c>
      <c r="C130" s="55" t="s">
        <v>1012</v>
      </c>
      <c r="D130" s="55" t="s">
        <v>28</v>
      </c>
      <c r="E130" s="55" t="s">
        <v>28</v>
      </c>
      <c r="F130" s="55" t="s">
        <v>338</v>
      </c>
      <c r="G130" s="55" t="s">
        <v>539</v>
      </c>
      <c r="H130" s="55" t="s">
        <v>1473</v>
      </c>
      <c r="I130" s="55" t="s">
        <v>54</v>
      </c>
      <c r="J130" s="56" t="s">
        <v>1474</v>
      </c>
      <c r="K130" s="55" t="s">
        <v>1157</v>
      </c>
      <c r="L130" s="55" t="s">
        <v>1014</v>
      </c>
      <c r="M130" s="55" t="s">
        <v>1015</v>
      </c>
      <c r="N130" s="95">
        <v>50</v>
      </c>
      <c r="O130" s="96"/>
      <c r="P130" s="95">
        <v>50</v>
      </c>
      <c r="Q130" s="96"/>
      <c r="R130" s="95">
        <v>0</v>
      </c>
      <c r="S130" s="97"/>
      <c r="T130" s="96"/>
      <c r="U130" s="55">
        <v>6</v>
      </c>
      <c r="V130" s="55">
        <v>6</v>
      </c>
      <c r="W130" s="55">
        <v>0</v>
      </c>
      <c r="X130" s="55">
        <v>6</v>
      </c>
      <c r="Y130" s="55">
        <v>0</v>
      </c>
      <c r="Z130" s="55">
        <v>4</v>
      </c>
      <c r="AA130" s="55">
        <v>3</v>
      </c>
      <c r="AB130" s="55">
        <v>4</v>
      </c>
      <c r="AC130" s="55">
        <v>9</v>
      </c>
      <c r="AD130" s="55">
        <v>7</v>
      </c>
      <c r="AE130" s="55">
        <v>0</v>
      </c>
      <c r="AF130" s="55">
        <v>1</v>
      </c>
      <c r="AG130" s="55">
        <v>1</v>
      </c>
      <c r="AH130" s="55">
        <v>5</v>
      </c>
      <c r="AI130" s="55">
        <v>4</v>
      </c>
      <c r="AJ130" s="55">
        <v>8</v>
      </c>
      <c r="AK130" s="55">
        <v>4</v>
      </c>
      <c r="AL130" s="39" t="str">
        <f t="shared" si="9"/>
        <v>7, 13, 7, 2, 9,12</v>
      </c>
      <c r="AM130" s="39">
        <f t="shared" si="10"/>
        <v>7</v>
      </c>
      <c r="AN130" s="39">
        <f t="shared" si="11"/>
        <v>13</v>
      </c>
      <c r="AO130" s="39">
        <f t="shared" si="12"/>
        <v>7</v>
      </c>
      <c r="AP130" s="39">
        <f t="shared" si="13"/>
        <v>2</v>
      </c>
      <c r="AQ130" s="39">
        <f t="shared" si="14"/>
        <v>9</v>
      </c>
      <c r="AR130" s="39">
        <f t="shared" si="15"/>
        <v>12</v>
      </c>
    </row>
    <row r="131" spans="1:44" ht="18">
      <c r="A131" s="53">
        <f t="shared" si="8"/>
        <v>559179</v>
      </c>
      <c r="B131" s="54" t="s">
        <v>1011</v>
      </c>
      <c r="C131" s="55" t="s">
        <v>1012</v>
      </c>
      <c r="D131" s="55" t="s">
        <v>28</v>
      </c>
      <c r="E131" s="55" t="s">
        <v>28</v>
      </c>
      <c r="F131" s="55" t="s">
        <v>338</v>
      </c>
      <c r="G131" s="55" t="s">
        <v>1022</v>
      </c>
      <c r="H131" s="55" t="s">
        <v>1475</v>
      </c>
      <c r="I131" s="55" t="s">
        <v>54</v>
      </c>
      <c r="J131" s="56" t="s">
        <v>1476</v>
      </c>
      <c r="K131" s="55" t="s">
        <v>1157</v>
      </c>
      <c r="L131" s="55" t="s">
        <v>1014</v>
      </c>
      <c r="M131" s="55" t="s">
        <v>1015</v>
      </c>
      <c r="N131" s="95">
        <v>19</v>
      </c>
      <c r="O131" s="96"/>
      <c r="P131" s="95">
        <v>19</v>
      </c>
      <c r="Q131" s="96"/>
      <c r="R131" s="95">
        <v>0</v>
      </c>
      <c r="S131" s="97"/>
      <c r="T131" s="96"/>
      <c r="U131" s="55">
        <v>6</v>
      </c>
      <c r="V131" s="55">
        <v>6</v>
      </c>
      <c r="W131" s="55">
        <v>0</v>
      </c>
      <c r="X131" s="55">
        <v>6</v>
      </c>
      <c r="Y131" s="55">
        <v>0</v>
      </c>
      <c r="Z131" s="55">
        <v>4</v>
      </c>
      <c r="AA131" s="55">
        <v>2</v>
      </c>
      <c r="AB131" s="55">
        <v>3</v>
      </c>
      <c r="AC131" s="55">
        <v>0</v>
      </c>
      <c r="AD131" s="55">
        <v>1</v>
      </c>
      <c r="AE131" s="55">
        <v>1</v>
      </c>
      <c r="AF131" s="55">
        <v>2</v>
      </c>
      <c r="AG131" s="55">
        <v>1</v>
      </c>
      <c r="AH131" s="55">
        <v>2</v>
      </c>
      <c r="AI131" s="55">
        <v>1</v>
      </c>
      <c r="AJ131" s="55">
        <v>1</v>
      </c>
      <c r="AK131" s="55">
        <v>1</v>
      </c>
      <c r="AL131" s="39" t="str">
        <f t="shared" si="9"/>
        <v>6, 3, 2, 3, 3,2</v>
      </c>
      <c r="AM131" s="39">
        <f t="shared" si="10"/>
        <v>6</v>
      </c>
      <c r="AN131" s="39">
        <f t="shared" si="11"/>
        <v>3</v>
      </c>
      <c r="AO131" s="39">
        <f t="shared" si="12"/>
        <v>2</v>
      </c>
      <c r="AP131" s="39">
        <f t="shared" si="13"/>
        <v>3</v>
      </c>
      <c r="AQ131" s="39">
        <f t="shared" si="14"/>
        <v>3</v>
      </c>
      <c r="AR131" s="39">
        <f t="shared" si="15"/>
        <v>2</v>
      </c>
    </row>
    <row r="132" spans="1:44" ht="18">
      <c r="A132" s="53">
        <f t="shared" si="8"/>
        <v>230854</v>
      </c>
      <c r="B132" s="54" t="s">
        <v>1011</v>
      </c>
      <c r="C132" s="55" t="s">
        <v>1012</v>
      </c>
      <c r="D132" s="55" t="s">
        <v>28</v>
      </c>
      <c r="E132" s="55" t="s">
        <v>28</v>
      </c>
      <c r="F132" s="55" t="s">
        <v>338</v>
      </c>
      <c r="G132" s="55" t="s">
        <v>338</v>
      </c>
      <c r="H132" s="55" t="s">
        <v>1477</v>
      </c>
      <c r="I132" s="55" t="s">
        <v>54</v>
      </c>
      <c r="J132" s="56" t="s">
        <v>1478</v>
      </c>
      <c r="K132" s="55" t="s">
        <v>1157</v>
      </c>
      <c r="L132" s="55" t="s">
        <v>1014</v>
      </c>
      <c r="M132" s="55" t="s">
        <v>1015</v>
      </c>
      <c r="N132" s="95">
        <v>228</v>
      </c>
      <c r="O132" s="96"/>
      <c r="P132" s="95">
        <v>228</v>
      </c>
      <c r="Q132" s="96"/>
      <c r="R132" s="95">
        <v>0</v>
      </c>
      <c r="S132" s="97"/>
      <c r="T132" s="96"/>
      <c r="U132" s="55">
        <v>6</v>
      </c>
      <c r="V132" s="55">
        <v>12</v>
      </c>
      <c r="W132" s="55">
        <v>0</v>
      </c>
      <c r="X132" s="55">
        <v>12</v>
      </c>
      <c r="Y132" s="55">
        <v>0</v>
      </c>
      <c r="Z132" s="55">
        <v>20</v>
      </c>
      <c r="AA132" s="55">
        <v>13</v>
      </c>
      <c r="AB132" s="55">
        <v>20</v>
      </c>
      <c r="AC132" s="55">
        <v>19</v>
      </c>
      <c r="AD132" s="55">
        <v>19</v>
      </c>
      <c r="AE132" s="55">
        <v>23</v>
      </c>
      <c r="AF132" s="55">
        <v>27</v>
      </c>
      <c r="AG132" s="55">
        <v>18</v>
      </c>
      <c r="AH132" s="55">
        <v>19</v>
      </c>
      <c r="AI132" s="55">
        <v>14</v>
      </c>
      <c r="AJ132" s="55">
        <v>16</v>
      </c>
      <c r="AK132" s="55">
        <v>20</v>
      </c>
      <c r="AL132" s="39" t="str">
        <f t="shared" si="9"/>
        <v>33, 39, 42, 45, 33,36</v>
      </c>
      <c r="AM132" s="39">
        <f t="shared" si="10"/>
        <v>33</v>
      </c>
      <c r="AN132" s="39">
        <f t="shared" si="11"/>
        <v>39</v>
      </c>
      <c r="AO132" s="39">
        <f t="shared" si="12"/>
        <v>42</v>
      </c>
      <c r="AP132" s="39">
        <f t="shared" si="13"/>
        <v>45</v>
      </c>
      <c r="AQ132" s="39">
        <f t="shared" si="14"/>
        <v>33</v>
      </c>
      <c r="AR132" s="39">
        <f t="shared" si="15"/>
        <v>36</v>
      </c>
    </row>
    <row r="133" spans="1:44" ht="18">
      <c r="A133" s="53">
        <f t="shared" ref="A133:A196" si="16">VALUE(H133)</f>
        <v>231266</v>
      </c>
      <c r="B133" s="54" t="s">
        <v>1011</v>
      </c>
      <c r="C133" s="55" t="s">
        <v>1012</v>
      </c>
      <c r="D133" s="55" t="s">
        <v>28</v>
      </c>
      <c r="E133" s="55" t="s">
        <v>28</v>
      </c>
      <c r="F133" s="55" t="s">
        <v>338</v>
      </c>
      <c r="G133" s="55" t="s">
        <v>1033</v>
      </c>
      <c r="H133" s="55" t="s">
        <v>1479</v>
      </c>
      <c r="I133" s="55" t="s">
        <v>54</v>
      </c>
      <c r="J133" s="56" t="s">
        <v>1480</v>
      </c>
      <c r="K133" s="55" t="s">
        <v>1157</v>
      </c>
      <c r="L133" s="55" t="s">
        <v>1014</v>
      </c>
      <c r="M133" s="55" t="s">
        <v>1015</v>
      </c>
      <c r="N133" s="95">
        <v>48</v>
      </c>
      <c r="O133" s="96"/>
      <c r="P133" s="95">
        <v>48</v>
      </c>
      <c r="Q133" s="96"/>
      <c r="R133" s="95">
        <v>0</v>
      </c>
      <c r="S133" s="97"/>
      <c r="T133" s="96"/>
      <c r="U133" s="55">
        <v>6</v>
      </c>
      <c r="V133" s="55">
        <v>6</v>
      </c>
      <c r="W133" s="55">
        <v>0</v>
      </c>
      <c r="X133" s="55">
        <v>6</v>
      </c>
      <c r="Y133" s="55">
        <v>0</v>
      </c>
      <c r="Z133" s="55">
        <v>5</v>
      </c>
      <c r="AA133" s="55">
        <v>4</v>
      </c>
      <c r="AB133" s="55">
        <v>2</v>
      </c>
      <c r="AC133" s="55">
        <v>5</v>
      </c>
      <c r="AD133" s="55">
        <v>1</v>
      </c>
      <c r="AE133" s="55">
        <v>3</v>
      </c>
      <c r="AF133" s="55">
        <v>5</v>
      </c>
      <c r="AG133" s="55">
        <v>4</v>
      </c>
      <c r="AH133" s="55">
        <v>4</v>
      </c>
      <c r="AI133" s="55">
        <v>6</v>
      </c>
      <c r="AJ133" s="55">
        <v>7</v>
      </c>
      <c r="AK133" s="55">
        <v>2</v>
      </c>
      <c r="AL133" s="39" t="str">
        <f t="shared" ref="AL133:AL196" si="17">CONCATENATE(AM133,", ",AN133,", ",AO133,", ",AP133,", ",AQ133,",",AR133)</f>
        <v>9, 7, 4, 9, 10,9</v>
      </c>
      <c r="AM133" s="39">
        <f t="shared" ref="AM133:AM196" si="18">SUM(Z133:AA133)</f>
        <v>9</v>
      </c>
      <c r="AN133" s="39">
        <f t="shared" ref="AN133:AN196" si="19">SUM(AB133:AC133)</f>
        <v>7</v>
      </c>
      <c r="AO133" s="39">
        <f t="shared" ref="AO133:AO196" si="20">SUM(AD133:AE133)</f>
        <v>4</v>
      </c>
      <c r="AP133" s="39">
        <f t="shared" ref="AP133:AP196" si="21">SUM(AF133:AG133)</f>
        <v>9</v>
      </c>
      <c r="AQ133" s="39">
        <f t="shared" ref="AQ133:AQ196" si="22">SUM(AH133:AI133)</f>
        <v>10</v>
      </c>
      <c r="AR133" s="39">
        <f t="shared" ref="AR133:AR196" si="23">SUM(AJ133:AK133)</f>
        <v>9</v>
      </c>
    </row>
    <row r="134" spans="1:44" ht="18">
      <c r="A134" s="53">
        <f t="shared" si="16"/>
        <v>1572536</v>
      </c>
      <c r="B134" s="54" t="s">
        <v>1011</v>
      </c>
      <c r="C134" s="55" t="s">
        <v>1012</v>
      </c>
      <c r="D134" s="55" t="s">
        <v>28</v>
      </c>
      <c r="E134" s="55" t="s">
        <v>28</v>
      </c>
      <c r="F134" s="55" t="s">
        <v>338</v>
      </c>
      <c r="G134" s="55" t="s">
        <v>1052</v>
      </c>
      <c r="H134" s="55" t="s">
        <v>1481</v>
      </c>
      <c r="I134" s="55" t="s">
        <v>54</v>
      </c>
      <c r="J134" s="56" t="s">
        <v>1482</v>
      </c>
      <c r="K134" s="55" t="s">
        <v>1157</v>
      </c>
      <c r="L134" s="55" t="s">
        <v>1014</v>
      </c>
      <c r="M134" s="55" t="s">
        <v>1015</v>
      </c>
      <c r="N134" s="95">
        <v>13</v>
      </c>
      <c r="O134" s="96"/>
      <c r="P134" s="95">
        <v>13</v>
      </c>
      <c r="Q134" s="96"/>
      <c r="R134" s="95">
        <v>0</v>
      </c>
      <c r="S134" s="97"/>
      <c r="T134" s="96"/>
      <c r="U134" s="55">
        <v>6</v>
      </c>
      <c r="V134" s="55">
        <v>6</v>
      </c>
      <c r="W134" s="55">
        <v>0</v>
      </c>
      <c r="X134" s="55">
        <v>6</v>
      </c>
      <c r="Y134" s="55">
        <v>0</v>
      </c>
      <c r="Z134" s="55">
        <v>1</v>
      </c>
      <c r="AA134" s="55">
        <v>0</v>
      </c>
      <c r="AB134" s="55">
        <v>1</v>
      </c>
      <c r="AC134" s="55">
        <v>3</v>
      </c>
      <c r="AD134" s="55">
        <v>0</v>
      </c>
      <c r="AE134" s="55">
        <v>1</v>
      </c>
      <c r="AF134" s="55">
        <v>1</v>
      </c>
      <c r="AG134" s="55">
        <v>1</v>
      </c>
      <c r="AH134" s="55">
        <v>1</v>
      </c>
      <c r="AI134" s="55">
        <v>3</v>
      </c>
      <c r="AJ134" s="55">
        <v>0</v>
      </c>
      <c r="AK134" s="55">
        <v>1</v>
      </c>
      <c r="AL134" s="39" t="str">
        <f t="shared" si="17"/>
        <v>1, 4, 1, 2, 4,1</v>
      </c>
      <c r="AM134" s="39">
        <f t="shared" si="18"/>
        <v>1</v>
      </c>
      <c r="AN134" s="39">
        <f t="shared" si="19"/>
        <v>4</v>
      </c>
      <c r="AO134" s="39">
        <f t="shared" si="20"/>
        <v>1</v>
      </c>
      <c r="AP134" s="39">
        <f t="shared" si="21"/>
        <v>2</v>
      </c>
      <c r="AQ134" s="39">
        <f t="shared" si="22"/>
        <v>4</v>
      </c>
      <c r="AR134" s="39">
        <f t="shared" si="23"/>
        <v>1</v>
      </c>
    </row>
    <row r="135" spans="1:44" ht="18">
      <c r="A135" s="53">
        <f t="shared" si="16"/>
        <v>531483</v>
      </c>
      <c r="B135" s="54" t="s">
        <v>1011</v>
      </c>
      <c r="C135" s="55" t="s">
        <v>1012</v>
      </c>
      <c r="D135" s="55" t="s">
        <v>28</v>
      </c>
      <c r="E135" s="55" t="s">
        <v>28</v>
      </c>
      <c r="F135" s="55" t="s">
        <v>338</v>
      </c>
      <c r="G135" s="55" t="s">
        <v>1483</v>
      </c>
      <c r="H135" s="55" t="s">
        <v>1484</v>
      </c>
      <c r="I135" s="55" t="s">
        <v>54</v>
      </c>
      <c r="J135" s="56" t="s">
        <v>1485</v>
      </c>
      <c r="K135" s="55" t="s">
        <v>1157</v>
      </c>
      <c r="L135" s="55" t="s">
        <v>1014</v>
      </c>
      <c r="M135" s="55" t="s">
        <v>1015</v>
      </c>
      <c r="N135" s="95">
        <v>7</v>
      </c>
      <c r="O135" s="96"/>
      <c r="P135" s="95">
        <v>7</v>
      </c>
      <c r="Q135" s="96"/>
      <c r="R135" s="95">
        <v>0</v>
      </c>
      <c r="S135" s="97"/>
      <c r="T135" s="96"/>
      <c r="U135" s="55">
        <v>3</v>
      </c>
      <c r="V135" s="55">
        <v>3</v>
      </c>
      <c r="W135" s="55">
        <v>0</v>
      </c>
      <c r="X135" s="55">
        <v>3</v>
      </c>
      <c r="Y135" s="55">
        <v>0</v>
      </c>
      <c r="Z135" s="55">
        <v>0</v>
      </c>
      <c r="AA135" s="55">
        <v>0</v>
      </c>
      <c r="AB135" s="55">
        <v>1</v>
      </c>
      <c r="AC135" s="55">
        <v>1</v>
      </c>
      <c r="AD135" s="55">
        <v>0</v>
      </c>
      <c r="AE135" s="55">
        <v>0</v>
      </c>
      <c r="AF135" s="55">
        <v>0</v>
      </c>
      <c r="AG135" s="55">
        <v>0</v>
      </c>
      <c r="AH135" s="55">
        <v>0</v>
      </c>
      <c r="AI135" s="55">
        <v>2</v>
      </c>
      <c r="AJ135" s="55">
        <v>0</v>
      </c>
      <c r="AK135" s="55">
        <v>3</v>
      </c>
      <c r="AL135" s="39" t="str">
        <f t="shared" si="17"/>
        <v>0, 2, 0, 0, 2,3</v>
      </c>
      <c r="AM135" s="39">
        <f t="shared" si="18"/>
        <v>0</v>
      </c>
      <c r="AN135" s="39">
        <f t="shared" si="19"/>
        <v>2</v>
      </c>
      <c r="AO135" s="39">
        <f t="shared" si="20"/>
        <v>0</v>
      </c>
      <c r="AP135" s="39">
        <f t="shared" si="21"/>
        <v>0</v>
      </c>
      <c r="AQ135" s="39">
        <f t="shared" si="22"/>
        <v>2</v>
      </c>
      <c r="AR135" s="39">
        <f t="shared" si="23"/>
        <v>3</v>
      </c>
    </row>
    <row r="136" spans="1:44" ht="18">
      <c r="A136" s="53">
        <f t="shared" si="16"/>
        <v>706598</v>
      </c>
      <c r="B136" s="54" t="s">
        <v>1011</v>
      </c>
      <c r="C136" s="55" t="s">
        <v>1012</v>
      </c>
      <c r="D136" s="55" t="s">
        <v>28</v>
      </c>
      <c r="E136" s="55" t="s">
        <v>28</v>
      </c>
      <c r="F136" s="55" t="s">
        <v>338</v>
      </c>
      <c r="G136" s="55" t="s">
        <v>1486</v>
      </c>
      <c r="H136" s="55" t="s">
        <v>1487</v>
      </c>
      <c r="I136" s="55" t="s">
        <v>54</v>
      </c>
      <c r="J136" s="56" t="s">
        <v>1488</v>
      </c>
      <c r="K136" s="55" t="s">
        <v>1157</v>
      </c>
      <c r="L136" s="55" t="s">
        <v>1014</v>
      </c>
      <c r="M136" s="55" t="s">
        <v>1015</v>
      </c>
      <c r="N136" s="95">
        <v>2</v>
      </c>
      <c r="O136" s="96"/>
      <c r="P136" s="95">
        <v>1</v>
      </c>
      <c r="Q136" s="96"/>
      <c r="R136" s="95">
        <v>1</v>
      </c>
      <c r="S136" s="97"/>
      <c r="T136" s="96"/>
      <c r="U136" s="55">
        <v>2</v>
      </c>
      <c r="V136" s="55">
        <v>2</v>
      </c>
      <c r="W136" s="55">
        <v>0</v>
      </c>
      <c r="X136" s="55">
        <v>1</v>
      </c>
      <c r="Y136" s="55">
        <v>0</v>
      </c>
      <c r="Z136" s="55">
        <v>0</v>
      </c>
      <c r="AA136" s="55">
        <v>0</v>
      </c>
      <c r="AB136" s="55">
        <v>0</v>
      </c>
      <c r="AC136" s="55">
        <v>0</v>
      </c>
      <c r="AD136" s="55">
        <v>0</v>
      </c>
      <c r="AE136" s="55">
        <v>0</v>
      </c>
      <c r="AF136" s="55">
        <v>0</v>
      </c>
      <c r="AG136" s="55">
        <v>1</v>
      </c>
      <c r="AH136" s="55">
        <v>0</v>
      </c>
      <c r="AI136" s="55">
        <v>1</v>
      </c>
      <c r="AJ136" s="55">
        <v>0</v>
      </c>
      <c r="AK136" s="55">
        <v>0</v>
      </c>
      <c r="AL136" s="39" t="str">
        <f t="shared" si="17"/>
        <v>0, 0, 0, 1, 1,0</v>
      </c>
      <c r="AM136" s="39">
        <f t="shared" si="18"/>
        <v>0</v>
      </c>
      <c r="AN136" s="39">
        <f t="shared" si="19"/>
        <v>0</v>
      </c>
      <c r="AO136" s="39">
        <f t="shared" si="20"/>
        <v>0</v>
      </c>
      <c r="AP136" s="39">
        <f t="shared" si="21"/>
        <v>1</v>
      </c>
      <c r="AQ136" s="39">
        <f t="shared" si="22"/>
        <v>1</v>
      </c>
      <c r="AR136" s="39">
        <f t="shared" si="23"/>
        <v>0</v>
      </c>
    </row>
    <row r="137" spans="1:44" ht="18">
      <c r="A137" s="53">
        <f t="shared" si="16"/>
        <v>230664</v>
      </c>
      <c r="B137" s="54" t="s">
        <v>1011</v>
      </c>
      <c r="C137" s="55" t="s">
        <v>1012</v>
      </c>
      <c r="D137" s="55" t="s">
        <v>28</v>
      </c>
      <c r="E137" s="55" t="s">
        <v>28</v>
      </c>
      <c r="F137" s="55" t="s">
        <v>350</v>
      </c>
      <c r="G137" s="55" t="s">
        <v>1489</v>
      </c>
      <c r="H137" s="55" t="s">
        <v>1490</v>
      </c>
      <c r="I137" s="55" t="s">
        <v>54</v>
      </c>
      <c r="J137" s="56" t="s">
        <v>1491</v>
      </c>
      <c r="K137" s="55" t="s">
        <v>1157</v>
      </c>
      <c r="L137" s="55" t="s">
        <v>1014</v>
      </c>
      <c r="M137" s="55" t="s">
        <v>1015</v>
      </c>
      <c r="N137" s="95">
        <v>34</v>
      </c>
      <c r="O137" s="96"/>
      <c r="P137" s="95">
        <v>34</v>
      </c>
      <c r="Q137" s="96"/>
      <c r="R137" s="95">
        <v>0</v>
      </c>
      <c r="S137" s="97"/>
      <c r="T137" s="96"/>
      <c r="U137" s="55">
        <v>6</v>
      </c>
      <c r="V137" s="55">
        <v>6</v>
      </c>
      <c r="W137" s="55">
        <v>0</v>
      </c>
      <c r="X137" s="55">
        <v>6</v>
      </c>
      <c r="Y137" s="55">
        <v>0</v>
      </c>
      <c r="Z137" s="55">
        <v>2</v>
      </c>
      <c r="AA137" s="55">
        <v>4</v>
      </c>
      <c r="AB137" s="55">
        <v>1</v>
      </c>
      <c r="AC137" s="55">
        <v>5</v>
      </c>
      <c r="AD137" s="55">
        <v>2</v>
      </c>
      <c r="AE137" s="55">
        <v>6</v>
      </c>
      <c r="AF137" s="55">
        <v>6</v>
      </c>
      <c r="AG137" s="55">
        <v>0</v>
      </c>
      <c r="AH137" s="55">
        <v>1</v>
      </c>
      <c r="AI137" s="55">
        <v>3</v>
      </c>
      <c r="AJ137" s="55">
        <v>0</v>
      </c>
      <c r="AK137" s="55">
        <v>4</v>
      </c>
      <c r="AL137" s="39" t="str">
        <f t="shared" si="17"/>
        <v>6, 6, 8, 6, 4,4</v>
      </c>
      <c r="AM137" s="39">
        <f t="shared" si="18"/>
        <v>6</v>
      </c>
      <c r="AN137" s="39">
        <f t="shared" si="19"/>
        <v>6</v>
      </c>
      <c r="AO137" s="39">
        <f t="shared" si="20"/>
        <v>8</v>
      </c>
      <c r="AP137" s="39">
        <f t="shared" si="21"/>
        <v>6</v>
      </c>
      <c r="AQ137" s="39">
        <f t="shared" si="22"/>
        <v>4</v>
      </c>
      <c r="AR137" s="39">
        <f t="shared" si="23"/>
        <v>4</v>
      </c>
    </row>
    <row r="138" spans="1:44" ht="18">
      <c r="A138" s="53">
        <f t="shared" si="16"/>
        <v>230185</v>
      </c>
      <c r="B138" s="54" t="s">
        <v>1011</v>
      </c>
      <c r="C138" s="55" t="s">
        <v>1012</v>
      </c>
      <c r="D138" s="55" t="s">
        <v>28</v>
      </c>
      <c r="E138" s="55" t="s">
        <v>28</v>
      </c>
      <c r="F138" s="55" t="s">
        <v>350</v>
      </c>
      <c r="G138" s="55" t="s">
        <v>1492</v>
      </c>
      <c r="H138" s="55" t="s">
        <v>1493</v>
      </c>
      <c r="I138" s="55" t="s">
        <v>54</v>
      </c>
      <c r="J138" s="56" t="s">
        <v>1494</v>
      </c>
      <c r="K138" s="55" t="s">
        <v>1157</v>
      </c>
      <c r="L138" s="55" t="s">
        <v>1014</v>
      </c>
      <c r="M138" s="55" t="s">
        <v>1015</v>
      </c>
      <c r="N138" s="95">
        <v>26</v>
      </c>
      <c r="O138" s="96"/>
      <c r="P138" s="95">
        <v>25</v>
      </c>
      <c r="Q138" s="96"/>
      <c r="R138" s="95">
        <v>1</v>
      </c>
      <c r="S138" s="97"/>
      <c r="T138" s="96"/>
      <c r="U138" s="55">
        <v>6</v>
      </c>
      <c r="V138" s="55">
        <v>6</v>
      </c>
      <c r="W138" s="55">
        <v>0</v>
      </c>
      <c r="X138" s="55">
        <v>6</v>
      </c>
      <c r="Y138" s="55">
        <v>0</v>
      </c>
      <c r="Z138" s="55">
        <v>2</v>
      </c>
      <c r="AA138" s="55">
        <v>3</v>
      </c>
      <c r="AB138" s="55">
        <v>0</v>
      </c>
      <c r="AC138" s="55">
        <v>2</v>
      </c>
      <c r="AD138" s="55">
        <v>4</v>
      </c>
      <c r="AE138" s="55">
        <v>3</v>
      </c>
      <c r="AF138" s="55">
        <v>0</v>
      </c>
      <c r="AG138" s="55">
        <v>1</v>
      </c>
      <c r="AH138" s="55">
        <v>6</v>
      </c>
      <c r="AI138" s="55">
        <v>2</v>
      </c>
      <c r="AJ138" s="55">
        <v>2</v>
      </c>
      <c r="AK138" s="55">
        <v>1</v>
      </c>
      <c r="AL138" s="39" t="str">
        <f t="shared" si="17"/>
        <v>5, 2, 7, 1, 8,3</v>
      </c>
      <c r="AM138" s="39">
        <f t="shared" si="18"/>
        <v>5</v>
      </c>
      <c r="AN138" s="39">
        <f t="shared" si="19"/>
        <v>2</v>
      </c>
      <c r="AO138" s="39">
        <f t="shared" si="20"/>
        <v>7</v>
      </c>
      <c r="AP138" s="39">
        <f t="shared" si="21"/>
        <v>1</v>
      </c>
      <c r="AQ138" s="39">
        <f t="shared" si="22"/>
        <v>8</v>
      </c>
      <c r="AR138" s="39">
        <f t="shared" si="23"/>
        <v>3</v>
      </c>
    </row>
    <row r="139" spans="1:44" ht="18">
      <c r="A139" s="53">
        <f t="shared" si="16"/>
        <v>230474</v>
      </c>
      <c r="B139" s="54" t="s">
        <v>1011</v>
      </c>
      <c r="C139" s="55" t="s">
        <v>1012</v>
      </c>
      <c r="D139" s="55" t="s">
        <v>28</v>
      </c>
      <c r="E139" s="55" t="s">
        <v>28</v>
      </c>
      <c r="F139" s="55" t="s">
        <v>350</v>
      </c>
      <c r="G139" s="55" t="s">
        <v>350</v>
      </c>
      <c r="H139" s="55" t="s">
        <v>1495</v>
      </c>
      <c r="I139" s="55" t="s">
        <v>54</v>
      </c>
      <c r="J139" s="56" t="s">
        <v>1496</v>
      </c>
      <c r="K139" s="55" t="s">
        <v>1157</v>
      </c>
      <c r="L139" s="55" t="s">
        <v>1014</v>
      </c>
      <c r="M139" s="55" t="s">
        <v>1015</v>
      </c>
      <c r="N139" s="95">
        <v>93</v>
      </c>
      <c r="O139" s="96"/>
      <c r="P139" s="95">
        <v>93</v>
      </c>
      <c r="Q139" s="96"/>
      <c r="R139" s="95">
        <v>0</v>
      </c>
      <c r="S139" s="97"/>
      <c r="T139" s="96"/>
      <c r="U139" s="55">
        <v>6</v>
      </c>
      <c r="V139" s="55">
        <v>8</v>
      </c>
      <c r="W139" s="55">
        <v>0</v>
      </c>
      <c r="X139" s="55">
        <v>8</v>
      </c>
      <c r="Y139" s="55">
        <v>0</v>
      </c>
      <c r="Z139" s="55">
        <v>10</v>
      </c>
      <c r="AA139" s="55">
        <v>3</v>
      </c>
      <c r="AB139" s="55">
        <v>9</v>
      </c>
      <c r="AC139" s="55">
        <v>4</v>
      </c>
      <c r="AD139" s="55">
        <v>11</v>
      </c>
      <c r="AE139" s="55">
        <v>9</v>
      </c>
      <c r="AF139" s="55">
        <v>7</v>
      </c>
      <c r="AG139" s="55">
        <v>10</v>
      </c>
      <c r="AH139" s="55">
        <v>3</v>
      </c>
      <c r="AI139" s="55">
        <v>11</v>
      </c>
      <c r="AJ139" s="55">
        <v>4</v>
      </c>
      <c r="AK139" s="55">
        <v>12</v>
      </c>
      <c r="AL139" s="39" t="str">
        <f t="shared" si="17"/>
        <v>13, 13, 20, 17, 14,16</v>
      </c>
      <c r="AM139" s="39">
        <f t="shared" si="18"/>
        <v>13</v>
      </c>
      <c r="AN139" s="39">
        <f t="shared" si="19"/>
        <v>13</v>
      </c>
      <c r="AO139" s="39">
        <f t="shared" si="20"/>
        <v>20</v>
      </c>
      <c r="AP139" s="39">
        <f t="shared" si="21"/>
        <v>17</v>
      </c>
      <c r="AQ139" s="39">
        <f t="shared" si="22"/>
        <v>14</v>
      </c>
      <c r="AR139" s="39">
        <f t="shared" si="23"/>
        <v>16</v>
      </c>
    </row>
    <row r="140" spans="1:44" ht="27">
      <c r="A140" s="53">
        <f t="shared" si="16"/>
        <v>230128</v>
      </c>
      <c r="B140" s="54" t="s">
        <v>1011</v>
      </c>
      <c r="C140" s="55" t="s">
        <v>1012</v>
      </c>
      <c r="D140" s="55" t="s">
        <v>28</v>
      </c>
      <c r="E140" s="55" t="s">
        <v>28</v>
      </c>
      <c r="F140" s="55" t="s">
        <v>350</v>
      </c>
      <c r="G140" s="55" t="s">
        <v>1057</v>
      </c>
      <c r="H140" s="55" t="s">
        <v>1497</v>
      </c>
      <c r="I140" s="55" t="s">
        <v>54</v>
      </c>
      <c r="J140" s="56" t="s">
        <v>1498</v>
      </c>
      <c r="K140" s="55" t="s">
        <v>1157</v>
      </c>
      <c r="L140" s="55" t="s">
        <v>1014</v>
      </c>
      <c r="M140" s="55" t="s">
        <v>1015</v>
      </c>
      <c r="N140" s="95">
        <v>124</v>
      </c>
      <c r="O140" s="96"/>
      <c r="P140" s="95">
        <v>122</v>
      </c>
      <c r="Q140" s="96"/>
      <c r="R140" s="95">
        <v>2</v>
      </c>
      <c r="S140" s="97"/>
      <c r="T140" s="96"/>
      <c r="U140" s="55">
        <v>6</v>
      </c>
      <c r="V140" s="55">
        <v>12</v>
      </c>
      <c r="W140" s="55">
        <v>0</v>
      </c>
      <c r="X140" s="55">
        <v>12</v>
      </c>
      <c r="Y140" s="55">
        <v>0</v>
      </c>
      <c r="Z140" s="55">
        <v>9</v>
      </c>
      <c r="AA140" s="55">
        <v>7</v>
      </c>
      <c r="AB140" s="55">
        <v>16</v>
      </c>
      <c r="AC140" s="55">
        <v>11</v>
      </c>
      <c r="AD140" s="55">
        <v>6</v>
      </c>
      <c r="AE140" s="55">
        <v>14</v>
      </c>
      <c r="AF140" s="55">
        <v>10</v>
      </c>
      <c r="AG140" s="55">
        <v>6</v>
      </c>
      <c r="AH140" s="55">
        <v>10</v>
      </c>
      <c r="AI140" s="55">
        <v>8</v>
      </c>
      <c r="AJ140" s="55">
        <v>12</v>
      </c>
      <c r="AK140" s="55">
        <v>15</v>
      </c>
      <c r="AL140" s="39" t="str">
        <f t="shared" si="17"/>
        <v>16, 27, 20, 16, 18,27</v>
      </c>
      <c r="AM140" s="39">
        <f t="shared" si="18"/>
        <v>16</v>
      </c>
      <c r="AN140" s="39">
        <f t="shared" si="19"/>
        <v>27</v>
      </c>
      <c r="AO140" s="39">
        <f t="shared" si="20"/>
        <v>20</v>
      </c>
      <c r="AP140" s="39">
        <f t="shared" si="21"/>
        <v>16</v>
      </c>
      <c r="AQ140" s="39">
        <f t="shared" si="22"/>
        <v>18</v>
      </c>
      <c r="AR140" s="39">
        <f t="shared" si="23"/>
        <v>27</v>
      </c>
    </row>
    <row r="141" spans="1:44" ht="18">
      <c r="A141" s="53">
        <f t="shared" si="16"/>
        <v>846485</v>
      </c>
      <c r="B141" s="54" t="s">
        <v>1011</v>
      </c>
      <c r="C141" s="55" t="s">
        <v>1012</v>
      </c>
      <c r="D141" s="55" t="s">
        <v>28</v>
      </c>
      <c r="E141" s="55" t="s">
        <v>28</v>
      </c>
      <c r="F141" s="55" t="s">
        <v>350</v>
      </c>
      <c r="G141" s="55" t="s">
        <v>1499</v>
      </c>
      <c r="H141" s="55" t="s">
        <v>1500</v>
      </c>
      <c r="I141" s="55" t="s">
        <v>54</v>
      </c>
      <c r="J141" s="56" t="s">
        <v>1499</v>
      </c>
      <c r="K141" s="55" t="s">
        <v>1157</v>
      </c>
      <c r="L141" s="55" t="s">
        <v>1014</v>
      </c>
      <c r="M141" s="55" t="s">
        <v>1031</v>
      </c>
      <c r="N141" s="95">
        <v>15</v>
      </c>
      <c r="O141" s="96"/>
      <c r="P141" s="95">
        <v>15</v>
      </c>
      <c r="Q141" s="96"/>
      <c r="R141" s="95">
        <v>0</v>
      </c>
      <c r="S141" s="97"/>
      <c r="T141" s="96"/>
      <c r="U141" s="55">
        <v>5</v>
      </c>
      <c r="V141" s="55">
        <v>5</v>
      </c>
      <c r="W141" s="55">
        <v>0</v>
      </c>
      <c r="X141" s="55">
        <v>5</v>
      </c>
      <c r="Y141" s="55">
        <v>0</v>
      </c>
      <c r="Z141" s="55">
        <v>0</v>
      </c>
      <c r="AA141" s="55">
        <v>3</v>
      </c>
      <c r="AB141" s="55">
        <v>0</v>
      </c>
      <c r="AC141" s="55">
        <v>3</v>
      </c>
      <c r="AD141" s="55">
        <v>0</v>
      </c>
      <c r="AE141" s="55">
        <v>0</v>
      </c>
      <c r="AF141" s="55">
        <v>1</v>
      </c>
      <c r="AG141" s="55">
        <v>2</v>
      </c>
      <c r="AH141" s="55">
        <v>1</v>
      </c>
      <c r="AI141" s="55">
        <v>2</v>
      </c>
      <c r="AJ141" s="55">
        <v>1</v>
      </c>
      <c r="AK141" s="55">
        <v>2</v>
      </c>
      <c r="AL141" s="39" t="str">
        <f t="shared" si="17"/>
        <v>3, 3, 0, 3, 3,3</v>
      </c>
      <c r="AM141" s="39">
        <f t="shared" si="18"/>
        <v>3</v>
      </c>
      <c r="AN141" s="39">
        <f t="shared" si="19"/>
        <v>3</v>
      </c>
      <c r="AO141" s="39">
        <f t="shared" si="20"/>
        <v>0</v>
      </c>
      <c r="AP141" s="39">
        <f t="shared" si="21"/>
        <v>3</v>
      </c>
      <c r="AQ141" s="39">
        <f t="shared" si="22"/>
        <v>3</v>
      </c>
      <c r="AR141" s="39">
        <f t="shared" si="23"/>
        <v>3</v>
      </c>
    </row>
    <row r="142" spans="1:44" ht="18">
      <c r="A142" s="53">
        <f t="shared" si="16"/>
        <v>227439</v>
      </c>
      <c r="B142" s="54" t="s">
        <v>1011</v>
      </c>
      <c r="C142" s="55" t="s">
        <v>1012</v>
      </c>
      <c r="D142" s="55" t="s">
        <v>28</v>
      </c>
      <c r="E142" s="55" t="s">
        <v>28</v>
      </c>
      <c r="F142" s="55" t="s">
        <v>350</v>
      </c>
      <c r="G142" s="55" t="s">
        <v>1492</v>
      </c>
      <c r="H142" s="55" t="s">
        <v>1501</v>
      </c>
      <c r="I142" s="55" t="s">
        <v>54</v>
      </c>
      <c r="J142" s="56" t="s">
        <v>1502</v>
      </c>
      <c r="K142" s="55" t="s">
        <v>1157</v>
      </c>
      <c r="L142" s="55" t="s">
        <v>1014</v>
      </c>
      <c r="M142" s="55" t="s">
        <v>1031</v>
      </c>
      <c r="N142" s="95">
        <v>14</v>
      </c>
      <c r="O142" s="96"/>
      <c r="P142" s="95">
        <v>14</v>
      </c>
      <c r="Q142" s="96"/>
      <c r="R142" s="95">
        <v>0</v>
      </c>
      <c r="S142" s="97"/>
      <c r="T142" s="96"/>
      <c r="U142" s="55">
        <v>6</v>
      </c>
      <c r="V142" s="55">
        <v>6</v>
      </c>
      <c r="W142" s="55">
        <v>0</v>
      </c>
      <c r="X142" s="55">
        <v>6</v>
      </c>
      <c r="Y142" s="55">
        <v>0</v>
      </c>
      <c r="Z142" s="55">
        <v>1</v>
      </c>
      <c r="AA142" s="55">
        <v>0</v>
      </c>
      <c r="AB142" s="55">
        <v>1</v>
      </c>
      <c r="AC142" s="55">
        <v>2</v>
      </c>
      <c r="AD142" s="55">
        <v>0</v>
      </c>
      <c r="AE142" s="55">
        <v>4</v>
      </c>
      <c r="AF142" s="55">
        <v>2</v>
      </c>
      <c r="AG142" s="55">
        <v>2</v>
      </c>
      <c r="AH142" s="55">
        <v>1</v>
      </c>
      <c r="AI142" s="55">
        <v>0</v>
      </c>
      <c r="AJ142" s="55">
        <v>1</v>
      </c>
      <c r="AK142" s="55">
        <v>0</v>
      </c>
      <c r="AL142" s="39" t="str">
        <f t="shared" si="17"/>
        <v>1, 3, 4, 4, 1,1</v>
      </c>
      <c r="AM142" s="39">
        <f t="shared" si="18"/>
        <v>1</v>
      </c>
      <c r="AN142" s="39">
        <f t="shared" si="19"/>
        <v>3</v>
      </c>
      <c r="AO142" s="39">
        <f t="shared" si="20"/>
        <v>4</v>
      </c>
      <c r="AP142" s="39">
        <f t="shared" si="21"/>
        <v>4</v>
      </c>
      <c r="AQ142" s="39">
        <f t="shared" si="22"/>
        <v>1</v>
      </c>
      <c r="AR142" s="39">
        <f t="shared" si="23"/>
        <v>1</v>
      </c>
    </row>
    <row r="143" spans="1:44" ht="18">
      <c r="A143" s="53">
        <f t="shared" si="16"/>
        <v>231415</v>
      </c>
      <c r="B143" s="54" t="s">
        <v>1011</v>
      </c>
      <c r="C143" s="55" t="s">
        <v>1012</v>
      </c>
      <c r="D143" s="55" t="s">
        <v>28</v>
      </c>
      <c r="E143" s="55" t="s">
        <v>28</v>
      </c>
      <c r="F143" s="55" t="s">
        <v>372</v>
      </c>
      <c r="G143" s="55" t="s">
        <v>1058</v>
      </c>
      <c r="H143" s="55" t="s">
        <v>1503</v>
      </c>
      <c r="I143" s="55" t="s">
        <v>54</v>
      </c>
      <c r="J143" s="56" t="s">
        <v>1504</v>
      </c>
      <c r="K143" s="55" t="s">
        <v>1157</v>
      </c>
      <c r="L143" s="55" t="s">
        <v>1014</v>
      </c>
      <c r="M143" s="55" t="s">
        <v>1015</v>
      </c>
      <c r="N143" s="95">
        <v>21</v>
      </c>
      <c r="O143" s="96"/>
      <c r="P143" s="95">
        <v>21</v>
      </c>
      <c r="Q143" s="96"/>
      <c r="R143" s="95">
        <v>0</v>
      </c>
      <c r="S143" s="97"/>
      <c r="T143" s="96"/>
      <c r="U143" s="55">
        <v>6</v>
      </c>
      <c r="V143" s="55">
        <v>6</v>
      </c>
      <c r="W143" s="55">
        <v>0</v>
      </c>
      <c r="X143" s="55">
        <v>6</v>
      </c>
      <c r="Y143" s="55">
        <v>0</v>
      </c>
      <c r="Z143" s="55">
        <v>2</v>
      </c>
      <c r="AA143" s="55">
        <v>3</v>
      </c>
      <c r="AB143" s="55">
        <v>2</v>
      </c>
      <c r="AC143" s="55">
        <v>1</v>
      </c>
      <c r="AD143" s="55">
        <v>3</v>
      </c>
      <c r="AE143" s="55">
        <v>1</v>
      </c>
      <c r="AF143" s="55">
        <v>0</v>
      </c>
      <c r="AG143" s="55">
        <v>3</v>
      </c>
      <c r="AH143" s="55">
        <v>3</v>
      </c>
      <c r="AI143" s="55">
        <v>0</v>
      </c>
      <c r="AJ143" s="55">
        <v>1</v>
      </c>
      <c r="AK143" s="55">
        <v>2</v>
      </c>
      <c r="AL143" s="39" t="str">
        <f t="shared" si="17"/>
        <v>5, 3, 4, 3, 3,3</v>
      </c>
      <c r="AM143" s="39">
        <f t="shared" si="18"/>
        <v>5</v>
      </c>
      <c r="AN143" s="39">
        <f t="shared" si="19"/>
        <v>3</v>
      </c>
      <c r="AO143" s="39">
        <f t="shared" si="20"/>
        <v>4</v>
      </c>
      <c r="AP143" s="39">
        <f t="shared" si="21"/>
        <v>3</v>
      </c>
      <c r="AQ143" s="39">
        <f t="shared" si="22"/>
        <v>3</v>
      </c>
      <c r="AR143" s="39">
        <f t="shared" si="23"/>
        <v>3</v>
      </c>
    </row>
    <row r="144" spans="1:44" ht="18">
      <c r="A144" s="53">
        <f t="shared" si="16"/>
        <v>231035</v>
      </c>
      <c r="B144" s="54" t="s">
        <v>1011</v>
      </c>
      <c r="C144" s="55" t="s">
        <v>1012</v>
      </c>
      <c r="D144" s="55" t="s">
        <v>28</v>
      </c>
      <c r="E144" s="55" t="s">
        <v>28</v>
      </c>
      <c r="F144" s="55" t="s">
        <v>372</v>
      </c>
      <c r="G144" s="55" t="s">
        <v>1066</v>
      </c>
      <c r="H144" s="55" t="s">
        <v>1505</v>
      </c>
      <c r="I144" s="55" t="s">
        <v>54</v>
      </c>
      <c r="J144" s="56" t="s">
        <v>1506</v>
      </c>
      <c r="K144" s="55" t="s">
        <v>1157</v>
      </c>
      <c r="L144" s="55" t="s">
        <v>1014</v>
      </c>
      <c r="M144" s="55" t="s">
        <v>1015</v>
      </c>
      <c r="N144" s="95">
        <v>25</v>
      </c>
      <c r="O144" s="96"/>
      <c r="P144" s="95">
        <v>25</v>
      </c>
      <c r="Q144" s="96"/>
      <c r="R144" s="95">
        <v>0</v>
      </c>
      <c r="S144" s="97"/>
      <c r="T144" s="96"/>
      <c r="U144" s="55">
        <v>6</v>
      </c>
      <c r="V144" s="55">
        <v>6</v>
      </c>
      <c r="W144" s="55">
        <v>0</v>
      </c>
      <c r="X144" s="55">
        <v>6</v>
      </c>
      <c r="Y144" s="55">
        <v>0</v>
      </c>
      <c r="Z144" s="55">
        <v>4</v>
      </c>
      <c r="AA144" s="55">
        <v>1</v>
      </c>
      <c r="AB144" s="55">
        <v>2</v>
      </c>
      <c r="AC144" s="55">
        <v>2</v>
      </c>
      <c r="AD144" s="55">
        <v>1</v>
      </c>
      <c r="AE144" s="55">
        <v>1</v>
      </c>
      <c r="AF144" s="55">
        <v>4</v>
      </c>
      <c r="AG144" s="55">
        <v>3</v>
      </c>
      <c r="AH144" s="55">
        <v>0</v>
      </c>
      <c r="AI144" s="55">
        <v>2</v>
      </c>
      <c r="AJ144" s="55">
        <v>1</v>
      </c>
      <c r="AK144" s="55">
        <v>4</v>
      </c>
      <c r="AL144" s="39" t="str">
        <f t="shared" si="17"/>
        <v>5, 4, 2, 7, 2,5</v>
      </c>
      <c r="AM144" s="39">
        <f t="shared" si="18"/>
        <v>5</v>
      </c>
      <c r="AN144" s="39">
        <f t="shared" si="19"/>
        <v>4</v>
      </c>
      <c r="AO144" s="39">
        <f t="shared" si="20"/>
        <v>2</v>
      </c>
      <c r="AP144" s="39">
        <f t="shared" si="21"/>
        <v>7</v>
      </c>
      <c r="AQ144" s="39">
        <f t="shared" si="22"/>
        <v>2</v>
      </c>
      <c r="AR144" s="39">
        <f t="shared" si="23"/>
        <v>5</v>
      </c>
    </row>
    <row r="145" spans="1:44" ht="18">
      <c r="A145" s="53">
        <f t="shared" si="16"/>
        <v>231324</v>
      </c>
      <c r="B145" s="54" t="s">
        <v>1011</v>
      </c>
      <c r="C145" s="55" t="s">
        <v>1012</v>
      </c>
      <c r="D145" s="55" t="s">
        <v>28</v>
      </c>
      <c r="E145" s="55" t="s">
        <v>28</v>
      </c>
      <c r="F145" s="55" t="s">
        <v>372</v>
      </c>
      <c r="G145" s="55" t="s">
        <v>1507</v>
      </c>
      <c r="H145" s="55" t="s">
        <v>1508</v>
      </c>
      <c r="I145" s="55" t="s">
        <v>54</v>
      </c>
      <c r="J145" s="56" t="s">
        <v>1509</v>
      </c>
      <c r="K145" s="55" t="s">
        <v>1157</v>
      </c>
      <c r="L145" s="55" t="s">
        <v>1014</v>
      </c>
      <c r="M145" s="55" t="s">
        <v>1015</v>
      </c>
      <c r="N145" s="95">
        <v>9</v>
      </c>
      <c r="O145" s="96"/>
      <c r="P145" s="95">
        <v>9</v>
      </c>
      <c r="Q145" s="96"/>
      <c r="R145" s="95">
        <v>0</v>
      </c>
      <c r="S145" s="97"/>
      <c r="T145" s="96"/>
      <c r="U145" s="55">
        <v>6</v>
      </c>
      <c r="V145" s="55">
        <v>6</v>
      </c>
      <c r="W145" s="55">
        <v>0</v>
      </c>
      <c r="X145" s="55">
        <v>6</v>
      </c>
      <c r="Y145" s="55">
        <v>0</v>
      </c>
      <c r="Z145" s="55">
        <v>1</v>
      </c>
      <c r="AA145" s="55">
        <v>1</v>
      </c>
      <c r="AB145" s="55">
        <v>0</v>
      </c>
      <c r="AC145" s="55">
        <v>1</v>
      </c>
      <c r="AD145" s="55">
        <v>1</v>
      </c>
      <c r="AE145" s="55">
        <v>1</v>
      </c>
      <c r="AF145" s="55">
        <v>0</v>
      </c>
      <c r="AG145" s="55">
        <v>1</v>
      </c>
      <c r="AH145" s="55">
        <v>0</v>
      </c>
      <c r="AI145" s="55">
        <v>1</v>
      </c>
      <c r="AJ145" s="55">
        <v>1</v>
      </c>
      <c r="AK145" s="55">
        <v>1</v>
      </c>
      <c r="AL145" s="39" t="str">
        <f t="shared" si="17"/>
        <v>2, 1, 2, 1, 1,2</v>
      </c>
      <c r="AM145" s="39">
        <f t="shared" si="18"/>
        <v>2</v>
      </c>
      <c r="AN145" s="39">
        <f t="shared" si="19"/>
        <v>1</v>
      </c>
      <c r="AO145" s="39">
        <f t="shared" si="20"/>
        <v>2</v>
      </c>
      <c r="AP145" s="39">
        <f t="shared" si="21"/>
        <v>1</v>
      </c>
      <c r="AQ145" s="39">
        <f t="shared" si="22"/>
        <v>1</v>
      </c>
      <c r="AR145" s="39">
        <f t="shared" si="23"/>
        <v>2</v>
      </c>
    </row>
    <row r="146" spans="1:44" ht="18">
      <c r="A146" s="53">
        <f t="shared" si="16"/>
        <v>231282</v>
      </c>
      <c r="B146" s="54" t="s">
        <v>1011</v>
      </c>
      <c r="C146" s="55" t="s">
        <v>1012</v>
      </c>
      <c r="D146" s="55" t="s">
        <v>28</v>
      </c>
      <c r="E146" s="55" t="s">
        <v>28</v>
      </c>
      <c r="F146" s="55" t="s">
        <v>372</v>
      </c>
      <c r="G146" s="55" t="s">
        <v>1510</v>
      </c>
      <c r="H146" s="55" t="s">
        <v>1511</v>
      </c>
      <c r="I146" s="55" t="s">
        <v>54</v>
      </c>
      <c r="J146" s="56" t="s">
        <v>1512</v>
      </c>
      <c r="K146" s="55" t="s">
        <v>1157</v>
      </c>
      <c r="L146" s="55" t="s">
        <v>1014</v>
      </c>
      <c r="M146" s="55" t="s">
        <v>1015</v>
      </c>
      <c r="N146" s="95">
        <v>2</v>
      </c>
      <c r="O146" s="96"/>
      <c r="P146" s="95">
        <v>2</v>
      </c>
      <c r="Q146" s="96"/>
      <c r="R146" s="95">
        <v>0</v>
      </c>
      <c r="S146" s="97"/>
      <c r="T146" s="96"/>
      <c r="U146" s="55">
        <v>2</v>
      </c>
      <c r="V146" s="55">
        <v>2</v>
      </c>
      <c r="W146" s="55">
        <v>0</v>
      </c>
      <c r="X146" s="55">
        <v>2</v>
      </c>
      <c r="Y146" s="55">
        <v>0</v>
      </c>
      <c r="Z146" s="55">
        <v>0</v>
      </c>
      <c r="AA146" s="55">
        <v>0</v>
      </c>
      <c r="AB146" s="55">
        <v>0</v>
      </c>
      <c r="AC146" s="55">
        <v>0</v>
      </c>
      <c r="AD146" s="55">
        <v>0</v>
      </c>
      <c r="AE146" s="55">
        <v>1</v>
      </c>
      <c r="AF146" s="55">
        <v>0</v>
      </c>
      <c r="AG146" s="55">
        <v>0</v>
      </c>
      <c r="AH146" s="55">
        <v>0</v>
      </c>
      <c r="AI146" s="55">
        <v>0</v>
      </c>
      <c r="AJ146" s="55">
        <v>0</v>
      </c>
      <c r="AK146" s="55">
        <v>1</v>
      </c>
      <c r="AL146" s="39" t="str">
        <f t="shared" si="17"/>
        <v>0, 0, 1, 0, 0,1</v>
      </c>
      <c r="AM146" s="39">
        <f t="shared" si="18"/>
        <v>0</v>
      </c>
      <c r="AN146" s="39">
        <f t="shared" si="19"/>
        <v>0</v>
      </c>
      <c r="AO146" s="39">
        <f t="shared" si="20"/>
        <v>1</v>
      </c>
      <c r="AP146" s="39">
        <f t="shared" si="21"/>
        <v>0</v>
      </c>
      <c r="AQ146" s="39">
        <f t="shared" si="22"/>
        <v>0</v>
      </c>
      <c r="AR146" s="39">
        <f t="shared" si="23"/>
        <v>1</v>
      </c>
    </row>
    <row r="147" spans="1:44" ht="18">
      <c r="A147" s="53">
        <f t="shared" si="16"/>
        <v>231241</v>
      </c>
      <c r="B147" s="54" t="s">
        <v>1011</v>
      </c>
      <c r="C147" s="55" t="s">
        <v>1012</v>
      </c>
      <c r="D147" s="55" t="s">
        <v>28</v>
      </c>
      <c r="E147" s="55" t="s">
        <v>28</v>
      </c>
      <c r="F147" s="55" t="s">
        <v>372</v>
      </c>
      <c r="G147" s="55" t="s">
        <v>1513</v>
      </c>
      <c r="H147" s="55" t="s">
        <v>1514</v>
      </c>
      <c r="I147" s="55" t="s">
        <v>54</v>
      </c>
      <c r="J147" s="56" t="s">
        <v>1515</v>
      </c>
      <c r="K147" s="55" t="s">
        <v>1157</v>
      </c>
      <c r="L147" s="55" t="s">
        <v>1014</v>
      </c>
      <c r="M147" s="55" t="s">
        <v>1015</v>
      </c>
      <c r="N147" s="95">
        <v>40</v>
      </c>
      <c r="O147" s="96"/>
      <c r="P147" s="95">
        <v>39</v>
      </c>
      <c r="Q147" s="96"/>
      <c r="R147" s="95">
        <v>1</v>
      </c>
      <c r="S147" s="97"/>
      <c r="T147" s="96"/>
      <c r="U147" s="55">
        <v>6</v>
      </c>
      <c r="V147" s="55">
        <v>6</v>
      </c>
      <c r="W147" s="55">
        <v>0</v>
      </c>
      <c r="X147" s="55">
        <v>6</v>
      </c>
      <c r="Y147" s="55">
        <v>0</v>
      </c>
      <c r="Z147" s="55">
        <v>4</v>
      </c>
      <c r="AA147" s="55">
        <v>4</v>
      </c>
      <c r="AB147" s="55">
        <v>1</v>
      </c>
      <c r="AC147" s="55">
        <v>2</v>
      </c>
      <c r="AD147" s="55">
        <v>3</v>
      </c>
      <c r="AE147" s="55">
        <v>1</v>
      </c>
      <c r="AF147" s="55">
        <v>3</v>
      </c>
      <c r="AG147" s="55">
        <v>3</v>
      </c>
      <c r="AH147" s="55">
        <v>7</v>
      </c>
      <c r="AI147" s="55">
        <v>6</v>
      </c>
      <c r="AJ147" s="55">
        <v>3</v>
      </c>
      <c r="AK147" s="55">
        <v>3</v>
      </c>
      <c r="AL147" s="39" t="str">
        <f t="shared" si="17"/>
        <v>8, 3, 4, 6, 13,6</v>
      </c>
      <c r="AM147" s="39">
        <f t="shared" si="18"/>
        <v>8</v>
      </c>
      <c r="AN147" s="39">
        <f t="shared" si="19"/>
        <v>3</v>
      </c>
      <c r="AO147" s="39">
        <f t="shared" si="20"/>
        <v>4</v>
      </c>
      <c r="AP147" s="39">
        <f t="shared" si="21"/>
        <v>6</v>
      </c>
      <c r="AQ147" s="39">
        <f t="shared" si="22"/>
        <v>13</v>
      </c>
      <c r="AR147" s="39">
        <f t="shared" si="23"/>
        <v>6</v>
      </c>
    </row>
    <row r="148" spans="1:44" ht="18">
      <c r="A148" s="53">
        <f t="shared" si="16"/>
        <v>231019</v>
      </c>
      <c r="B148" s="54" t="s">
        <v>1011</v>
      </c>
      <c r="C148" s="55" t="s">
        <v>1012</v>
      </c>
      <c r="D148" s="55" t="s">
        <v>28</v>
      </c>
      <c r="E148" s="55" t="s">
        <v>28</v>
      </c>
      <c r="F148" s="55" t="s">
        <v>372</v>
      </c>
      <c r="G148" s="55" t="s">
        <v>1516</v>
      </c>
      <c r="H148" s="55" t="s">
        <v>1517</v>
      </c>
      <c r="I148" s="55" t="s">
        <v>54</v>
      </c>
      <c r="J148" s="56" t="s">
        <v>1518</v>
      </c>
      <c r="K148" s="55" t="s">
        <v>1157</v>
      </c>
      <c r="L148" s="55" t="s">
        <v>1014</v>
      </c>
      <c r="M148" s="55" t="s">
        <v>1015</v>
      </c>
      <c r="N148" s="95">
        <v>9</v>
      </c>
      <c r="O148" s="96"/>
      <c r="P148" s="95">
        <v>8</v>
      </c>
      <c r="Q148" s="96"/>
      <c r="R148" s="95">
        <v>1</v>
      </c>
      <c r="S148" s="97"/>
      <c r="T148" s="96"/>
      <c r="U148" s="55">
        <v>4</v>
      </c>
      <c r="V148" s="55">
        <v>4</v>
      </c>
      <c r="W148" s="55">
        <v>0</v>
      </c>
      <c r="X148" s="55">
        <v>4</v>
      </c>
      <c r="Y148" s="55">
        <v>0</v>
      </c>
      <c r="Z148" s="55">
        <v>0</v>
      </c>
      <c r="AA148" s="55">
        <v>2</v>
      </c>
      <c r="AB148" s="55">
        <v>1</v>
      </c>
      <c r="AC148" s="55">
        <v>1</v>
      </c>
      <c r="AD148" s="55">
        <v>2</v>
      </c>
      <c r="AE148" s="55">
        <v>1</v>
      </c>
      <c r="AF148" s="55">
        <v>2</v>
      </c>
      <c r="AG148" s="55">
        <v>0</v>
      </c>
      <c r="AH148" s="55">
        <v>0</v>
      </c>
      <c r="AI148" s="55">
        <v>0</v>
      </c>
      <c r="AJ148" s="55">
        <v>0</v>
      </c>
      <c r="AK148" s="55">
        <v>0</v>
      </c>
      <c r="AL148" s="39" t="str">
        <f t="shared" si="17"/>
        <v>2, 2, 3, 2, 0,0</v>
      </c>
      <c r="AM148" s="39">
        <f t="shared" si="18"/>
        <v>2</v>
      </c>
      <c r="AN148" s="39">
        <f t="shared" si="19"/>
        <v>2</v>
      </c>
      <c r="AO148" s="39">
        <f t="shared" si="20"/>
        <v>3</v>
      </c>
      <c r="AP148" s="39">
        <f t="shared" si="21"/>
        <v>2</v>
      </c>
      <c r="AQ148" s="39">
        <f t="shared" si="22"/>
        <v>0</v>
      </c>
      <c r="AR148" s="39">
        <f t="shared" si="23"/>
        <v>0</v>
      </c>
    </row>
    <row r="149" spans="1:44" ht="18">
      <c r="A149" s="53">
        <f t="shared" si="16"/>
        <v>231308</v>
      </c>
      <c r="B149" s="54" t="s">
        <v>1011</v>
      </c>
      <c r="C149" s="55" t="s">
        <v>1012</v>
      </c>
      <c r="D149" s="55" t="s">
        <v>28</v>
      </c>
      <c r="E149" s="55" t="s">
        <v>28</v>
      </c>
      <c r="F149" s="55" t="s">
        <v>372</v>
      </c>
      <c r="G149" s="55" t="s">
        <v>1519</v>
      </c>
      <c r="H149" s="55" t="s">
        <v>1520</v>
      </c>
      <c r="I149" s="55" t="s">
        <v>54</v>
      </c>
      <c r="J149" s="56" t="s">
        <v>1521</v>
      </c>
      <c r="K149" s="55" t="s">
        <v>1157</v>
      </c>
      <c r="L149" s="55" t="s">
        <v>1014</v>
      </c>
      <c r="M149" s="55" t="s">
        <v>1015</v>
      </c>
      <c r="N149" s="95">
        <v>30</v>
      </c>
      <c r="O149" s="96"/>
      <c r="P149" s="95">
        <v>30</v>
      </c>
      <c r="Q149" s="96"/>
      <c r="R149" s="95">
        <v>0</v>
      </c>
      <c r="S149" s="97"/>
      <c r="T149" s="96"/>
      <c r="U149" s="55">
        <v>6</v>
      </c>
      <c r="V149" s="55">
        <v>6</v>
      </c>
      <c r="W149" s="55">
        <v>0</v>
      </c>
      <c r="X149" s="55">
        <v>6</v>
      </c>
      <c r="Y149" s="55">
        <v>0</v>
      </c>
      <c r="Z149" s="55">
        <v>0</v>
      </c>
      <c r="AA149" s="55">
        <v>2</v>
      </c>
      <c r="AB149" s="55">
        <v>2</v>
      </c>
      <c r="AC149" s="55">
        <v>5</v>
      </c>
      <c r="AD149" s="55">
        <v>1</v>
      </c>
      <c r="AE149" s="55">
        <v>3</v>
      </c>
      <c r="AF149" s="55">
        <v>3</v>
      </c>
      <c r="AG149" s="55">
        <v>1</v>
      </c>
      <c r="AH149" s="55">
        <v>3</v>
      </c>
      <c r="AI149" s="55">
        <v>4</v>
      </c>
      <c r="AJ149" s="55">
        <v>4</v>
      </c>
      <c r="AK149" s="55">
        <v>2</v>
      </c>
      <c r="AL149" s="39" t="str">
        <f t="shared" si="17"/>
        <v>2, 7, 4, 4, 7,6</v>
      </c>
      <c r="AM149" s="39">
        <f t="shared" si="18"/>
        <v>2</v>
      </c>
      <c r="AN149" s="39">
        <f t="shared" si="19"/>
        <v>7</v>
      </c>
      <c r="AO149" s="39">
        <f t="shared" si="20"/>
        <v>4</v>
      </c>
      <c r="AP149" s="39">
        <f t="shared" si="21"/>
        <v>4</v>
      </c>
      <c r="AQ149" s="39">
        <f t="shared" si="22"/>
        <v>7</v>
      </c>
      <c r="AR149" s="39">
        <f t="shared" si="23"/>
        <v>6</v>
      </c>
    </row>
    <row r="150" spans="1:44" ht="18">
      <c r="A150" s="53">
        <f t="shared" si="16"/>
        <v>231183</v>
      </c>
      <c r="B150" s="54" t="s">
        <v>1011</v>
      </c>
      <c r="C150" s="55" t="s">
        <v>1012</v>
      </c>
      <c r="D150" s="55" t="s">
        <v>28</v>
      </c>
      <c r="E150" s="55" t="s">
        <v>28</v>
      </c>
      <c r="F150" s="55" t="s">
        <v>372</v>
      </c>
      <c r="G150" s="55" t="s">
        <v>1065</v>
      </c>
      <c r="H150" s="55" t="s">
        <v>1522</v>
      </c>
      <c r="I150" s="55" t="s">
        <v>54</v>
      </c>
      <c r="J150" s="56" t="s">
        <v>1523</v>
      </c>
      <c r="K150" s="55" t="s">
        <v>1157</v>
      </c>
      <c r="L150" s="55" t="s">
        <v>1014</v>
      </c>
      <c r="M150" s="55" t="s">
        <v>1015</v>
      </c>
      <c r="N150" s="95">
        <v>54</v>
      </c>
      <c r="O150" s="96"/>
      <c r="P150" s="95">
        <v>54</v>
      </c>
      <c r="Q150" s="96"/>
      <c r="R150" s="95">
        <v>0</v>
      </c>
      <c r="S150" s="97"/>
      <c r="T150" s="96"/>
      <c r="U150" s="55">
        <v>6</v>
      </c>
      <c r="V150" s="55">
        <v>6</v>
      </c>
      <c r="W150" s="55">
        <v>0</v>
      </c>
      <c r="X150" s="55">
        <v>6</v>
      </c>
      <c r="Y150" s="55">
        <v>0</v>
      </c>
      <c r="Z150" s="55">
        <v>6</v>
      </c>
      <c r="AA150" s="55">
        <v>4</v>
      </c>
      <c r="AB150" s="55">
        <v>2</v>
      </c>
      <c r="AC150" s="55">
        <v>3</v>
      </c>
      <c r="AD150" s="55">
        <v>5</v>
      </c>
      <c r="AE150" s="55">
        <v>4</v>
      </c>
      <c r="AF150" s="55">
        <v>3</v>
      </c>
      <c r="AG150" s="55">
        <v>6</v>
      </c>
      <c r="AH150" s="55">
        <v>7</v>
      </c>
      <c r="AI150" s="55">
        <v>3</v>
      </c>
      <c r="AJ150" s="55">
        <v>7</v>
      </c>
      <c r="AK150" s="55">
        <v>4</v>
      </c>
      <c r="AL150" s="39" t="str">
        <f t="shared" si="17"/>
        <v>10, 5, 9, 9, 10,11</v>
      </c>
      <c r="AM150" s="39">
        <f t="shared" si="18"/>
        <v>10</v>
      </c>
      <c r="AN150" s="39">
        <f t="shared" si="19"/>
        <v>5</v>
      </c>
      <c r="AO150" s="39">
        <f t="shared" si="20"/>
        <v>9</v>
      </c>
      <c r="AP150" s="39">
        <f t="shared" si="21"/>
        <v>9</v>
      </c>
      <c r="AQ150" s="39">
        <f t="shared" si="22"/>
        <v>10</v>
      </c>
      <c r="AR150" s="39">
        <f t="shared" si="23"/>
        <v>11</v>
      </c>
    </row>
    <row r="151" spans="1:44" ht="18">
      <c r="A151" s="53">
        <f t="shared" si="16"/>
        <v>231274</v>
      </c>
      <c r="B151" s="54" t="s">
        <v>1011</v>
      </c>
      <c r="C151" s="55" t="s">
        <v>1012</v>
      </c>
      <c r="D151" s="55" t="s">
        <v>28</v>
      </c>
      <c r="E151" s="55" t="s">
        <v>28</v>
      </c>
      <c r="F151" s="55" t="s">
        <v>372</v>
      </c>
      <c r="G151" s="55" t="s">
        <v>1524</v>
      </c>
      <c r="H151" s="55" t="s">
        <v>1525</v>
      </c>
      <c r="I151" s="55" t="s">
        <v>54</v>
      </c>
      <c r="J151" s="56" t="s">
        <v>1526</v>
      </c>
      <c r="K151" s="55" t="s">
        <v>1157</v>
      </c>
      <c r="L151" s="55" t="s">
        <v>1014</v>
      </c>
      <c r="M151" s="55" t="s">
        <v>1015</v>
      </c>
      <c r="N151" s="95">
        <v>21</v>
      </c>
      <c r="O151" s="96"/>
      <c r="P151" s="95">
        <v>21</v>
      </c>
      <c r="Q151" s="96"/>
      <c r="R151" s="95">
        <v>0</v>
      </c>
      <c r="S151" s="97"/>
      <c r="T151" s="96"/>
      <c r="U151" s="55">
        <v>5</v>
      </c>
      <c r="V151" s="55">
        <v>7</v>
      </c>
      <c r="W151" s="55">
        <v>0</v>
      </c>
      <c r="X151" s="55">
        <v>5</v>
      </c>
      <c r="Y151" s="55">
        <v>0</v>
      </c>
      <c r="Z151" s="55">
        <v>0</v>
      </c>
      <c r="AA151" s="55">
        <v>0</v>
      </c>
      <c r="AB151" s="55">
        <v>2</v>
      </c>
      <c r="AC151" s="55">
        <v>2</v>
      </c>
      <c r="AD151" s="55">
        <v>1</v>
      </c>
      <c r="AE151" s="55">
        <v>1</v>
      </c>
      <c r="AF151" s="55">
        <v>4</v>
      </c>
      <c r="AG151" s="55">
        <v>2</v>
      </c>
      <c r="AH151" s="55">
        <v>2</v>
      </c>
      <c r="AI151" s="55">
        <v>5</v>
      </c>
      <c r="AJ151" s="55">
        <v>1</v>
      </c>
      <c r="AK151" s="55">
        <v>1</v>
      </c>
      <c r="AL151" s="39" t="str">
        <f t="shared" si="17"/>
        <v>0, 4, 2, 6, 7,2</v>
      </c>
      <c r="AM151" s="39">
        <f t="shared" si="18"/>
        <v>0</v>
      </c>
      <c r="AN151" s="39">
        <f t="shared" si="19"/>
        <v>4</v>
      </c>
      <c r="AO151" s="39">
        <f t="shared" si="20"/>
        <v>2</v>
      </c>
      <c r="AP151" s="39">
        <f t="shared" si="21"/>
        <v>6</v>
      </c>
      <c r="AQ151" s="39">
        <f t="shared" si="22"/>
        <v>7</v>
      </c>
      <c r="AR151" s="39">
        <f t="shared" si="23"/>
        <v>2</v>
      </c>
    </row>
    <row r="152" spans="1:44" ht="18">
      <c r="A152" s="53">
        <f t="shared" si="16"/>
        <v>845503</v>
      </c>
      <c r="B152" s="54" t="s">
        <v>1011</v>
      </c>
      <c r="C152" s="55" t="s">
        <v>1012</v>
      </c>
      <c r="D152" s="55" t="s">
        <v>28</v>
      </c>
      <c r="E152" s="55" t="s">
        <v>28</v>
      </c>
      <c r="F152" s="55" t="s">
        <v>372</v>
      </c>
      <c r="G152" s="55" t="s">
        <v>1527</v>
      </c>
      <c r="H152" s="55" t="s">
        <v>1528</v>
      </c>
      <c r="I152" s="55" t="s">
        <v>54</v>
      </c>
      <c r="J152" s="56" t="s">
        <v>1529</v>
      </c>
      <c r="K152" s="55" t="s">
        <v>1157</v>
      </c>
      <c r="L152" s="55" t="s">
        <v>1014</v>
      </c>
      <c r="M152" s="55" t="s">
        <v>1015</v>
      </c>
      <c r="N152" s="95">
        <v>15</v>
      </c>
      <c r="O152" s="96"/>
      <c r="P152" s="95">
        <v>15</v>
      </c>
      <c r="Q152" s="96"/>
      <c r="R152" s="95">
        <v>0</v>
      </c>
      <c r="S152" s="97"/>
      <c r="T152" s="96"/>
      <c r="U152" s="55">
        <v>6</v>
      </c>
      <c r="V152" s="55">
        <v>6</v>
      </c>
      <c r="W152" s="55">
        <v>0</v>
      </c>
      <c r="X152" s="55">
        <v>6</v>
      </c>
      <c r="Y152" s="55">
        <v>0</v>
      </c>
      <c r="Z152" s="55">
        <v>0</v>
      </c>
      <c r="AA152" s="55">
        <v>2</v>
      </c>
      <c r="AB152" s="55">
        <v>1</v>
      </c>
      <c r="AC152" s="55">
        <v>0</v>
      </c>
      <c r="AD152" s="55">
        <v>0</v>
      </c>
      <c r="AE152" s="55">
        <v>1</v>
      </c>
      <c r="AF152" s="55">
        <v>4</v>
      </c>
      <c r="AG152" s="55">
        <v>0</v>
      </c>
      <c r="AH152" s="55">
        <v>2</v>
      </c>
      <c r="AI152" s="55">
        <v>2</v>
      </c>
      <c r="AJ152" s="55">
        <v>2</v>
      </c>
      <c r="AK152" s="55">
        <v>1</v>
      </c>
      <c r="AL152" s="39" t="str">
        <f t="shared" si="17"/>
        <v>2, 1, 1, 4, 4,3</v>
      </c>
      <c r="AM152" s="39">
        <f t="shared" si="18"/>
        <v>2</v>
      </c>
      <c r="AN152" s="39">
        <f t="shared" si="19"/>
        <v>1</v>
      </c>
      <c r="AO152" s="39">
        <f t="shared" si="20"/>
        <v>1</v>
      </c>
      <c r="AP152" s="39">
        <f t="shared" si="21"/>
        <v>4</v>
      </c>
      <c r="AQ152" s="39">
        <f t="shared" si="22"/>
        <v>4</v>
      </c>
      <c r="AR152" s="39">
        <f t="shared" si="23"/>
        <v>3</v>
      </c>
    </row>
    <row r="153" spans="1:44" ht="18">
      <c r="A153" s="53">
        <f t="shared" si="16"/>
        <v>231423</v>
      </c>
      <c r="B153" s="54" t="s">
        <v>1011</v>
      </c>
      <c r="C153" s="55" t="s">
        <v>1012</v>
      </c>
      <c r="D153" s="55" t="s">
        <v>28</v>
      </c>
      <c r="E153" s="55" t="s">
        <v>28</v>
      </c>
      <c r="F153" s="55" t="s">
        <v>372</v>
      </c>
      <c r="G153" s="55" t="s">
        <v>1530</v>
      </c>
      <c r="H153" s="55" t="s">
        <v>1531</v>
      </c>
      <c r="I153" s="55" t="s">
        <v>54</v>
      </c>
      <c r="J153" s="56" t="s">
        <v>1532</v>
      </c>
      <c r="K153" s="55" t="s">
        <v>1157</v>
      </c>
      <c r="L153" s="55" t="s">
        <v>1014</v>
      </c>
      <c r="M153" s="55" t="s">
        <v>1015</v>
      </c>
      <c r="N153" s="95">
        <v>7</v>
      </c>
      <c r="O153" s="96"/>
      <c r="P153" s="95">
        <v>7</v>
      </c>
      <c r="Q153" s="96"/>
      <c r="R153" s="95">
        <v>0</v>
      </c>
      <c r="S153" s="97"/>
      <c r="T153" s="96"/>
      <c r="U153" s="55">
        <v>5</v>
      </c>
      <c r="V153" s="55">
        <v>5</v>
      </c>
      <c r="W153" s="55">
        <v>0</v>
      </c>
      <c r="X153" s="55">
        <v>5</v>
      </c>
      <c r="Y153" s="55">
        <v>0</v>
      </c>
      <c r="Z153" s="55">
        <v>0</v>
      </c>
      <c r="AA153" s="55">
        <v>1</v>
      </c>
      <c r="AB153" s="55">
        <v>1</v>
      </c>
      <c r="AC153" s="55">
        <v>0</v>
      </c>
      <c r="AD153" s="55">
        <v>0</v>
      </c>
      <c r="AE153" s="55">
        <v>2</v>
      </c>
      <c r="AF153" s="55">
        <v>1</v>
      </c>
      <c r="AG153" s="55">
        <v>1</v>
      </c>
      <c r="AH153" s="55">
        <v>0</v>
      </c>
      <c r="AI153" s="55">
        <v>0</v>
      </c>
      <c r="AJ153" s="55">
        <v>0</v>
      </c>
      <c r="AK153" s="55">
        <v>1</v>
      </c>
      <c r="AL153" s="39" t="str">
        <f t="shared" si="17"/>
        <v>1, 1, 2, 2, 0,1</v>
      </c>
      <c r="AM153" s="39">
        <f t="shared" si="18"/>
        <v>1</v>
      </c>
      <c r="AN153" s="39">
        <f t="shared" si="19"/>
        <v>1</v>
      </c>
      <c r="AO153" s="39">
        <f t="shared" si="20"/>
        <v>2</v>
      </c>
      <c r="AP153" s="39">
        <f t="shared" si="21"/>
        <v>2</v>
      </c>
      <c r="AQ153" s="39">
        <f t="shared" si="22"/>
        <v>0</v>
      </c>
      <c r="AR153" s="39">
        <f t="shared" si="23"/>
        <v>1</v>
      </c>
    </row>
    <row r="154" spans="1:44" ht="18">
      <c r="A154" s="53">
        <f t="shared" si="16"/>
        <v>230938</v>
      </c>
      <c r="B154" s="54" t="s">
        <v>1011</v>
      </c>
      <c r="C154" s="55" t="s">
        <v>1012</v>
      </c>
      <c r="D154" s="55" t="s">
        <v>28</v>
      </c>
      <c r="E154" s="55" t="s">
        <v>28</v>
      </c>
      <c r="F154" s="55" t="s">
        <v>372</v>
      </c>
      <c r="G154" s="55" t="s">
        <v>1067</v>
      </c>
      <c r="H154" s="55" t="s">
        <v>1533</v>
      </c>
      <c r="I154" s="55" t="s">
        <v>54</v>
      </c>
      <c r="J154" s="56" t="s">
        <v>1534</v>
      </c>
      <c r="K154" s="55" t="s">
        <v>1157</v>
      </c>
      <c r="L154" s="55" t="s">
        <v>1014</v>
      </c>
      <c r="M154" s="55" t="s">
        <v>1015</v>
      </c>
      <c r="N154" s="95">
        <v>13</v>
      </c>
      <c r="O154" s="96"/>
      <c r="P154" s="95">
        <v>13</v>
      </c>
      <c r="Q154" s="96"/>
      <c r="R154" s="95">
        <v>0</v>
      </c>
      <c r="S154" s="97"/>
      <c r="T154" s="96"/>
      <c r="U154" s="55">
        <v>6</v>
      </c>
      <c r="V154" s="55">
        <v>6</v>
      </c>
      <c r="W154" s="55">
        <v>0</v>
      </c>
      <c r="X154" s="55">
        <v>6</v>
      </c>
      <c r="Y154" s="55">
        <v>0</v>
      </c>
      <c r="Z154" s="55">
        <v>1</v>
      </c>
      <c r="AA154" s="55">
        <v>0</v>
      </c>
      <c r="AB154" s="55">
        <v>1</v>
      </c>
      <c r="AC154" s="55">
        <v>0</v>
      </c>
      <c r="AD154" s="55">
        <v>1</v>
      </c>
      <c r="AE154" s="55">
        <v>1</v>
      </c>
      <c r="AF154" s="55">
        <v>2</v>
      </c>
      <c r="AG154" s="55">
        <v>2</v>
      </c>
      <c r="AH154" s="55">
        <v>2</v>
      </c>
      <c r="AI154" s="55">
        <v>0</v>
      </c>
      <c r="AJ154" s="55">
        <v>2</v>
      </c>
      <c r="AK154" s="55">
        <v>1</v>
      </c>
      <c r="AL154" s="39" t="str">
        <f t="shared" si="17"/>
        <v>1, 1, 2, 4, 2,3</v>
      </c>
      <c r="AM154" s="39">
        <f t="shared" si="18"/>
        <v>1</v>
      </c>
      <c r="AN154" s="39">
        <f t="shared" si="19"/>
        <v>1</v>
      </c>
      <c r="AO154" s="39">
        <f t="shared" si="20"/>
        <v>2</v>
      </c>
      <c r="AP154" s="39">
        <f t="shared" si="21"/>
        <v>4</v>
      </c>
      <c r="AQ154" s="39">
        <f t="shared" si="22"/>
        <v>2</v>
      </c>
      <c r="AR154" s="39">
        <f t="shared" si="23"/>
        <v>3</v>
      </c>
    </row>
    <row r="155" spans="1:44" ht="18">
      <c r="A155" s="53">
        <f t="shared" si="16"/>
        <v>231720</v>
      </c>
      <c r="B155" s="54" t="s">
        <v>1011</v>
      </c>
      <c r="C155" s="55" t="s">
        <v>1012</v>
      </c>
      <c r="D155" s="55" t="s">
        <v>28</v>
      </c>
      <c r="E155" s="55" t="s">
        <v>28</v>
      </c>
      <c r="F155" s="55" t="s">
        <v>372</v>
      </c>
      <c r="G155" s="55" t="s">
        <v>1068</v>
      </c>
      <c r="H155" s="55" t="s">
        <v>1535</v>
      </c>
      <c r="I155" s="55" t="s">
        <v>54</v>
      </c>
      <c r="J155" s="56" t="s">
        <v>1536</v>
      </c>
      <c r="K155" s="55" t="s">
        <v>1157</v>
      </c>
      <c r="L155" s="55" t="s">
        <v>1014</v>
      </c>
      <c r="M155" s="55" t="s">
        <v>1015</v>
      </c>
      <c r="N155" s="95">
        <v>17</v>
      </c>
      <c r="O155" s="96"/>
      <c r="P155" s="95">
        <v>17</v>
      </c>
      <c r="Q155" s="96"/>
      <c r="R155" s="95">
        <v>0</v>
      </c>
      <c r="S155" s="97"/>
      <c r="T155" s="96"/>
      <c r="U155" s="55">
        <v>6</v>
      </c>
      <c r="V155" s="55">
        <v>6</v>
      </c>
      <c r="W155" s="55">
        <v>0</v>
      </c>
      <c r="X155" s="55">
        <v>6</v>
      </c>
      <c r="Y155" s="55">
        <v>0</v>
      </c>
      <c r="Z155" s="55">
        <v>2</v>
      </c>
      <c r="AA155" s="55">
        <v>1</v>
      </c>
      <c r="AB155" s="55">
        <v>1</v>
      </c>
      <c r="AC155" s="55">
        <v>3</v>
      </c>
      <c r="AD155" s="55">
        <v>0</v>
      </c>
      <c r="AE155" s="55">
        <v>2</v>
      </c>
      <c r="AF155" s="55">
        <v>0</v>
      </c>
      <c r="AG155" s="55">
        <v>3</v>
      </c>
      <c r="AH155" s="55">
        <v>1</v>
      </c>
      <c r="AI155" s="55">
        <v>2</v>
      </c>
      <c r="AJ155" s="55">
        <v>1</v>
      </c>
      <c r="AK155" s="55">
        <v>1</v>
      </c>
      <c r="AL155" s="39" t="str">
        <f t="shared" si="17"/>
        <v>3, 4, 2, 3, 3,2</v>
      </c>
      <c r="AM155" s="39">
        <f t="shared" si="18"/>
        <v>3</v>
      </c>
      <c r="AN155" s="39">
        <f t="shared" si="19"/>
        <v>4</v>
      </c>
      <c r="AO155" s="39">
        <f t="shared" si="20"/>
        <v>2</v>
      </c>
      <c r="AP155" s="39">
        <f t="shared" si="21"/>
        <v>3</v>
      </c>
      <c r="AQ155" s="39">
        <f t="shared" si="22"/>
        <v>3</v>
      </c>
      <c r="AR155" s="39">
        <f t="shared" si="23"/>
        <v>2</v>
      </c>
    </row>
    <row r="156" spans="1:44" ht="18">
      <c r="A156" s="53">
        <f t="shared" si="16"/>
        <v>230839</v>
      </c>
      <c r="B156" s="54" t="s">
        <v>1011</v>
      </c>
      <c r="C156" s="55" t="s">
        <v>1012</v>
      </c>
      <c r="D156" s="55" t="s">
        <v>28</v>
      </c>
      <c r="E156" s="55" t="s">
        <v>28</v>
      </c>
      <c r="F156" s="55" t="s">
        <v>372</v>
      </c>
      <c r="G156" s="55" t="s">
        <v>1537</v>
      </c>
      <c r="H156" s="55" t="s">
        <v>1538</v>
      </c>
      <c r="I156" s="55" t="s">
        <v>54</v>
      </c>
      <c r="J156" s="56" t="s">
        <v>1539</v>
      </c>
      <c r="K156" s="55" t="s">
        <v>1157</v>
      </c>
      <c r="L156" s="55" t="s">
        <v>1014</v>
      </c>
      <c r="M156" s="55" t="s">
        <v>1015</v>
      </c>
      <c r="N156" s="95">
        <v>117</v>
      </c>
      <c r="O156" s="96"/>
      <c r="P156" s="95">
        <v>114</v>
      </c>
      <c r="Q156" s="96"/>
      <c r="R156" s="95">
        <v>3</v>
      </c>
      <c r="S156" s="97"/>
      <c r="T156" s="96"/>
      <c r="U156" s="55">
        <v>6</v>
      </c>
      <c r="V156" s="55">
        <v>8</v>
      </c>
      <c r="W156" s="55">
        <v>0</v>
      </c>
      <c r="X156" s="55">
        <v>8</v>
      </c>
      <c r="Y156" s="55">
        <v>0</v>
      </c>
      <c r="Z156" s="55">
        <v>9</v>
      </c>
      <c r="AA156" s="55">
        <v>12</v>
      </c>
      <c r="AB156" s="55">
        <v>10</v>
      </c>
      <c r="AC156" s="55">
        <v>15</v>
      </c>
      <c r="AD156" s="55">
        <v>18</v>
      </c>
      <c r="AE156" s="55">
        <v>10</v>
      </c>
      <c r="AF156" s="55">
        <v>4</v>
      </c>
      <c r="AG156" s="55">
        <v>6</v>
      </c>
      <c r="AH156" s="55">
        <v>9</v>
      </c>
      <c r="AI156" s="55">
        <v>12</v>
      </c>
      <c r="AJ156" s="55">
        <v>4</v>
      </c>
      <c r="AK156" s="55">
        <v>8</v>
      </c>
      <c r="AL156" s="39" t="str">
        <f t="shared" si="17"/>
        <v>21, 25, 28, 10, 21,12</v>
      </c>
      <c r="AM156" s="39">
        <f t="shared" si="18"/>
        <v>21</v>
      </c>
      <c r="AN156" s="39">
        <f t="shared" si="19"/>
        <v>25</v>
      </c>
      <c r="AO156" s="39">
        <f t="shared" si="20"/>
        <v>28</v>
      </c>
      <c r="AP156" s="39">
        <f t="shared" si="21"/>
        <v>10</v>
      </c>
      <c r="AQ156" s="39">
        <f t="shared" si="22"/>
        <v>21</v>
      </c>
      <c r="AR156" s="39">
        <f t="shared" si="23"/>
        <v>12</v>
      </c>
    </row>
    <row r="157" spans="1:44" ht="18">
      <c r="A157" s="53">
        <f t="shared" si="16"/>
        <v>660332</v>
      </c>
      <c r="B157" s="54" t="s">
        <v>1011</v>
      </c>
      <c r="C157" s="55" t="s">
        <v>1012</v>
      </c>
      <c r="D157" s="55" t="s">
        <v>28</v>
      </c>
      <c r="E157" s="55" t="s">
        <v>28</v>
      </c>
      <c r="F157" s="55" t="s">
        <v>398</v>
      </c>
      <c r="G157" s="55" t="s">
        <v>1540</v>
      </c>
      <c r="H157" s="55" t="s">
        <v>1541</v>
      </c>
      <c r="I157" s="55" t="s">
        <v>54</v>
      </c>
      <c r="J157" s="56" t="s">
        <v>1542</v>
      </c>
      <c r="K157" s="55" t="s">
        <v>1157</v>
      </c>
      <c r="L157" s="55" t="s">
        <v>1014</v>
      </c>
      <c r="M157" s="55" t="s">
        <v>1015</v>
      </c>
      <c r="N157" s="95">
        <v>6</v>
      </c>
      <c r="O157" s="96"/>
      <c r="P157" s="95">
        <v>6</v>
      </c>
      <c r="Q157" s="96"/>
      <c r="R157" s="95">
        <v>0</v>
      </c>
      <c r="S157" s="97"/>
      <c r="T157" s="96"/>
      <c r="U157" s="55">
        <v>3</v>
      </c>
      <c r="V157" s="55">
        <v>3</v>
      </c>
      <c r="W157" s="55">
        <v>0</v>
      </c>
      <c r="X157" s="55">
        <v>3</v>
      </c>
      <c r="Y157" s="55">
        <v>0</v>
      </c>
      <c r="Z157" s="55">
        <v>0</v>
      </c>
      <c r="AA157" s="55">
        <v>1</v>
      </c>
      <c r="AB157" s="55">
        <v>0</v>
      </c>
      <c r="AC157" s="55">
        <v>0</v>
      </c>
      <c r="AD157" s="55">
        <v>1</v>
      </c>
      <c r="AE157" s="55">
        <v>1</v>
      </c>
      <c r="AF157" s="55">
        <v>0</v>
      </c>
      <c r="AG157" s="55">
        <v>0</v>
      </c>
      <c r="AH157" s="55">
        <v>0</v>
      </c>
      <c r="AI157" s="55">
        <v>0</v>
      </c>
      <c r="AJ157" s="55">
        <v>2</v>
      </c>
      <c r="AK157" s="55">
        <v>1</v>
      </c>
      <c r="AL157" s="39" t="str">
        <f t="shared" si="17"/>
        <v>1, 0, 2, 0, 0,3</v>
      </c>
      <c r="AM157" s="39">
        <f t="shared" si="18"/>
        <v>1</v>
      </c>
      <c r="AN157" s="39">
        <f t="shared" si="19"/>
        <v>0</v>
      </c>
      <c r="AO157" s="39">
        <f t="shared" si="20"/>
        <v>2</v>
      </c>
      <c r="AP157" s="39">
        <f t="shared" si="21"/>
        <v>0</v>
      </c>
      <c r="AQ157" s="39">
        <f t="shared" si="22"/>
        <v>0</v>
      </c>
      <c r="AR157" s="39">
        <f t="shared" si="23"/>
        <v>3</v>
      </c>
    </row>
    <row r="158" spans="1:44" ht="18">
      <c r="A158" s="53">
        <f t="shared" si="16"/>
        <v>230672</v>
      </c>
      <c r="B158" s="54" t="s">
        <v>1011</v>
      </c>
      <c r="C158" s="55" t="s">
        <v>1012</v>
      </c>
      <c r="D158" s="55" t="s">
        <v>28</v>
      </c>
      <c r="E158" s="55" t="s">
        <v>28</v>
      </c>
      <c r="F158" s="55" t="s">
        <v>398</v>
      </c>
      <c r="G158" s="55" t="s">
        <v>1543</v>
      </c>
      <c r="H158" s="55" t="s">
        <v>1544</v>
      </c>
      <c r="I158" s="55" t="s">
        <v>54</v>
      </c>
      <c r="J158" s="56" t="s">
        <v>1545</v>
      </c>
      <c r="K158" s="55" t="s">
        <v>1157</v>
      </c>
      <c r="L158" s="55" t="s">
        <v>1014</v>
      </c>
      <c r="M158" s="55" t="s">
        <v>1015</v>
      </c>
      <c r="N158" s="95">
        <v>3</v>
      </c>
      <c r="O158" s="96"/>
      <c r="P158" s="95">
        <v>2</v>
      </c>
      <c r="Q158" s="96"/>
      <c r="R158" s="95">
        <v>1</v>
      </c>
      <c r="S158" s="97"/>
      <c r="T158" s="96"/>
      <c r="U158" s="55">
        <v>2</v>
      </c>
      <c r="V158" s="55">
        <v>3</v>
      </c>
      <c r="W158" s="55">
        <v>0</v>
      </c>
      <c r="X158" s="55">
        <v>1</v>
      </c>
      <c r="Y158" s="55">
        <v>0</v>
      </c>
      <c r="Z158" s="55">
        <v>1</v>
      </c>
      <c r="AA158" s="55">
        <v>0</v>
      </c>
      <c r="AB158" s="55">
        <v>0</v>
      </c>
      <c r="AC158" s="55">
        <v>0</v>
      </c>
      <c r="AD158" s="55">
        <v>0</v>
      </c>
      <c r="AE158" s="55">
        <v>0</v>
      </c>
      <c r="AF158" s="55">
        <v>0</v>
      </c>
      <c r="AG158" s="55">
        <v>0</v>
      </c>
      <c r="AH158" s="55">
        <v>0</v>
      </c>
      <c r="AI158" s="55">
        <v>0</v>
      </c>
      <c r="AJ158" s="55">
        <v>1</v>
      </c>
      <c r="AK158" s="55">
        <v>1</v>
      </c>
      <c r="AL158" s="39" t="str">
        <f t="shared" si="17"/>
        <v>1, 0, 0, 0, 0,2</v>
      </c>
      <c r="AM158" s="39">
        <f t="shared" si="18"/>
        <v>1</v>
      </c>
      <c r="AN158" s="39">
        <f t="shared" si="19"/>
        <v>0</v>
      </c>
      <c r="AO158" s="39">
        <f t="shared" si="20"/>
        <v>0</v>
      </c>
      <c r="AP158" s="39">
        <f t="shared" si="21"/>
        <v>0</v>
      </c>
      <c r="AQ158" s="39">
        <f t="shared" si="22"/>
        <v>0</v>
      </c>
      <c r="AR158" s="39">
        <f t="shared" si="23"/>
        <v>2</v>
      </c>
    </row>
    <row r="159" spans="1:44" ht="18">
      <c r="A159" s="53">
        <f t="shared" si="16"/>
        <v>559328</v>
      </c>
      <c r="B159" s="54" t="s">
        <v>1011</v>
      </c>
      <c r="C159" s="55" t="s">
        <v>1012</v>
      </c>
      <c r="D159" s="55" t="s">
        <v>28</v>
      </c>
      <c r="E159" s="55" t="s">
        <v>28</v>
      </c>
      <c r="F159" s="55" t="s">
        <v>398</v>
      </c>
      <c r="G159" s="55" t="s">
        <v>576</v>
      </c>
      <c r="H159" s="55" t="s">
        <v>1546</v>
      </c>
      <c r="I159" s="55" t="s">
        <v>54</v>
      </c>
      <c r="J159" s="56" t="s">
        <v>1547</v>
      </c>
      <c r="K159" s="55" t="s">
        <v>1157</v>
      </c>
      <c r="L159" s="55" t="s">
        <v>1014</v>
      </c>
      <c r="M159" s="55" t="s">
        <v>1015</v>
      </c>
      <c r="N159" s="95">
        <v>14</v>
      </c>
      <c r="O159" s="96"/>
      <c r="P159" s="95">
        <v>14</v>
      </c>
      <c r="Q159" s="96"/>
      <c r="R159" s="95">
        <v>0</v>
      </c>
      <c r="S159" s="97"/>
      <c r="T159" s="96"/>
      <c r="U159" s="55">
        <v>6</v>
      </c>
      <c r="V159" s="55">
        <v>6</v>
      </c>
      <c r="W159" s="55">
        <v>0</v>
      </c>
      <c r="X159" s="55">
        <v>6</v>
      </c>
      <c r="Y159" s="55">
        <v>0</v>
      </c>
      <c r="Z159" s="55">
        <v>1</v>
      </c>
      <c r="AA159" s="55">
        <v>0</v>
      </c>
      <c r="AB159" s="55">
        <v>2</v>
      </c>
      <c r="AC159" s="55">
        <v>0</v>
      </c>
      <c r="AD159" s="55">
        <v>1</v>
      </c>
      <c r="AE159" s="55">
        <v>1</v>
      </c>
      <c r="AF159" s="55">
        <v>0</v>
      </c>
      <c r="AG159" s="55">
        <v>3</v>
      </c>
      <c r="AH159" s="55">
        <v>3</v>
      </c>
      <c r="AI159" s="55">
        <v>1</v>
      </c>
      <c r="AJ159" s="55">
        <v>2</v>
      </c>
      <c r="AK159" s="55">
        <v>0</v>
      </c>
      <c r="AL159" s="39" t="str">
        <f t="shared" si="17"/>
        <v>1, 2, 2, 3, 4,2</v>
      </c>
      <c r="AM159" s="39">
        <f t="shared" si="18"/>
        <v>1</v>
      </c>
      <c r="AN159" s="39">
        <f t="shared" si="19"/>
        <v>2</v>
      </c>
      <c r="AO159" s="39">
        <f t="shared" si="20"/>
        <v>2</v>
      </c>
      <c r="AP159" s="39">
        <f t="shared" si="21"/>
        <v>3</v>
      </c>
      <c r="AQ159" s="39">
        <f t="shared" si="22"/>
        <v>4</v>
      </c>
      <c r="AR159" s="39">
        <f t="shared" si="23"/>
        <v>2</v>
      </c>
    </row>
    <row r="160" spans="1:44" ht="18">
      <c r="A160" s="53">
        <f t="shared" si="16"/>
        <v>230706</v>
      </c>
      <c r="B160" s="54" t="s">
        <v>1011</v>
      </c>
      <c r="C160" s="55" t="s">
        <v>1012</v>
      </c>
      <c r="D160" s="55" t="s">
        <v>28</v>
      </c>
      <c r="E160" s="55" t="s">
        <v>28</v>
      </c>
      <c r="F160" s="55" t="s">
        <v>398</v>
      </c>
      <c r="G160" s="55" t="s">
        <v>1071</v>
      </c>
      <c r="H160" s="55" t="s">
        <v>1548</v>
      </c>
      <c r="I160" s="55" t="s">
        <v>54</v>
      </c>
      <c r="J160" s="56" t="s">
        <v>1549</v>
      </c>
      <c r="K160" s="55" t="s">
        <v>1157</v>
      </c>
      <c r="L160" s="55" t="s">
        <v>1014</v>
      </c>
      <c r="M160" s="55" t="s">
        <v>1015</v>
      </c>
      <c r="N160" s="95">
        <v>51</v>
      </c>
      <c r="O160" s="96"/>
      <c r="P160" s="95">
        <v>51</v>
      </c>
      <c r="Q160" s="96"/>
      <c r="R160" s="95">
        <v>0</v>
      </c>
      <c r="S160" s="97"/>
      <c r="T160" s="96"/>
      <c r="U160" s="55">
        <v>6</v>
      </c>
      <c r="V160" s="55">
        <v>6</v>
      </c>
      <c r="W160" s="55">
        <v>0</v>
      </c>
      <c r="X160" s="55">
        <v>6</v>
      </c>
      <c r="Y160" s="55">
        <v>0</v>
      </c>
      <c r="Z160" s="55">
        <v>3</v>
      </c>
      <c r="AA160" s="55">
        <v>1</v>
      </c>
      <c r="AB160" s="55">
        <v>4</v>
      </c>
      <c r="AC160" s="55">
        <v>4</v>
      </c>
      <c r="AD160" s="55">
        <v>4</v>
      </c>
      <c r="AE160" s="55">
        <v>6</v>
      </c>
      <c r="AF160" s="55">
        <v>5</v>
      </c>
      <c r="AG160" s="55">
        <v>3</v>
      </c>
      <c r="AH160" s="55">
        <v>5</v>
      </c>
      <c r="AI160" s="55">
        <v>5</v>
      </c>
      <c r="AJ160" s="55">
        <v>9</v>
      </c>
      <c r="AK160" s="55">
        <v>2</v>
      </c>
      <c r="AL160" s="39" t="str">
        <f t="shared" si="17"/>
        <v>4, 8, 10, 8, 10,11</v>
      </c>
      <c r="AM160" s="39">
        <f t="shared" si="18"/>
        <v>4</v>
      </c>
      <c r="AN160" s="39">
        <f t="shared" si="19"/>
        <v>8</v>
      </c>
      <c r="AO160" s="39">
        <f t="shared" si="20"/>
        <v>10</v>
      </c>
      <c r="AP160" s="39">
        <f t="shared" si="21"/>
        <v>8</v>
      </c>
      <c r="AQ160" s="39">
        <f t="shared" si="22"/>
        <v>10</v>
      </c>
      <c r="AR160" s="39">
        <f t="shared" si="23"/>
        <v>11</v>
      </c>
    </row>
    <row r="161" spans="1:44" ht="18">
      <c r="A161" s="53">
        <f t="shared" si="16"/>
        <v>515940</v>
      </c>
      <c r="B161" s="54" t="s">
        <v>1011</v>
      </c>
      <c r="C161" s="55" t="s">
        <v>1012</v>
      </c>
      <c r="D161" s="55" t="s">
        <v>28</v>
      </c>
      <c r="E161" s="55" t="s">
        <v>28</v>
      </c>
      <c r="F161" s="55" t="s">
        <v>398</v>
      </c>
      <c r="G161" s="55" t="s">
        <v>1550</v>
      </c>
      <c r="H161" s="55" t="s">
        <v>1551</v>
      </c>
      <c r="I161" s="55" t="s">
        <v>54</v>
      </c>
      <c r="J161" s="56" t="s">
        <v>1552</v>
      </c>
      <c r="K161" s="55" t="s">
        <v>1157</v>
      </c>
      <c r="L161" s="55" t="s">
        <v>1014</v>
      </c>
      <c r="M161" s="55" t="s">
        <v>1015</v>
      </c>
      <c r="N161" s="95">
        <v>12</v>
      </c>
      <c r="O161" s="96"/>
      <c r="P161" s="95">
        <v>12</v>
      </c>
      <c r="Q161" s="96"/>
      <c r="R161" s="95">
        <v>0</v>
      </c>
      <c r="S161" s="97"/>
      <c r="T161" s="96"/>
      <c r="U161" s="55">
        <v>5</v>
      </c>
      <c r="V161" s="55">
        <v>5</v>
      </c>
      <c r="W161" s="55">
        <v>0</v>
      </c>
      <c r="X161" s="55">
        <v>5</v>
      </c>
      <c r="Y161" s="55">
        <v>0</v>
      </c>
      <c r="Z161" s="55">
        <v>2</v>
      </c>
      <c r="AA161" s="55">
        <v>1</v>
      </c>
      <c r="AB161" s="55">
        <v>1</v>
      </c>
      <c r="AC161" s="55">
        <v>2</v>
      </c>
      <c r="AD161" s="55">
        <v>2</v>
      </c>
      <c r="AE161" s="55">
        <v>0</v>
      </c>
      <c r="AF161" s="55">
        <v>0</v>
      </c>
      <c r="AG161" s="55">
        <v>3</v>
      </c>
      <c r="AH161" s="55">
        <v>0</v>
      </c>
      <c r="AI161" s="55">
        <v>0</v>
      </c>
      <c r="AJ161" s="55">
        <v>0</v>
      </c>
      <c r="AK161" s="55">
        <v>1</v>
      </c>
      <c r="AL161" s="39" t="str">
        <f t="shared" si="17"/>
        <v>3, 3, 2, 3, 0,1</v>
      </c>
      <c r="AM161" s="39">
        <f t="shared" si="18"/>
        <v>3</v>
      </c>
      <c r="AN161" s="39">
        <f t="shared" si="19"/>
        <v>3</v>
      </c>
      <c r="AO161" s="39">
        <f t="shared" si="20"/>
        <v>2</v>
      </c>
      <c r="AP161" s="39">
        <f t="shared" si="21"/>
        <v>3</v>
      </c>
      <c r="AQ161" s="39">
        <f t="shared" si="22"/>
        <v>0</v>
      </c>
      <c r="AR161" s="39">
        <f t="shared" si="23"/>
        <v>1</v>
      </c>
    </row>
    <row r="162" spans="1:44" ht="18">
      <c r="A162" s="53">
        <f t="shared" si="16"/>
        <v>631366</v>
      </c>
      <c r="B162" s="54" t="s">
        <v>1011</v>
      </c>
      <c r="C162" s="55" t="s">
        <v>1012</v>
      </c>
      <c r="D162" s="55" t="s">
        <v>28</v>
      </c>
      <c r="E162" s="55" t="s">
        <v>28</v>
      </c>
      <c r="F162" s="55" t="s">
        <v>398</v>
      </c>
      <c r="G162" s="55" t="s">
        <v>1553</v>
      </c>
      <c r="H162" s="55" t="s">
        <v>1554</v>
      </c>
      <c r="I162" s="55" t="s">
        <v>54</v>
      </c>
      <c r="J162" s="56" t="s">
        <v>1555</v>
      </c>
      <c r="K162" s="55" t="s">
        <v>1157</v>
      </c>
      <c r="L162" s="55" t="s">
        <v>1014</v>
      </c>
      <c r="M162" s="55" t="s">
        <v>1015</v>
      </c>
      <c r="N162" s="95">
        <v>2</v>
      </c>
      <c r="O162" s="96"/>
      <c r="P162" s="95">
        <v>2</v>
      </c>
      <c r="Q162" s="96"/>
      <c r="R162" s="95">
        <v>0</v>
      </c>
      <c r="S162" s="97"/>
      <c r="T162" s="96"/>
      <c r="U162" s="55">
        <v>6</v>
      </c>
      <c r="V162" s="55">
        <v>4</v>
      </c>
      <c r="W162" s="55">
        <v>2</v>
      </c>
      <c r="X162" s="55">
        <v>2</v>
      </c>
      <c r="Y162" s="55">
        <v>0</v>
      </c>
      <c r="Z162" s="55">
        <v>0</v>
      </c>
      <c r="AA162" s="55">
        <v>0</v>
      </c>
      <c r="AB162" s="55">
        <v>0</v>
      </c>
      <c r="AC162" s="55">
        <v>0</v>
      </c>
      <c r="AD162" s="55">
        <v>1</v>
      </c>
      <c r="AE162" s="55">
        <v>0</v>
      </c>
      <c r="AF162" s="55">
        <v>1</v>
      </c>
      <c r="AG162" s="55">
        <v>0</v>
      </c>
      <c r="AH162" s="55">
        <v>0</v>
      </c>
      <c r="AI162" s="55">
        <v>0</v>
      </c>
      <c r="AJ162" s="55">
        <v>0</v>
      </c>
      <c r="AK162" s="55">
        <v>0</v>
      </c>
      <c r="AL162" s="39" t="str">
        <f t="shared" si="17"/>
        <v>0, 0, 1, 1, 0,0</v>
      </c>
      <c r="AM162" s="39">
        <f t="shared" si="18"/>
        <v>0</v>
      </c>
      <c r="AN162" s="39">
        <f t="shared" si="19"/>
        <v>0</v>
      </c>
      <c r="AO162" s="39">
        <f t="shared" si="20"/>
        <v>1</v>
      </c>
      <c r="AP162" s="39">
        <f t="shared" si="21"/>
        <v>1</v>
      </c>
      <c r="AQ162" s="39">
        <f t="shared" si="22"/>
        <v>0</v>
      </c>
      <c r="AR162" s="39">
        <f t="shared" si="23"/>
        <v>0</v>
      </c>
    </row>
    <row r="163" spans="1:44" ht="18">
      <c r="A163" s="53">
        <f t="shared" si="16"/>
        <v>230169</v>
      </c>
      <c r="B163" s="54" t="s">
        <v>1011</v>
      </c>
      <c r="C163" s="55" t="s">
        <v>1012</v>
      </c>
      <c r="D163" s="55" t="s">
        <v>28</v>
      </c>
      <c r="E163" s="55" t="s">
        <v>28</v>
      </c>
      <c r="F163" s="55" t="s">
        <v>362</v>
      </c>
      <c r="G163" s="55" t="s">
        <v>362</v>
      </c>
      <c r="H163" s="55" t="s">
        <v>1556</v>
      </c>
      <c r="I163" s="55" t="s">
        <v>54</v>
      </c>
      <c r="J163" s="56" t="s">
        <v>1557</v>
      </c>
      <c r="K163" s="55" t="s">
        <v>1157</v>
      </c>
      <c r="L163" s="55" t="s">
        <v>1014</v>
      </c>
      <c r="M163" s="55" t="s">
        <v>1015</v>
      </c>
      <c r="N163" s="95">
        <v>133</v>
      </c>
      <c r="O163" s="96"/>
      <c r="P163" s="95">
        <v>133</v>
      </c>
      <c r="Q163" s="96"/>
      <c r="R163" s="95">
        <v>0</v>
      </c>
      <c r="S163" s="97"/>
      <c r="T163" s="96"/>
      <c r="U163" s="55">
        <v>6</v>
      </c>
      <c r="V163" s="55">
        <v>12</v>
      </c>
      <c r="W163" s="55">
        <v>0</v>
      </c>
      <c r="X163" s="55">
        <v>12</v>
      </c>
      <c r="Y163" s="55">
        <v>0</v>
      </c>
      <c r="Z163" s="55">
        <v>8</v>
      </c>
      <c r="AA163" s="55">
        <v>6</v>
      </c>
      <c r="AB163" s="55">
        <v>11</v>
      </c>
      <c r="AC163" s="55">
        <v>13</v>
      </c>
      <c r="AD163" s="55">
        <v>9</v>
      </c>
      <c r="AE163" s="55">
        <v>16</v>
      </c>
      <c r="AF163" s="55">
        <v>14</v>
      </c>
      <c r="AG163" s="55">
        <v>3</v>
      </c>
      <c r="AH163" s="55">
        <v>9</v>
      </c>
      <c r="AI163" s="55">
        <v>15</v>
      </c>
      <c r="AJ163" s="55">
        <v>14</v>
      </c>
      <c r="AK163" s="55">
        <v>15</v>
      </c>
      <c r="AL163" s="39" t="str">
        <f t="shared" si="17"/>
        <v>14, 24, 25, 17, 24,29</v>
      </c>
      <c r="AM163" s="39">
        <f t="shared" si="18"/>
        <v>14</v>
      </c>
      <c r="AN163" s="39">
        <f t="shared" si="19"/>
        <v>24</v>
      </c>
      <c r="AO163" s="39">
        <f t="shared" si="20"/>
        <v>25</v>
      </c>
      <c r="AP163" s="39">
        <f t="shared" si="21"/>
        <v>17</v>
      </c>
      <c r="AQ163" s="39">
        <f t="shared" si="22"/>
        <v>24</v>
      </c>
      <c r="AR163" s="39">
        <f t="shared" si="23"/>
        <v>29</v>
      </c>
    </row>
    <row r="164" spans="1:44" ht="18">
      <c r="A164" s="53">
        <f t="shared" si="16"/>
        <v>239046</v>
      </c>
      <c r="B164" s="54" t="s">
        <v>1011</v>
      </c>
      <c r="C164" s="55" t="s">
        <v>1012</v>
      </c>
      <c r="D164" s="55" t="s">
        <v>28</v>
      </c>
      <c r="E164" s="55" t="s">
        <v>28</v>
      </c>
      <c r="F164" s="55" t="s">
        <v>362</v>
      </c>
      <c r="G164" s="55" t="s">
        <v>1013</v>
      </c>
      <c r="H164" s="55" t="s">
        <v>1558</v>
      </c>
      <c r="I164" s="55" t="s">
        <v>54</v>
      </c>
      <c r="J164" s="56" t="s">
        <v>1559</v>
      </c>
      <c r="K164" s="55" t="s">
        <v>1157</v>
      </c>
      <c r="L164" s="55" t="s">
        <v>1014</v>
      </c>
      <c r="M164" s="55" t="s">
        <v>1015</v>
      </c>
      <c r="N164" s="95">
        <v>88</v>
      </c>
      <c r="O164" s="96"/>
      <c r="P164" s="95">
        <v>88</v>
      </c>
      <c r="Q164" s="96"/>
      <c r="R164" s="95">
        <v>0</v>
      </c>
      <c r="S164" s="97"/>
      <c r="T164" s="96"/>
      <c r="U164" s="55">
        <v>6</v>
      </c>
      <c r="V164" s="55">
        <v>6</v>
      </c>
      <c r="W164" s="55">
        <v>0</v>
      </c>
      <c r="X164" s="55">
        <v>6</v>
      </c>
      <c r="Y164" s="55">
        <v>0</v>
      </c>
      <c r="Z164" s="55">
        <v>9</v>
      </c>
      <c r="AA164" s="55">
        <v>4</v>
      </c>
      <c r="AB164" s="55">
        <v>5</v>
      </c>
      <c r="AC164" s="55">
        <v>10</v>
      </c>
      <c r="AD164" s="55">
        <v>10</v>
      </c>
      <c r="AE164" s="55">
        <v>6</v>
      </c>
      <c r="AF164" s="55">
        <v>7</v>
      </c>
      <c r="AG164" s="55">
        <v>8</v>
      </c>
      <c r="AH164" s="55">
        <v>4</v>
      </c>
      <c r="AI164" s="55">
        <v>8</v>
      </c>
      <c r="AJ164" s="55">
        <v>10</v>
      </c>
      <c r="AK164" s="55">
        <v>7</v>
      </c>
      <c r="AL164" s="39" t="str">
        <f t="shared" si="17"/>
        <v>13, 15, 16, 15, 12,17</v>
      </c>
      <c r="AM164" s="39">
        <f t="shared" si="18"/>
        <v>13</v>
      </c>
      <c r="AN164" s="39">
        <f t="shared" si="19"/>
        <v>15</v>
      </c>
      <c r="AO164" s="39">
        <f t="shared" si="20"/>
        <v>16</v>
      </c>
      <c r="AP164" s="39">
        <f t="shared" si="21"/>
        <v>15</v>
      </c>
      <c r="AQ164" s="39">
        <f t="shared" si="22"/>
        <v>12</v>
      </c>
      <c r="AR164" s="39">
        <f t="shared" si="23"/>
        <v>17</v>
      </c>
    </row>
    <row r="165" spans="1:44" ht="18">
      <c r="A165" s="53">
        <f t="shared" si="16"/>
        <v>230698</v>
      </c>
      <c r="B165" s="54" t="s">
        <v>1011</v>
      </c>
      <c r="C165" s="55" t="s">
        <v>1012</v>
      </c>
      <c r="D165" s="55" t="s">
        <v>28</v>
      </c>
      <c r="E165" s="55" t="s">
        <v>28</v>
      </c>
      <c r="F165" s="55" t="s">
        <v>362</v>
      </c>
      <c r="G165" s="55" t="s">
        <v>1560</v>
      </c>
      <c r="H165" s="55" t="s">
        <v>1561</v>
      </c>
      <c r="I165" s="55" t="s">
        <v>54</v>
      </c>
      <c r="J165" s="56" t="s">
        <v>1562</v>
      </c>
      <c r="K165" s="55" t="s">
        <v>1157</v>
      </c>
      <c r="L165" s="55" t="s">
        <v>1014</v>
      </c>
      <c r="M165" s="55" t="s">
        <v>1015</v>
      </c>
      <c r="N165" s="95">
        <v>13</v>
      </c>
      <c r="O165" s="96"/>
      <c r="P165" s="95">
        <v>13</v>
      </c>
      <c r="Q165" s="96"/>
      <c r="R165" s="95">
        <v>0</v>
      </c>
      <c r="S165" s="97"/>
      <c r="T165" s="96"/>
      <c r="U165" s="55">
        <v>6</v>
      </c>
      <c r="V165" s="55">
        <v>6</v>
      </c>
      <c r="W165" s="55">
        <v>0</v>
      </c>
      <c r="X165" s="55">
        <v>6</v>
      </c>
      <c r="Y165" s="55">
        <v>0</v>
      </c>
      <c r="Z165" s="55">
        <v>1</v>
      </c>
      <c r="AA165" s="55">
        <v>1</v>
      </c>
      <c r="AB165" s="55">
        <v>0</v>
      </c>
      <c r="AC165" s="55">
        <v>1</v>
      </c>
      <c r="AD165" s="55">
        <v>0</v>
      </c>
      <c r="AE165" s="55">
        <v>2</v>
      </c>
      <c r="AF165" s="55">
        <v>3</v>
      </c>
      <c r="AG165" s="55">
        <v>0</v>
      </c>
      <c r="AH165" s="55">
        <v>2</v>
      </c>
      <c r="AI165" s="55">
        <v>2</v>
      </c>
      <c r="AJ165" s="55">
        <v>1</v>
      </c>
      <c r="AK165" s="55">
        <v>0</v>
      </c>
      <c r="AL165" s="39" t="str">
        <f t="shared" si="17"/>
        <v>2, 1, 2, 3, 4,1</v>
      </c>
      <c r="AM165" s="39">
        <f t="shared" si="18"/>
        <v>2</v>
      </c>
      <c r="AN165" s="39">
        <f t="shared" si="19"/>
        <v>1</v>
      </c>
      <c r="AO165" s="39">
        <f t="shared" si="20"/>
        <v>2</v>
      </c>
      <c r="AP165" s="39">
        <f t="shared" si="21"/>
        <v>3</v>
      </c>
      <c r="AQ165" s="39">
        <f t="shared" si="22"/>
        <v>4</v>
      </c>
      <c r="AR165" s="39">
        <f t="shared" si="23"/>
        <v>1</v>
      </c>
    </row>
    <row r="166" spans="1:44" ht="18">
      <c r="A166" s="53">
        <f t="shared" si="16"/>
        <v>230326</v>
      </c>
      <c r="B166" s="54" t="s">
        <v>1011</v>
      </c>
      <c r="C166" s="55" t="s">
        <v>1012</v>
      </c>
      <c r="D166" s="55" t="s">
        <v>28</v>
      </c>
      <c r="E166" s="55" t="s">
        <v>28</v>
      </c>
      <c r="F166" s="55" t="s">
        <v>362</v>
      </c>
      <c r="G166" s="55" t="s">
        <v>1563</v>
      </c>
      <c r="H166" s="55" t="s">
        <v>1564</v>
      </c>
      <c r="I166" s="55" t="s">
        <v>54</v>
      </c>
      <c r="J166" s="56" t="s">
        <v>1565</v>
      </c>
      <c r="K166" s="55" t="s">
        <v>1157</v>
      </c>
      <c r="L166" s="55" t="s">
        <v>1014</v>
      </c>
      <c r="M166" s="55" t="s">
        <v>1015</v>
      </c>
      <c r="N166" s="95">
        <v>57</v>
      </c>
      <c r="O166" s="96"/>
      <c r="P166" s="95">
        <v>57</v>
      </c>
      <c r="Q166" s="96"/>
      <c r="R166" s="95">
        <v>0</v>
      </c>
      <c r="S166" s="97"/>
      <c r="T166" s="96"/>
      <c r="U166" s="55">
        <v>6</v>
      </c>
      <c r="V166" s="55">
        <v>6</v>
      </c>
      <c r="W166" s="55">
        <v>0</v>
      </c>
      <c r="X166" s="55">
        <v>6</v>
      </c>
      <c r="Y166" s="55">
        <v>0</v>
      </c>
      <c r="Z166" s="55">
        <v>6</v>
      </c>
      <c r="AA166" s="55">
        <v>4</v>
      </c>
      <c r="AB166" s="55">
        <v>8</v>
      </c>
      <c r="AC166" s="55">
        <v>1</v>
      </c>
      <c r="AD166" s="55">
        <v>6</v>
      </c>
      <c r="AE166" s="55">
        <v>6</v>
      </c>
      <c r="AF166" s="55">
        <v>0</v>
      </c>
      <c r="AG166" s="55">
        <v>4</v>
      </c>
      <c r="AH166" s="55">
        <v>2</v>
      </c>
      <c r="AI166" s="55">
        <v>6</v>
      </c>
      <c r="AJ166" s="55">
        <v>5</v>
      </c>
      <c r="AK166" s="55">
        <v>9</v>
      </c>
      <c r="AL166" s="39" t="str">
        <f t="shared" si="17"/>
        <v>10, 9, 12, 4, 8,14</v>
      </c>
      <c r="AM166" s="39">
        <f t="shared" si="18"/>
        <v>10</v>
      </c>
      <c r="AN166" s="39">
        <f t="shared" si="19"/>
        <v>9</v>
      </c>
      <c r="AO166" s="39">
        <f t="shared" si="20"/>
        <v>12</v>
      </c>
      <c r="AP166" s="39">
        <f t="shared" si="21"/>
        <v>4</v>
      </c>
      <c r="AQ166" s="39">
        <f t="shared" si="22"/>
        <v>8</v>
      </c>
      <c r="AR166" s="39">
        <f t="shared" si="23"/>
        <v>14</v>
      </c>
    </row>
    <row r="167" spans="1:44" ht="18">
      <c r="A167" s="53">
        <f t="shared" si="16"/>
        <v>559294</v>
      </c>
      <c r="B167" s="54" t="s">
        <v>1011</v>
      </c>
      <c r="C167" s="55" t="s">
        <v>1012</v>
      </c>
      <c r="D167" s="55" t="s">
        <v>28</v>
      </c>
      <c r="E167" s="55" t="s">
        <v>28</v>
      </c>
      <c r="F167" s="55" t="s">
        <v>362</v>
      </c>
      <c r="G167" s="55" t="s">
        <v>1566</v>
      </c>
      <c r="H167" s="55" t="s">
        <v>1567</v>
      </c>
      <c r="I167" s="55" t="s">
        <v>54</v>
      </c>
      <c r="J167" s="56" t="s">
        <v>1568</v>
      </c>
      <c r="K167" s="55" t="s">
        <v>1157</v>
      </c>
      <c r="L167" s="55" t="s">
        <v>1014</v>
      </c>
      <c r="M167" s="55" t="s">
        <v>1015</v>
      </c>
      <c r="N167" s="95">
        <v>7</v>
      </c>
      <c r="O167" s="96"/>
      <c r="P167" s="95">
        <v>7</v>
      </c>
      <c r="Q167" s="96"/>
      <c r="R167" s="95">
        <v>0</v>
      </c>
      <c r="S167" s="97"/>
      <c r="T167" s="96"/>
      <c r="U167" s="55">
        <v>6</v>
      </c>
      <c r="V167" s="55">
        <v>6</v>
      </c>
      <c r="W167" s="55">
        <v>0</v>
      </c>
      <c r="X167" s="55">
        <v>5</v>
      </c>
      <c r="Y167" s="55">
        <v>0</v>
      </c>
      <c r="Z167" s="55">
        <v>0</v>
      </c>
      <c r="AA167" s="55">
        <v>1</v>
      </c>
      <c r="AB167" s="55">
        <v>1</v>
      </c>
      <c r="AC167" s="55">
        <v>0</v>
      </c>
      <c r="AD167" s="55">
        <v>0</v>
      </c>
      <c r="AE167" s="55">
        <v>1</v>
      </c>
      <c r="AF167" s="55">
        <v>0</v>
      </c>
      <c r="AG167" s="55">
        <v>2</v>
      </c>
      <c r="AH167" s="55">
        <v>0</v>
      </c>
      <c r="AI167" s="55">
        <v>1</v>
      </c>
      <c r="AJ167" s="55">
        <v>1</v>
      </c>
      <c r="AK167" s="55">
        <v>0</v>
      </c>
      <c r="AL167" s="39" t="str">
        <f t="shared" si="17"/>
        <v>1, 1, 1, 2, 1,1</v>
      </c>
      <c r="AM167" s="39">
        <f t="shared" si="18"/>
        <v>1</v>
      </c>
      <c r="AN167" s="39">
        <f t="shared" si="19"/>
        <v>1</v>
      </c>
      <c r="AO167" s="39">
        <f t="shared" si="20"/>
        <v>1</v>
      </c>
      <c r="AP167" s="39">
        <f t="shared" si="21"/>
        <v>2</v>
      </c>
      <c r="AQ167" s="39">
        <f t="shared" si="22"/>
        <v>1</v>
      </c>
      <c r="AR167" s="39">
        <f t="shared" si="23"/>
        <v>1</v>
      </c>
    </row>
    <row r="168" spans="1:44" ht="18">
      <c r="A168" s="53">
        <f t="shared" si="16"/>
        <v>230615</v>
      </c>
      <c r="B168" s="54" t="s">
        <v>1011</v>
      </c>
      <c r="C168" s="55" t="s">
        <v>1012</v>
      </c>
      <c r="D168" s="55" t="s">
        <v>28</v>
      </c>
      <c r="E168" s="55" t="s">
        <v>28</v>
      </c>
      <c r="F168" s="55" t="s">
        <v>362</v>
      </c>
      <c r="G168" s="55" t="s">
        <v>1569</v>
      </c>
      <c r="H168" s="55" t="s">
        <v>1570</v>
      </c>
      <c r="I168" s="55" t="s">
        <v>54</v>
      </c>
      <c r="J168" s="56" t="s">
        <v>1571</v>
      </c>
      <c r="K168" s="55" t="s">
        <v>1157</v>
      </c>
      <c r="L168" s="55" t="s">
        <v>1014</v>
      </c>
      <c r="M168" s="55" t="s">
        <v>1015</v>
      </c>
      <c r="N168" s="95">
        <v>13</v>
      </c>
      <c r="O168" s="96"/>
      <c r="P168" s="95">
        <v>13</v>
      </c>
      <c r="Q168" s="96"/>
      <c r="R168" s="95">
        <v>0</v>
      </c>
      <c r="S168" s="97"/>
      <c r="T168" s="96"/>
      <c r="U168" s="55">
        <v>5</v>
      </c>
      <c r="V168" s="55">
        <v>5</v>
      </c>
      <c r="W168" s="55">
        <v>0</v>
      </c>
      <c r="X168" s="55">
        <v>5</v>
      </c>
      <c r="Y168" s="55">
        <v>0</v>
      </c>
      <c r="Z168" s="55">
        <v>0</v>
      </c>
      <c r="AA168" s="55">
        <v>0</v>
      </c>
      <c r="AB168" s="55">
        <v>0</v>
      </c>
      <c r="AC168" s="55">
        <v>1</v>
      </c>
      <c r="AD168" s="55">
        <v>0</v>
      </c>
      <c r="AE168" s="55">
        <v>2</v>
      </c>
      <c r="AF168" s="55">
        <v>1</v>
      </c>
      <c r="AG168" s="55">
        <v>2</v>
      </c>
      <c r="AH168" s="55">
        <v>0</v>
      </c>
      <c r="AI168" s="55">
        <v>2</v>
      </c>
      <c r="AJ168" s="55">
        <v>3</v>
      </c>
      <c r="AK168" s="55">
        <v>2</v>
      </c>
      <c r="AL168" s="39" t="str">
        <f t="shared" si="17"/>
        <v>0, 1, 2, 3, 2,5</v>
      </c>
      <c r="AM168" s="39">
        <f t="shared" si="18"/>
        <v>0</v>
      </c>
      <c r="AN168" s="39">
        <f t="shared" si="19"/>
        <v>1</v>
      </c>
      <c r="AO168" s="39">
        <f t="shared" si="20"/>
        <v>2</v>
      </c>
      <c r="AP168" s="39">
        <f t="shared" si="21"/>
        <v>3</v>
      </c>
      <c r="AQ168" s="39">
        <f t="shared" si="22"/>
        <v>2</v>
      </c>
      <c r="AR168" s="39">
        <f t="shared" si="23"/>
        <v>5</v>
      </c>
    </row>
    <row r="169" spans="1:44" ht="18">
      <c r="A169" s="53">
        <f t="shared" si="16"/>
        <v>243972</v>
      </c>
      <c r="B169" s="54" t="s">
        <v>1011</v>
      </c>
      <c r="C169" s="55" t="s">
        <v>1012</v>
      </c>
      <c r="D169" s="55" t="s">
        <v>28</v>
      </c>
      <c r="E169" s="55" t="s">
        <v>28</v>
      </c>
      <c r="F169" s="55" t="s">
        <v>28</v>
      </c>
      <c r="G169" s="55" t="s">
        <v>28</v>
      </c>
      <c r="H169" s="55" t="s">
        <v>1572</v>
      </c>
      <c r="I169" s="55" t="s">
        <v>54</v>
      </c>
      <c r="J169" s="56" t="s">
        <v>1573</v>
      </c>
      <c r="K169" s="55" t="s">
        <v>1157</v>
      </c>
      <c r="L169" s="55" t="s">
        <v>1014</v>
      </c>
      <c r="M169" s="55" t="s">
        <v>1015</v>
      </c>
      <c r="N169" s="95">
        <v>1120</v>
      </c>
      <c r="O169" s="96"/>
      <c r="P169" s="95">
        <v>1120</v>
      </c>
      <c r="Q169" s="96"/>
      <c r="R169" s="95">
        <v>0</v>
      </c>
      <c r="S169" s="97"/>
      <c r="T169" s="96"/>
      <c r="U169" s="55">
        <v>6</v>
      </c>
      <c r="V169" s="55">
        <v>36</v>
      </c>
      <c r="W169" s="55">
        <v>0</v>
      </c>
      <c r="X169" s="55">
        <v>36</v>
      </c>
      <c r="Y169" s="55">
        <v>0</v>
      </c>
      <c r="Z169" s="55">
        <v>149</v>
      </c>
      <c r="AA169" s="55">
        <v>49</v>
      </c>
      <c r="AB169" s="55">
        <v>142</v>
      </c>
      <c r="AC169" s="55">
        <v>41</v>
      </c>
      <c r="AD169" s="55">
        <v>146</v>
      </c>
      <c r="AE169" s="55">
        <v>40</v>
      </c>
      <c r="AF169" s="55">
        <v>135</v>
      </c>
      <c r="AG169" s="55">
        <v>45</v>
      </c>
      <c r="AH169" s="55">
        <v>156</v>
      </c>
      <c r="AI169" s="55">
        <v>40</v>
      </c>
      <c r="AJ169" s="55">
        <v>140</v>
      </c>
      <c r="AK169" s="55">
        <v>37</v>
      </c>
      <c r="AL169" s="39" t="str">
        <f t="shared" si="17"/>
        <v>198, 183, 186, 180, 196,177</v>
      </c>
      <c r="AM169" s="39">
        <f t="shared" si="18"/>
        <v>198</v>
      </c>
      <c r="AN169" s="39">
        <f t="shared" si="19"/>
        <v>183</v>
      </c>
      <c r="AO169" s="39">
        <f t="shared" si="20"/>
        <v>186</v>
      </c>
      <c r="AP169" s="39">
        <f t="shared" si="21"/>
        <v>180</v>
      </c>
      <c r="AQ169" s="39">
        <f t="shared" si="22"/>
        <v>196</v>
      </c>
      <c r="AR169" s="39">
        <f t="shared" si="23"/>
        <v>177</v>
      </c>
    </row>
    <row r="170" spans="1:44" ht="18">
      <c r="A170" s="53">
        <f t="shared" si="16"/>
        <v>1028786</v>
      </c>
      <c r="B170" s="54" t="s">
        <v>1011</v>
      </c>
      <c r="C170" s="55" t="s">
        <v>1012</v>
      </c>
      <c r="D170" s="55" t="s">
        <v>28</v>
      </c>
      <c r="E170" s="55" t="s">
        <v>28</v>
      </c>
      <c r="F170" s="55" t="s">
        <v>28</v>
      </c>
      <c r="G170" s="55" t="s">
        <v>426</v>
      </c>
      <c r="H170" s="55" t="s">
        <v>1574</v>
      </c>
      <c r="I170" s="55" t="s">
        <v>54</v>
      </c>
      <c r="J170" s="56" t="s">
        <v>1575</v>
      </c>
      <c r="K170" s="55" t="s">
        <v>1157</v>
      </c>
      <c r="L170" s="55" t="s">
        <v>1014</v>
      </c>
      <c r="M170" s="55" t="s">
        <v>1031</v>
      </c>
      <c r="N170" s="95">
        <v>62</v>
      </c>
      <c r="O170" s="96"/>
      <c r="P170" s="95">
        <v>62</v>
      </c>
      <c r="Q170" s="96"/>
      <c r="R170" s="95">
        <v>0</v>
      </c>
      <c r="S170" s="97"/>
      <c r="T170" s="96"/>
      <c r="U170" s="55">
        <v>6</v>
      </c>
      <c r="V170" s="55">
        <v>6</v>
      </c>
      <c r="W170" s="55">
        <v>0</v>
      </c>
      <c r="X170" s="55">
        <v>6</v>
      </c>
      <c r="Y170" s="55">
        <v>0</v>
      </c>
      <c r="Z170" s="55">
        <v>5</v>
      </c>
      <c r="AA170" s="55">
        <v>4</v>
      </c>
      <c r="AB170" s="55">
        <v>5</v>
      </c>
      <c r="AC170" s="55">
        <v>3</v>
      </c>
      <c r="AD170" s="55">
        <v>5</v>
      </c>
      <c r="AE170" s="55">
        <v>7</v>
      </c>
      <c r="AF170" s="55">
        <v>4</v>
      </c>
      <c r="AG170" s="55">
        <v>3</v>
      </c>
      <c r="AH170" s="55">
        <v>6</v>
      </c>
      <c r="AI170" s="55">
        <v>8</v>
      </c>
      <c r="AJ170" s="55">
        <v>3</v>
      </c>
      <c r="AK170" s="55">
        <v>9</v>
      </c>
      <c r="AL170" s="39" t="str">
        <f t="shared" si="17"/>
        <v>9, 8, 12, 7, 14,12</v>
      </c>
      <c r="AM170" s="39">
        <f t="shared" si="18"/>
        <v>9</v>
      </c>
      <c r="AN170" s="39">
        <f t="shared" si="19"/>
        <v>8</v>
      </c>
      <c r="AO170" s="39">
        <f t="shared" si="20"/>
        <v>12</v>
      </c>
      <c r="AP170" s="39">
        <f t="shared" si="21"/>
        <v>7</v>
      </c>
      <c r="AQ170" s="39">
        <f t="shared" si="22"/>
        <v>14</v>
      </c>
      <c r="AR170" s="39">
        <f t="shared" si="23"/>
        <v>12</v>
      </c>
    </row>
    <row r="171" spans="1:44" ht="18">
      <c r="A171" s="53">
        <f t="shared" si="16"/>
        <v>618421</v>
      </c>
      <c r="B171" s="54" t="s">
        <v>1011</v>
      </c>
      <c r="C171" s="55" t="s">
        <v>1012</v>
      </c>
      <c r="D171" s="55" t="s">
        <v>28</v>
      </c>
      <c r="E171" s="55" t="s">
        <v>28</v>
      </c>
      <c r="F171" s="55" t="s">
        <v>28</v>
      </c>
      <c r="G171" s="55" t="s">
        <v>498</v>
      </c>
      <c r="H171" s="55" t="s">
        <v>1576</v>
      </c>
      <c r="I171" s="55" t="s">
        <v>54</v>
      </c>
      <c r="J171" s="56" t="s">
        <v>1577</v>
      </c>
      <c r="K171" s="55" t="s">
        <v>1157</v>
      </c>
      <c r="L171" s="55" t="s">
        <v>1014</v>
      </c>
      <c r="M171" s="55" t="s">
        <v>1015</v>
      </c>
      <c r="N171" s="95">
        <v>72</v>
      </c>
      <c r="O171" s="96"/>
      <c r="P171" s="95">
        <v>72</v>
      </c>
      <c r="Q171" s="96"/>
      <c r="R171" s="95">
        <v>0</v>
      </c>
      <c r="S171" s="97"/>
      <c r="T171" s="96"/>
      <c r="U171" s="55">
        <v>6</v>
      </c>
      <c r="V171" s="55">
        <v>6</v>
      </c>
      <c r="W171" s="55">
        <v>0</v>
      </c>
      <c r="X171" s="55">
        <v>6</v>
      </c>
      <c r="Y171" s="55">
        <v>0</v>
      </c>
      <c r="Z171" s="55">
        <v>2</v>
      </c>
      <c r="AA171" s="55">
        <v>2</v>
      </c>
      <c r="AB171" s="55">
        <v>4</v>
      </c>
      <c r="AC171" s="55">
        <v>6</v>
      </c>
      <c r="AD171" s="55">
        <v>8</v>
      </c>
      <c r="AE171" s="55">
        <v>10</v>
      </c>
      <c r="AF171" s="55">
        <v>7</v>
      </c>
      <c r="AG171" s="55">
        <v>4</v>
      </c>
      <c r="AH171" s="55">
        <v>8</v>
      </c>
      <c r="AI171" s="55">
        <v>9</v>
      </c>
      <c r="AJ171" s="55">
        <v>7</v>
      </c>
      <c r="AK171" s="55">
        <v>5</v>
      </c>
      <c r="AL171" s="39" t="str">
        <f t="shared" si="17"/>
        <v>4, 10, 18, 11, 17,12</v>
      </c>
      <c r="AM171" s="39">
        <f t="shared" si="18"/>
        <v>4</v>
      </c>
      <c r="AN171" s="39">
        <f t="shared" si="19"/>
        <v>10</v>
      </c>
      <c r="AO171" s="39">
        <f t="shared" si="20"/>
        <v>18</v>
      </c>
      <c r="AP171" s="39">
        <f t="shared" si="21"/>
        <v>11</v>
      </c>
      <c r="AQ171" s="39">
        <f t="shared" si="22"/>
        <v>17</v>
      </c>
      <c r="AR171" s="39">
        <f t="shared" si="23"/>
        <v>12</v>
      </c>
    </row>
    <row r="172" spans="1:44" ht="18">
      <c r="A172" s="53">
        <f t="shared" si="16"/>
        <v>230151</v>
      </c>
      <c r="B172" s="54" t="s">
        <v>1011</v>
      </c>
      <c r="C172" s="55" t="s">
        <v>1012</v>
      </c>
      <c r="D172" s="55" t="s">
        <v>28</v>
      </c>
      <c r="E172" s="55" t="s">
        <v>28</v>
      </c>
      <c r="F172" s="55" t="s">
        <v>28</v>
      </c>
      <c r="G172" s="55" t="s">
        <v>426</v>
      </c>
      <c r="H172" s="55" t="s">
        <v>1578</v>
      </c>
      <c r="I172" s="55" t="s">
        <v>54</v>
      </c>
      <c r="J172" s="56" t="s">
        <v>1579</v>
      </c>
      <c r="K172" s="55" t="s">
        <v>1157</v>
      </c>
      <c r="L172" s="55" t="s">
        <v>1014</v>
      </c>
      <c r="M172" s="55" t="s">
        <v>1015</v>
      </c>
      <c r="N172" s="95">
        <v>1058</v>
      </c>
      <c r="O172" s="96"/>
      <c r="P172" s="95">
        <v>1057</v>
      </c>
      <c r="Q172" s="96"/>
      <c r="R172" s="95">
        <v>1</v>
      </c>
      <c r="S172" s="97"/>
      <c r="T172" s="96"/>
      <c r="U172" s="55">
        <v>6</v>
      </c>
      <c r="V172" s="55">
        <v>36</v>
      </c>
      <c r="W172" s="55">
        <v>0</v>
      </c>
      <c r="X172" s="55">
        <v>36</v>
      </c>
      <c r="Y172" s="55">
        <v>0</v>
      </c>
      <c r="Z172" s="55">
        <v>0</v>
      </c>
      <c r="AA172" s="55">
        <v>166</v>
      </c>
      <c r="AB172" s="55">
        <v>0</v>
      </c>
      <c r="AC172" s="55">
        <v>168</v>
      </c>
      <c r="AD172" s="55">
        <v>0</v>
      </c>
      <c r="AE172" s="55">
        <v>165</v>
      </c>
      <c r="AF172" s="55">
        <v>0</v>
      </c>
      <c r="AG172" s="55">
        <v>186</v>
      </c>
      <c r="AH172" s="55">
        <v>0</v>
      </c>
      <c r="AI172" s="55">
        <v>187</v>
      </c>
      <c r="AJ172" s="55">
        <v>0</v>
      </c>
      <c r="AK172" s="55">
        <v>186</v>
      </c>
      <c r="AL172" s="39" t="str">
        <f t="shared" si="17"/>
        <v>166, 168, 165, 186, 187,186</v>
      </c>
      <c r="AM172" s="39">
        <f t="shared" si="18"/>
        <v>166</v>
      </c>
      <c r="AN172" s="39">
        <f t="shared" si="19"/>
        <v>168</v>
      </c>
      <c r="AO172" s="39">
        <f t="shared" si="20"/>
        <v>165</v>
      </c>
      <c r="AP172" s="39">
        <f t="shared" si="21"/>
        <v>186</v>
      </c>
      <c r="AQ172" s="39">
        <f t="shared" si="22"/>
        <v>187</v>
      </c>
      <c r="AR172" s="39">
        <f t="shared" si="23"/>
        <v>186</v>
      </c>
    </row>
    <row r="173" spans="1:44" ht="18">
      <c r="A173" s="53">
        <f t="shared" si="16"/>
        <v>230532</v>
      </c>
      <c r="B173" s="54" t="s">
        <v>1011</v>
      </c>
      <c r="C173" s="55" t="s">
        <v>1012</v>
      </c>
      <c r="D173" s="55" t="s">
        <v>28</v>
      </c>
      <c r="E173" s="55" t="s">
        <v>28</v>
      </c>
      <c r="F173" s="55" t="s">
        <v>28</v>
      </c>
      <c r="G173" s="55" t="s">
        <v>1580</v>
      </c>
      <c r="H173" s="55" t="s">
        <v>1581</v>
      </c>
      <c r="I173" s="55" t="s">
        <v>54</v>
      </c>
      <c r="J173" s="56" t="s">
        <v>1582</v>
      </c>
      <c r="K173" s="55" t="s">
        <v>1157</v>
      </c>
      <c r="L173" s="55" t="s">
        <v>1014</v>
      </c>
      <c r="M173" s="55" t="s">
        <v>1015</v>
      </c>
      <c r="N173" s="95">
        <v>7</v>
      </c>
      <c r="O173" s="96"/>
      <c r="P173" s="95">
        <v>7</v>
      </c>
      <c r="Q173" s="96"/>
      <c r="R173" s="95">
        <v>0</v>
      </c>
      <c r="S173" s="97"/>
      <c r="T173" s="96"/>
      <c r="U173" s="55">
        <v>4</v>
      </c>
      <c r="V173" s="55">
        <v>4</v>
      </c>
      <c r="W173" s="55">
        <v>0</v>
      </c>
      <c r="X173" s="55">
        <v>4</v>
      </c>
      <c r="Y173" s="55">
        <v>0</v>
      </c>
      <c r="Z173" s="55">
        <v>2</v>
      </c>
      <c r="AA173" s="55">
        <v>0</v>
      </c>
      <c r="AB173" s="55">
        <v>0</v>
      </c>
      <c r="AC173" s="55">
        <v>0</v>
      </c>
      <c r="AD173" s="55">
        <v>0</v>
      </c>
      <c r="AE173" s="55">
        <v>1</v>
      </c>
      <c r="AF173" s="55">
        <v>0</v>
      </c>
      <c r="AG173" s="55">
        <v>0</v>
      </c>
      <c r="AH173" s="55">
        <v>0</v>
      </c>
      <c r="AI173" s="55">
        <v>2</v>
      </c>
      <c r="AJ173" s="55">
        <v>1</v>
      </c>
      <c r="AK173" s="55">
        <v>1</v>
      </c>
      <c r="AL173" s="39" t="str">
        <f t="shared" si="17"/>
        <v>2, 0, 1, 0, 2,2</v>
      </c>
      <c r="AM173" s="39">
        <f t="shared" si="18"/>
        <v>2</v>
      </c>
      <c r="AN173" s="39">
        <f t="shared" si="19"/>
        <v>0</v>
      </c>
      <c r="AO173" s="39">
        <f t="shared" si="20"/>
        <v>1</v>
      </c>
      <c r="AP173" s="39">
        <f t="shared" si="21"/>
        <v>0</v>
      </c>
      <c r="AQ173" s="39">
        <f t="shared" si="22"/>
        <v>2</v>
      </c>
      <c r="AR173" s="39">
        <f t="shared" si="23"/>
        <v>2</v>
      </c>
    </row>
    <row r="174" spans="1:44" ht="18">
      <c r="A174" s="53">
        <f t="shared" si="16"/>
        <v>1571330</v>
      </c>
      <c r="B174" s="54" t="s">
        <v>1011</v>
      </c>
      <c r="C174" s="55" t="s">
        <v>1012</v>
      </c>
      <c r="D174" s="55" t="s">
        <v>28</v>
      </c>
      <c r="E174" s="55" t="s">
        <v>28</v>
      </c>
      <c r="F174" s="55" t="s">
        <v>28</v>
      </c>
      <c r="G174" s="55" t="s">
        <v>28</v>
      </c>
      <c r="H174" s="55" t="s">
        <v>1583</v>
      </c>
      <c r="I174" s="55" t="s">
        <v>54</v>
      </c>
      <c r="J174" s="56" t="s">
        <v>1064</v>
      </c>
      <c r="K174" s="55" t="s">
        <v>1157</v>
      </c>
      <c r="L174" s="55" t="s">
        <v>1014</v>
      </c>
      <c r="M174" s="55" t="s">
        <v>1031</v>
      </c>
      <c r="N174" s="95">
        <v>384</v>
      </c>
      <c r="O174" s="96"/>
      <c r="P174" s="95">
        <v>384</v>
      </c>
      <c r="Q174" s="96"/>
      <c r="R174" s="95">
        <v>0</v>
      </c>
      <c r="S174" s="97"/>
      <c r="T174" s="96"/>
      <c r="U174" s="55">
        <v>6</v>
      </c>
      <c r="V174" s="55">
        <v>14</v>
      </c>
      <c r="W174" s="55">
        <v>0</v>
      </c>
      <c r="X174" s="55">
        <v>14</v>
      </c>
      <c r="Y174" s="55">
        <v>0</v>
      </c>
      <c r="Z174" s="55">
        <v>27</v>
      </c>
      <c r="AA174" s="55">
        <v>27</v>
      </c>
      <c r="AB174" s="55">
        <v>46</v>
      </c>
      <c r="AC174" s="55">
        <v>37</v>
      </c>
      <c r="AD174" s="55">
        <v>44</v>
      </c>
      <c r="AE174" s="55">
        <v>31</v>
      </c>
      <c r="AF174" s="55">
        <v>32</v>
      </c>
      <c r="AG174" s="55">
        <v>26</v>
      </c>
      <c r="AH174" s="55">
        <v>24</v>
      </c>
      <c r="AI174" s="55">
        <v>30</v>
      </c>
      <c r="AJ174" s="55">
        <v>29</v>
      </c>
      <c r="AK174" s="55">
        <v>31</v>
      </c>
      <c r="AL174" s="39" t="str">
        <f t="shared" si="17"/>
        <v>54, 83, 75, 58, 54,60</v>
      </c>
      <c r="AM174" s="39">
        <f t="shared" si="18"/>
        <v>54</v>
      </c>
      <c r="AN174" s="39">
        <f t="shared" si="19"/>
        <v>83</v>
      </c>
      <c r="AO174" s="39">
        <f t="shared" si="20"/>
        <v>75</v>
      </c>
      <c r="AP174" s="39">
        <f t="shared" si="21"/>
        <v>58</v>
      </c>
      <c r="AQ174" s="39">
        <f t="shared" si="22"/>
        <v>54</v>
      </c>
      <c r="AR174" s="39">
        <f t="shared" si="23"/>
        <v>60</v>
      </c>
    </row>
    <row r="175" spans="1:44" ht="18">
      <c r="A175" s="53">
        <f t="shared" si="16"/>
        <v>1569193</v>
      </c>
      <c r="B175" s="54" t="s">
        <v>1011</v>
      </c>
      <c r="C175" s="55" t="s">
        <v>1012</v>
      </c>
      <c r="D175" s="55" t="s">
        <v>28</v>
      </c>
      <c r="E175" s="55" t="s">
        <v>28</v>
      </c>
      <c r="F175" s="55" t="s">
        <v>28</v>
      </c>
      <c r="G175" s="55" t="s">
        <v>489</v>
      </c>
      <c r="H175" s="55" t="s">
        <v>1584</v>
      </c>
      <c r="I175" s="55" t="s">
        <v>54</v>
      </c>
      <c r="J175" s="56" t="s">
        <v>1063</v>
      </c>
      <c r="K175" s="55" t="s">
        <v>1157</v>
      </c>
      <c r="L175" s="55" t="s">
        <v>1014</v>
      </c>
      <c r="M175" s="55" t="s">
        <v>1031</v>
      </c>
      <c r="N175" s="95">
        <v>38</v>
      </c>
      <c r="O175" s="96"/>
      <c r="P175" s="95">
        <v>38</v>
      </c>
      <c r="Q175" s="96"/>
      <c r="R175" s="95">
        <v>0</v>
      </c>
      <c r="S175" s="97"/>
      <c r="T175" s="96"/>
      <c r="U175" s="55">
        <v>6</v>
      </c>
      <c r="V175" s="55">
        <v>6</v>
      </c>
      <c r="W175" s="55">
        <v>0</v>
      </c>
      <c r="X175" s="55">
        <v>6</v>
      </c>
      <c r="Y175" s="55">
        <v>0</v>
      </c>
      <c r="Z175" s="55">
        <v>5</v>
      </c>
      <c r="AA175" s="55">
        <v>1</v>
      </c>
      <c r="AB175" s="55">
        <v>2</v>
      </c>
      <c r="AC175" s="55">
        <v>2</v>
      </c>
      <c r="AD175" s="55">
        <v>5</v>
      </c>
      <c r="AE175" s="55">
        <v>4</v>
      </c>
      <c r="AF175" s="55">
        <v>4</v>
      </c>
      <c r="AG175" s="55">
        <v>2</v>
      </c>
      <c r="AH175" s="55">
        <v>7</v>
      </c>
      <c r="AI175" s="55">
        <v>1</v>
      </c>
      <c r="AJ175" s="55">
        <v>4</v>
      </c>
      <c r="AK175" s="55">
        <v>1</v>
      </c>
      <c r="AL175" s="39" t="str">
        <f t="shared" si="17"/>
        <v>6, 4, 9, 6, 8,5</v>
      </c>
      <c r="AM175" s="39">
        <f t="shared" si="18"/>
        <v>6</v>
      </c>
      <c r="AN175" s="39">
        <f t="shared" si="19"/>
        <v>4</v>
      </c>
      <c r="AO175" s="39">
        <f t="shared" si="20"/>
        <v>9</v>
      </c>
      <c r="AP175" s="39">
        <f t="shared" si="21"/>
        <v>6</v>
      </c>
      <c r="AQ175" s="39">
        <f t="shared" si="22"/>
        <v>8</v>
      </c>
      <c r="AR175" s="39">
        <f t="shared" si="23"/>
        <v>5</v>
      </c>
    </row>
    <row r="176" spans="1:44" ht="18">
      <c r="A176" s="53">
        <f t="shared" si="16"/>
        <v>1023993</v>
      </c>
      <c r="B176" s="54" t="s">
        <v>1011</v>
      </c>
      <c r="C176" s="55" t="s">
        <v>1012</v>
      </c>
      <c r="D176" s="55" t="s">
        <v>28</v>
      </c>
      <c r="E176" s="55" t="s">
        <v>28</v>
      </c>
      <c r="F176" s="55" t="s">
        <v>28</v>
      </c>
      <c r="G176" s="55" t="s">
        <v>1047</v>
      </c>
      <c r="H176" s="55" t="s">
        <v>1585</v>
      </c>
      <c r="I176" s="55" t="s">
        <v>54</v>
      </c>
      <c r="J176" s="56" t="s">
        <v>1048</v>
      </c>
      <c r="K176" s="55" t="s">
        <v>1157</v>
      </c>
      <c r="L176" s="55" t="s">
        <v>1014</v>
      </c>
      <c r="M176" s="55" t="s">
        <v>1031</v>
      </c>
      <c r="N176" s="95">
        <v>150</v>
      </c>
      <c r="O176" s="96"/>
      <c r="P176" s="95">
        <v>150</v>
      </c>
      <c r="Q176" s="96"/>
      <c r="R176" s="95">
        <v>0</v>
      </c>
      <c r="S176" s="97"/>
      <c r="T176" s="96"/>
      <c r="U176" s="55">
        <v>6</v>
      </c>
      <c r="V176" s="55">
        <v>7</v>
      </c>
      <c r="W176" s="55">
        <v>0</v>
      </c>
      <c r="X176" s="55">
        <v>7</v>
      </c>
      <c r="Y176" s="55">
        <v>0</v>
      </c>
      <c r="Z176" s="55">
        <v>15</v>
      </c>
      <c r="AA176" s="55">
        <v>12</v>
      </c>
      <c r="AB176" s="55">
        <v>18</v>
      </c>
      <c r="AC176" s="55">
        <v>5</v>
      </c>
      <c r="AD176" s="55">
        <v>18</v>
      </c>
      <c r="AE176" s="55">
        <v>7</v>
      </c>
      <c r="AF176" s="55">
        <v>21</v>
      </c>
      <c r="AG176" s="55">
        <v>10</v>
      </c>
      <c r="AH176" s="55">
        <v>10</v>
      </c>
      <c r="AI176" s="55">
        <v>4</v>
      </c>
      <c r="AJ176" s="55">
        <v>17</v>
      </c>
      <c r="AK176" s="55">
        <v>13</v>
      </c>
      <c r="AL176" s="39" t="str">
        <f t="shared" si="17"/>
        <v>27, 23, 25, 31, 14,30</v>
      </c>
      <c r="AM176" s="39">
        <f t="shared" si="18"/>
        <v>27</v>
      </c>
      <c r="AN176" s="39">
        <f t="shared" si="19"/>
        <v>23</v>
      </c>
      <c r="AO176" s="39">
        <f t="shared" si="20"/>
        <v>25</v>
      </c>
      <c r="AP176" s="39">
        <f t="shared" si="21"/>
        <v>31</v>
      </c>
      <c r="AQ176" s="39">
        <f t="shared" si="22"/>
        <v>14</v>
      </c>
      <c r="AR176" s="39">
        <f t="shared" si="23"/>
        <v>30</v>
      </c>
    </row>
    <row r="177" spans="1:44" ht="18">
      <c r="A177" s="53">
        <f t="shared" si="16"/>
        <v>1751742</v>
      </c>
      <c r="B177" s="54" t="s">
        <v>1011</v>
      </c>
      <c r="C177" s="55" t="s">
        <v>1012</v>
      </c>
      <c r="D177" s="55" t="s">
        <v>28</v>
      </c>
      <c r="E177" s="55" t="s">
        <v>28</v>
      </c>
      <c r="F177" s="55" t="s">
        <v>28</v>
      </c>
      <c r="G177" s="55" t="s">
        <v>28</v>
      </c>
      <c r="H177" s="55" t="s">
        <v>1586</v>
      </c>
      <c r="I177" s="55" t="s">
        <v>54</v>
      </c>
      <c r="J177" s="56" t="s">
        <v>1059</v>
      </c>
      <c r="K177" s="55" t="s">
        <v>1157</v>
      </c>
      <c r="L177" s="55" t="s">
        <v>1014</v>
      </c>
      <c r="M177" s="55" t="s">
        <v>1031</v>
      </c>
      <c r="N177" s="95">
        <v>11</v>
      </c>
      <c r="O177" s="96"/>
      <c r="P177" s="95">
        <v>11</v>
      </c>
      <c r="Q177" s="96"/>
      <c r="R177" s="95">
        <v>0</v>
      </c>
      <c r="S177" s="97"/>
      <c r="T177" s="96"/>
      <c r="U177" s="55">
        <v>5</v>
      </c>
      <c r="V177" s="55">
        <v>5</v>
      </c>
      <c r="W177" s="55">
        <v>0</v>
      </c>
      <c r="X177" s="55">
        <v>5</v>
      </c>
      <c r="Y177" s="55">
        <v>0</v>
      </c>
      <c r="Z177" s="55">
        <v>3</v>
      </c>
      <c r="AA177" s="55">
        <v>1</v>
      </c>
      <c r="AB177" s="55">
        <v>1</v>
      </c>
      <c r="AC177" s="55">
        <v>0</v>
      </c>
      <c r="AD177" s="55">
        <v>5</v>
      </c>
      <c r="AE177" s="55">
        <v>0</v>
      </c>
      <c r="AF177" s="55">
        <v>1</v>
      </c>
      <c r="AG177" s="55">
        <v>0</v>
      </c>
      <c r="AH177" s="55">
        <v>0</v>
      </c>
      <c r="AI177" s="55">
        <v>0</v>
      </c>
      <c r="AJ177" s="55">
        <v>0</v>
      </c>
      <c r="AK177" s="55">
        <v>0</v>
      </c>
      <c r="AL177" s="39" t="str">
        <f t="shared" si="17"/>
        <v>4, 1, 5, 1, 0,0</v>
      </c>
      <c r="AM177" s="39">
        <f t="shared" si="18"/>
        <v>4</v>
      </c>
      <c r="AN177" s="39">
        <f t="shared" si="19"/>
        <v>1</v>
      </c>
      <c r="AO177" s="39">
        <f t="shared" si="20"/>
        <v>5</v>
      </c>
      <c r="AP177" s="39">
        <f t="shared" si="21"/>
        <v>1</v>
      </c>
      <c r="AQ177" s="39">
        <f t="shared" si="22"/>
        <v>0</v>
      </c>
      <c r="AR177" s="39">
        <f t="shared" si="23"/>
        <v>0</v>
      </c>
    </row>
    <row r="178" spans="1:44" ht="18">
      <c r="A178" s="53">
        <f t="shared" si="16"/>
        <v>230722</v>
      </c>
      <c r="B178" s="54" t="s">
        <v>1011</v>
      </c>
      <c r="C178" s="55" t="s">
        <v>1012</v>
      </c>
      <c r="D178" s="55" t="s">
        <v>28</v>
      </c>
      <c r="E178" s="55" t="s">
        <v>28</v>
      </c>
      <c r="F178" s="55" t="s">
        <v>28</v>
      </c>
      <c r="G178" s="55" t="s">
        <v>1587</v>
      </c>
      <c r="H178" s="55" t="s">
        <v>1588</v>
      </c>
      <c r="I178" s="55" t="s">
        <v>54</v>
      </c>
      <c r="J178" s="56" t="s">
        <v>1589</v>
      </c>
      <c r="K178" s="55" t="s">
        <v>1157</v>
      </c>
      <c r="L178" s="55" t="s">
        <v>1014</v>
      </c>
      <c r="M178" s="55" t="s">
        <v>1015</v>
      </c>
      <c r="N178" s="95">
        <v>64</v>
      </c>
      <c r="O178" s="96"/>
      <c r="P178" s="95">
        <v>63</v>
      </c>
      <c r="Q178" s="96"/>
      <c r="R178" s="95">
        <v>1</v>
      </c>
      <c r="S178" s="97"/>
      <c r="T178" s="96"/>
      <c r="U178" s="55">
        <v>6</v>
      </c>
      <c r="V178" s="55">
        <v>6</v>
      </c>
      <c r="W178" s="55">
        <v>0</v>
      </c>
      <c r="X178" s="55">
        <v>6</v>
      </c>
      <c r="Y178" s="55">
        <v>0</v>
      </c>
      <c r="Z178" s="55">
        <v>5</v>
      </c>
      <c r="AA178" s="55">
        <v>5</v>
      </c>
      <c r="AB178" s="55">
        <v>3</v>
      </c>
      <c r="AC178" s="55">
        <v>2</v>
      </c>
      <c r="AD178" s="55">
        <v>9</v>
      </c>
      <c r="AE178" s="55">
        <v>10</v>
      </c>
      <c r="AF178" s="55">
        <v>5</v>
      </c>
      <c r="AG178" s="55">
        <v>6</v>
      </c>
      <c r="AH178" s="55">
        <v>8</v>
      </c>
      <c r="AI178" s="55">
        <v>3</v>
      </c>
      <c r="AJ178" s="55">
        <v>2</v>
      </c>
      <c r="AK178" s="55">
        <v>6</v>
      </c>
      <c r="AL178" s="39" t="str">
        <f t="shared" si="17"/>
        <v>10, 5, 19, 11, 11,8</v>
      </c>
      <c r="AM178" s="39">
        <f t="shared" si="18"/>
        <v>10</v>
      </c>
      <c r="AN178" s="39">
        <f t="shared" si="19"/>
        <v>5</v>
      </c>
      <c r="AO178" s="39">
        <f t="shared" si="20"/>
        <v>19</v>
      </c>
      <c r="AP178" s="39">
        <f t="shared" si="21"/>
        <v>11</v>
      </c>
      <c r="AQ178" s="39">
        <f t="shared" si="22"/>
        <v>11</v>
      </c>
      <c r="AR178" s="39">
        <f t="shared" si="23"/>
        <v>8</v>
      </c>
    </row>
    <row r="179" spans="1:44" ht="18">
      <c r="A179" s="53">
        <f t="shared" si="16"/>
        <v>1310945</v>
      </c>
      <c r="B179" s="54" t="s">
        <v>1011</v>
      </c>
      <c r="C179" s="55" t="s">
        <v>1012</v>
      </c>
      <c r="D179" s="55" t="s">
        <v>28</v>
      </c>
      <c r="E179" s="55" t="s">
        <v>28</v>
      </c>
      <c r="F179" s="55" t="s">
        <v>28</v>
      </c>
      <c r="G179" s="55" t="s">
        <v>486</v>
      </c>
      <c r="H179" s="55" t="s">
        <v>1590</v>
      </c>
      <c r="I179" s="55" t="s">
        <v>54</v>
      </c>
      <c r="J179" s="56" t="s">
        <v>1049</v>
      </c>
      <c r="K179" s="55" t="s">
        <v>1157</v>
      </c>
      <c r="L179" s="55" t="s">
        <v>1014</v>
      </c>
      <c r="M179" s="55" t="s">
        <v>1031</v>
      </c>
      <c r="N179" s="95">
        <v>19</v>
      </c>
      <c r="O179" s="96"/>
      <c r="P179" s="95">
        <v>11</v>
      </c>
      <c r="Q179" s="96"/>
      <c r="R179" s="95">
        <v>8</v>
      </c>
      <c r="S179" s="97"/>
      <c r="T179" s="96"/>
      <c r="U179" s="55">
        <v>5</v>
      </c>
      <c r="V179" s="55">
        <v>5</v>
      </c>
      <c r="W179" s="55">
        <v>0</v>
      </c>
      <c r="X179" s="55">
        <v>4</v>
      </c>
      <c r="Y179" s="55">
        <v>0</v>
      </c>
      <c r="Z179" s="55">
        <v>5</v>
      </c>
      <c r="AA179" s="55">
        <v>2</v>
      </c>
      <c r="AB179" s="55">
        <v>0</v>
      </c>
      <c r="AC179" s="55">
        <v>1</v>
      </c>
      <c r="AD179" s="55">
        <v>6</v>
      </c>
      <c r="AE179" s="55">
        <v>0</v>
      </c>
      <c r="AF179" s="55">
        <v>2</v>
      </c>
      <c r="AG179" s="55">
        <v>0</v>
      </c>
      <c r="AH179" s="55">
        <v>1</v>
      </c>
      <c r="AI179" s="55">
        <v>2</v>
      </c>
      <c r="AJ179" s="55">
        <v>0</v>
      </c>
      <c r="AK179" s="55">
        <v>0</v>
      </c>
      <c r="AL179" s="39" t="str">
        <f t="shared" si="17"/>
        <v>7, 1, 6, 2, 3,0</v>
      </c>
      <c r="AM179" s="39">
        <f t="shared" si="18"/>
        <v>7</v>
      </c>
      <c r="AN179" s="39">
        <f t="shared" si="19"/>
        <v>1</v>
      </c>
      <c r="AO179" s="39">
        <f t="shared" si="20"/>
        <v>6</v>
      </c>
      <c r="AP179" s="39">
        <f t="shared" si="21"/>
        <v>2</v>
      </c>
      <c r="AQ179" s="39">
        <f t="shared" si="22"/>
        <v>3</v>
      </c>
      <c r="AR179" s="39">
        <f t="shared" si="23"/>
        <v>0</v>
      </c>
    </row>
    <row r="180" spans="1:44" ht="18">
      <c r="A180" s="53">
        <f t="shared" si="16"/>
        <v>227405</v>
      </c>
      <c r="B180" s="54" t="s">
        <v>1011</v>
      </c>
      <c r="C180" s="55" t="s">
        <v>1012</v>
      </c>
      <c r="D180" s="55" t="s">
        <v>28</v>
      </c>
      <c r="E180" s="55" t="s">
        <v>28</v>
      </c>
      <c r="F180" s="55" t="s">
        <v>28</v>
      </c>
      <c r="G180" s="55" t="s">
        <v>1026</v>
      </c>
      <c r="H180" s="55" t="s">
        <v>1591</v>
      </c>
      <c r="I180" s="55" t="s">
        <v>54</v>
      </c>
      <c r="J180" s="56" t="s">
        <v>1036</v>
      </c>
      <c r="K180" s="55" t="s">
        <v>1157</v>
      </c>
      <c r="L180" s="55" t="s">
        <v>1014</v>
      </c>
      <c r="M180" s="55" t="s">
        <v>1031</v>
      </c>
      <c r="N180" s="95">
        <v>353</v>
      </c>
      <c r="O180" s="96"/>
      <c r="P180" s="95">
        <v>352</v>
      </c>
      <c r="Q180" s="96"/>
      <c r="R180" s="95">
        <v>0</v>
      </c>
      <c r="S180" s="97"/>
      <c r="T180" s="96"/>
      <c r="U180" s="55">
        <v>6</v>
      </c>
      <c r="V180" s="55">
        <v>14</v>
      </c>
      <c r="W180" s="55">
        <v>0</v>
      </c>
      <c r="X180" s="55">
        <v>14</v>
      </c>
      <c r="Y180" s="55">
        <v>0</v>
      </c>
      <c r="Z180" s="55">
        <v>29</v>
      </c>
      <c r="AA180" s="55">
        <v>26</v>
      </c>
      <c r="AB180" s="55">
        <v>28</v>
      </c>
      <c r="AC180" s="55">
        <v>33</v>
      </c>
      <c r="AD180" s="55">
        <v>38</v>
      </c>
      <c r="AE180" s="55">
        <v>33</v>
      </c>
      <c r="AF180" s="55">
        <v>31</v>
      </c>
      <c r="AG180" s="55">
        <v>35</v>
      </c>
      <c r="AH180" s="55">
        <v>21</v>
      </c>
      <c r="AI180" s="55">
        <v>31</v>
      </c>
      <c r="AJ180" s="55">
        <v>16</v>
      </c>
      <c r="AK180" s="55">
        <v>32</v>
      </c>
      <c r="AL180" s="39" t="str">
        <f t="shared" si="17"/>
        <v>55, 61, 71, 66, 52,48</v>
      </c>
      <c r="AM180" s="39">
        <f t="shared" si="18"/>
        <v>55</v>
      </c>
      <c r="AN180" s="39">
        <f t="shared" si="19"/>
        <v>61</v>
      </c>
      <c r="AO180" s="39">
        <f t="shared" si="20"/>
        <v>71</v>
      </c>
      <c r="AP180" s="39">
        <f t="shared" si="21"/>
        <v>66</v>
      </c>
      <c r="AQ180" s="39">
        <f t="shared" si="22"/>
        <v>52</v>
      </c>
      <c r="AR180" s="39">
        <f t="shared" si="23"/>
        <v>48</v>
      </c>
    </row>
    <row r="181" spans="1:44" ht="18">
      <c r="A181" s="53">
        <f t="shared" si="16"/>
        <v>1571132</v>
      </c>
      <c r="B181" s="54" t="s">
        <v>1011</v>
      </c>
      <c r="C181" s="55" t="s">
        <v>1012</v>
      </c>
      <c r="D181" s="55" t="s">
        <v>28</v>
      </c>
      <c r="E181" s="55" t="s">
        <v>28</v>
      </c>
      <c r="F181" s="55" t="s">
        <v>28</v>
      </c>
      <c r="G181" s="55" t="s">
        <v>496</v>
      </c>
      <c r="H181" s="55" t="s">
        <v>1592</v>
      </c>
      <c r="I181" s="55" t="s">
        <v>54</v>
      </c>
      <c r="J181" s="56" t="s">
        <v>1051</v>
      </c>
      <c r="K181" s="55" t="s">
        <v>1157</v>
      </c>
      <c r="L181" s="55" t="s">
        <v>1014</v>
      </c>
      <c r="M181" s="55" t="s">
        <v>1031</v>
      </c>
      <c r="N181" s="95">
        <v>31</v>
      </c>
      <c r="O181" s="96"/>
      <c r="P181" s="95">
        <v>31</v>
      </c>
      <c r="Q181" s="96"/>
      <c r="R181" s="95">
        <v>0</v>
      </c>
      <c r="S181" s="97"/>
      <c r="T181" s="96"/>
      <c r="U181" s="55">
        <v>6</v>
      </c>
      <c r="V181" s="55">
        <v>6</v>
      </c>
      <c r="W181" s="55">
        <v>0</v>
      </c>
      <c r="X181" s="55">
        <v>5</v>
      </c>
      <c r="Y181" s="55">
        <v>0</v>
      </c>
      <c r="Z181" s="55">
        <v>7</v>
      </c>
      <c r="AA181" s="55">
        <v>8</v>
      </c>
      <c r="AB181" s="55">
        <v>2</v>
      </c>
      <c r="AC181" s="55">
        <v>1</v>
      </c>
      <c r="AD181" s="55">
        <v>7</v>
      </c>
      <c r="AE181" s="55">
        <v>0</v>
      </c>
      <c r="AF181" s="55">
        <v>1</v>
      </c>
      <c r="AG181" s="55">
        <v>1</v>
      </c>
      <c r="AH181" s="55">
        <v>3</v>
      </c>
      <c r="AI181" s="55">
        <v>0</v>
      </c>
      <c r="AJ181" s="55">
        <v>1</v>
      </c>
      <c r="AK181" s="55">
        <v>0</v>
      </c>
      <c r="AL181" s="39" t="str">
        <f t="shared" si="17"/>
        <v>15, 3, 7, 2, 3,1</v>
      </c>
      <c r="AM181" s="39">
        <f t="shared" si="18"/>
        <v>15</v>
      </c>
      <c r="AN181" s="39">
        <f t="shared" si="19"/>
        <v>3</v>
      </c>
      <c r="AO181" s="39">
        <f t="shared" si="20"/>
        <v>7</v>
      </c>
      <c r="AP181" s="39">
        <f t="shared" si="21"/>
        <v>2</v>
      </c>
      <c r="AQ181" s="39">
        <f t="shared" si="22"/>
        <v>3</v>
      </c>
      <c r="AR181" s="39">
        <f t="shared" si="23"/>
        <v>1</v>
      </c>
    </row>
    <row r="182" spans="1:44" ht="18">
      <c r="A182" s="53">
        <f t="shared" si="16"/>
        <v>1023910</v>
      </c>
      <c r="B182" s="54" t="s">
        <v>1011</v>
      </c>
      <c r="C182" s="55" t="s">
        <v>1012</v>
      </c>
      <c r="D182" s="55" t="s">
        <v>28</v>
      </c>
      <c r="E182" s="55" t="s">
        <v>28</v>
      </c>
      <c r="F182" s="55" t="s">
        <v>28</v>
      </c>
      <c r="G182" s="55" t="s">
        <v>1047</v>
      </c>
      <c r="H182" s="55" t="s">
        <v>1593</v>
      </c>
      <c r="I182" s="55" t="s">
        <v>54</v>
      </c>
      <c r="J182" s="56" t="s">
        <v>1594</v>
      </c>
      <c r="K182" s="55" t="s">
        <v>1157</v>
      </c>
      <c r="L182" s="55" t="s">
        <v>1014</v>
      </c>
      <c r="M182" s="55" t="s">
        <v>1031</v>
      </c>
      <c r="N182" s="95">
        <v>112</v>
      </c>
      <c r="O182" s="96"/>
      <c r="P182" s="95">
        <v>112</v>
      </c>
      <c r="Q182" s="96"/>
      <c r="R182" s="95">
        <v>0</v>
      </c>
      <c r="S182" s="97"/>
      <c r="T182" s="96"/>
      <c r="U182" s="55">
        <v>6</v>
      </c>
      <c r="V182" s="55">
        <v>6</v>
      </c>
      <c r="W182" s="55">
        <v>0</v>
      </c>
      <c r="X182" s="55">
        <v>6</v>
      </c>
      <c r="Y182" s="55">
        <v>0</v>
      </c>
      <c r="Z182" s="55">
        <v>13</v>
      </c>
      <c r="AA182" s="55">
        <v>9</v>
      </c>
      <c r="AB182" s="55">
        <v>22</v>
      </c>
      <c r="AC182" s="55">
        <v>3</v>
      </c>
      <c r="AD182" s="55">
        <v>9</v>
      </c>
      <c r="AE182" s="55">
        <v>8</v>
      </c>
      <c r="AF182" s="55">
        <v>13</v>
      </c>
      <c r="AG182" s="55">
        <v>6</v>
      </c>
      <c r="AH182" s="55">
        <v>6</v>
      </c>
      <c r="AI182" s="55">
        <v>6</v>
      </c>
      <c r="AJ182" s="55">
        <v>12</v>
      </c>
      <c r="AK182" s="55">
        <v>5</v>
      </c>
      <c r="AL182" s="39" t="str">
        <f t="shared" si="17"/>
        <v>22, 25, 17, 19, 12,17</v>
      </c>
      <c r="AM182" s="39">
        <f t="shared" si="18"/>
        <v>22</v>
      </c>
      <c r="AN182" s="39">
        <f t="shared" si="19"/>
        <v>25</v>
      </c>
      <c r="AO182" s="39">
        <f t="shared" si="20"/>
        <v>17</v>
      </c>
      <c r="AP182" s="39">
        <f t="shared" si="21"/>
        <v>19</v>
      </c>
      <c r="AQ182" s="39">
        <f t="shared" si="22"/>
        <v>12</v>
      </c>
      <c r="AR182" s="39">
        <f t="shared" si="23"/>
        <v>17</v>
      </c>
    </row>
    <row r="183" spans="1:44" ht="18">
      <c r="A183" s="53">
        <f t="shared" si="16"/>
        <v>1023878</v>
      </c>
      <c r="B183" s="54" t="s">
        <v>1011</v>
      </c>
      <c r="C183" s="55" t="s">
        <v>1012</v>
      </c>
      <c r="D183" s="55" t="s">
        <v>28</v>
      </c>
      <c r="E183" s="55" t="s">
        <v>28</v>
      </c>
      <c r="F183" s="55" t="s">
        <v>28</v>
      </c>
      <c r="G183" s="55" t="s">
        <v>1044</v>
      </c>
      <c r="H183" s="55" t="s">
        <v>1595</v>
      </c>
      <c r="I183" s="55" t="s">
        <v>54</v>
      </c>
      <c r="J183" s="56" t="s">
        <v>1045</v>
      </c>
      <c r="K183" s="55" t="s">
        <v>1157</v>
      </c>
      <c r="L183" s="55" t="s">
        <v>1014</v>
      </c>
      <c r="M183" s="55" t="s">
        <v>1031</v>
      </c>
      <c r="N183" s="95">
        <v>103</v>
      </c>
      <c r="O183" s="96"/>
      <c r="P183" s="95">
        <v>103</v>
      </c>
      <c r="Q183" s="96"/>
      <c r="R183" s="95">
        <v>0</v>
      </c>
      <c r="S183" s="97"/>
      <c r="T183" s="96"/>
      <c r="U183" s="55">
        <v>6</v>
      </c>
      <c r="V183" s="55">
        <v>6</v>
      </c>
      <c r="W183" s="55">
        <v>0</v>
      </c>
      <c r="X183" s="55">
        <v>6</v>
      </c>
      <c r="Y183" s="55">
        <v>0</v>
      </c>
      <c r="Z183" s="55">
        <v>16</v>
      </c>
      <c r="AA183" s="55">
        <v>7</v>
      </c>
      <c r="AB183" s="55">
        <v>10</v>
      </c>
      <c r="AC183" s="55">
        <v>10</v>
      </c>
      <c r="AD183" s="55">
        <v>8</v>
      </c>
      <c r="AE183" s="55">
        <v>6</v>
      </c>
      <c r="AF183" s="55">
        <v>12</v>
      </c>
      <c r="AG183" s="55">
        <v>5</v>
      </c>
      <c r="AH183" s="55">
        <v>14</v>
      </c>
      <c r="AI183" s="55">
        <v>8</v>
      </c>
      <c r="AJ183" s="55">
        <v>7</v>
      </c>
      <c r="AK183" s="55">
        <v>0</v>
      </c>
      <c r="AL183" s="39" t="str">
        <f t="shared" si="17"/>
        <v>23, 20, 14, 17, 22,7</v>
      </c>
      <c r="AM183" s="39">
        <f t="shared" si="18"/>
        <v>23</v>
      </c>
      <c r="AN183" s="39">
        <f t="shared" si="19"/>
        <v>20</v>
      </c>
      <c r="AO183" s="39">
        <f t="shared" si="20"/>
        <v>14</v>
      </c>
      <c r="AP183" s="39">
        <f t="shared" si="21"/>
        <v>17</v>
      </c>
      <c r="AQ183" s="39">
        <f t="shared" si="22"/>
        <v>22</v>
      </c>
      <c r="AR183" s="39">
        <f t="shared" si="23"/>
        <v>7</v>
      </c>
    </row>
    <row r="184" spans="1:44" ht="18">
      <c r="A184" s="53">
        <f t="shared" si="16"/>
        <v>231043</v>
      </c>
      <c r="B184" s="54" t="s">
        <v>1011</v>
      </c>
      <c r="C184" s="55" t="s">
        <v>1012</v>
      </c>
      <c r="D184" s="55" t="s">
        <v>28</v>
      </c>
      <c r="E184" s="55" t="s">
        <v>28</v>
      </c>
      <c r="F184" s="55" t="s">
        <v>28</v>
      </c>
      <c r="G184" s="55" t="s">
        <v>1596</v>
      </c>
      <c r="H184" s="55" t="s">
        <v>1597</v>
      </c>
      <c r="I184" s="55" t="s">
        <v>54</v>
      </c>
      <c r="J184" s="56" t="s">
        <v>1598</v>
      </c>
      <c r="K184" s="55" t="s">
        <v>1157</v>
      </c>
      <c r="L184" s="55" t="s">
        <v>1014</v>
      </c>
      <c r="M184" s="55" t="s">
        <v>1015</v>
      </c>
      <c r="N184" s="95">
        <v>14</v>
      </c>
      <c r="O184" s="96"/>
      <c r="P184" s="95">
        <v>14</v>
      </c>
      <c r="Q184" s="96"/>
      <c r="R184" s="95">
        <v>0</v>
      </c>
      <c r="S184" s="97"/>
      <c r="T184" s="96"/>
      <c r="U184" s="55">
        <v>6</v>
      </c>
      <c r="V184" s="55">
        <v>6</v>
      </c>
      <c r="W184" s="55">
        <v>0</v>
      </c>
      <c r="X184" s="55">
        <v>6</v>
      </c>
      <c r="Y184" s="55">
        <v>0</v>
      </c>
      <c r="Z184" s="55">
        <v>2</v>
      </c>
      <c r="AA184" s="55">
        <v>1</v>
      </c>
      <c r="AB184" s="55">
        <v>1</v>
      </c>
      <c r="AC184" s="55">
        <v>1</v>
      </c>
      <c r="AD184" s="55">
        <v>2</v>
      </c>
      <c r="AE184" s="55">
        <v>1</v>
      </c>
      <c r="AF184" s="55">
        <v>0</v>
      </c>
      <c r="AG184" s="55">
        <v>2</v>
      </c>
      <c r="AH184" s="55">
        <v>1</v>
      </c>
      <c r="AI184" s="55">
        <v>2</v>
      </c>
      <c r="AJ184" s="55">
        <v>1</v>
      </c>
      <c r="AK184" s="55">
        <v>0</v>
      </c>
      <c r="AL184" s="39" t="str">
        <f t="shared" si="17"/>
        <v>3, 2, 3, 2, 3,1</v>
      </c>
      <c r="AM184" s="39">
        <f t="shared" si="18"/>
        <v>3</v>
      </c>
      <c r="AN184" s="39">
        <f t="shared" si="19"/>
        <v>2</v>
      </c>
      <c r="AO184" s="39">
        <f t="shared" si="20"/>
        <v>3</v>
      </c>
      <c r="AP184" s="39">
        <f t="shared" si="21"/>
        <v>2</v>
      </c>
      <c r="AQ184" s="39">
        <f t="shared" si="22"/>
        <v>3</v>
      </c>
      <c r="AR184" s="39">
        <f t="shared" si="23"/>
        <v>1</v>
      </c>
    </row>
    <row r="185" spans="1:44" ht="18">
      <c r="A185" s="53">
        <f t="shared" si="16"/>
        <v>1571298</v>
      </c>
      <c r="B185" s="54" t="s">
        <v>1011</v>
      </c>
      <c r="C185" s="55" t="s">
        <v>1012</v>
      </c>
      <c r="D185" s="55" t="s">
        <v>28</v>
      </c>
      <c r="E185" s="55" t="s">
        <v>28</v>
      </c>
      <c r="F185" s="55" t="s">
        <v>28</v>
      </c>
      <c r="G185" s="55" t="s">
        <v>426</v>
      </c>
      <c r="H185" s="55" t="s">
        <v>1599</v>
      </c>
      <c r="I185" s="55" t="s">
        <v>54</v>
      </c>
      <c r="J185" s="56" t="s">
        <v>1054</v>
      </c>
      <c r="K185" s="55" t="s">
        <v>1157</v>
      </c>
      <c r="L185" s="55" t="s">
        <v>1014</v>
      </c>
      <c r="M185" s="55" t="s">
        <v>1031</v>
      </c>
      <c r="N185" s="95">
        <v>89</v>
      </c>
      <c r="O185" s="96"/>
      <c r="P185" s="95">
        <v>89</v>
      </c>
      <c r="Q185" s="96"/>
      <c r="R185" s="95">
        <v>0</v>
      </c>
      <c r="S185" s="97"/>
      <c r="T185" s="96"/>
      <c r="U185" s="55">
        <v>6</v>
      </c>
      <c r="V185" s="55">
        <v>6</v>
      </c>
      <c r="W185" s="55">
        <v>0</v>
      </c>
      <c r="X185" s="55">
        <v>6</v>
      </c>
      <c r="Y185" s="55">
        <v>0</v>
      </c>
      <c r="Z185" s="55">
        <v>6</v>
      </c>
      <c r="AA185" s="55">
        <v>5</v>
      </c>
      <c r="AB185" s="55">
        <v>7</v>
      </c>
      <c r="AC185" s="55">
        <v>7</v>
      </c>
      <c r="AD185" s="55">
        <v>5</v>
      </c>
      <c r="AE185" s="55">
        <v>3</v>
      </c>
      <c r="AF185" s="55">
        <v>15</v>
      </c>
      <c r="AG185" s="55">
        <v>14</v>
      </c>
      <c r="AH185" s="55">
        <v>1</v>
      </c>
      <c r="AI185" s="55">
        <v>1</v>
      </c>
      <c r="AJ185" s="55">
        <v>16</v>
      </c>
      <c r="AK185" s="55">
        <v>9</v>
      </c>
      <c r="AL185" s="39" t="str">
        <f t="shared" si="17"/>
        <v>11, 14, 8, 29, 2,25</v>
      </c>
      <c r="AM185" s="39">
        <f t="shared" si="18"/>
        <v>11</v>
      </c>
      <c r="AN185" s="39">
        <f t="shared" si="19"/>
        <v>14</v>
      </c>
      <c r="AO185" s="39">
        <f t="shared" si="20"/>
        <v>8</v>
      </c>
      <c r="AP185" s="39">
        <f t="shared" si="21"/>
        <v>29</v>
      </c>
      <c r="AQ185" s="39">
        <f t="shared" si="22"/>
        <v>2</v>
      </c>
      <c r="AR185" s="39">
        <f t="shared" si="23"/>
        <v>25</v>
      </c>
    </row>
    <row r="186" spans="1:44" ht="18">
      <c r="A186" s="53">
        <f t="shared" si="16"/>
        <v>227371</v>
      </c>
      <c r="B186" s="54" t="s">
        <v>1011</v>
      </c>
      <c r="C186" s="55" t="s">
        <v>1012</v>
      </c>
      <c r="D186" s="55" t="s">
        <v>28</v>
      </c>
      <c r="E186" s="55" t="s">
        <v>28</v>
      </c>
      <c r="F186" s="55" t="s">
        <v>28</v>
      </c>
      <c r="G186" s="55" t="s">
        <v>1029</v>
      </c>
      <c r="H186" s="55" t="s">
        <v>1600</v>
      </c>
      <c r="I186" s="55" t="s">
        <v>54</v>
      </c>
      <c r="J186" s="56" t="s">
        <v>1034</v>
      </c>
      <c r="K186" s="55" t="s">
        <v>1157</v>
      </c>
      <c r="L186" s="55" t="s">
        <v>1014</v>
      </c>
      <c r="M186" s="55" t="s">
        <v>1028</v>
      </c>
      <c r="N186" s="95">
        <v>253</v>
      </c>
      <c r="O186" s="96"/>
      <c r="P186" s="95">
        <v>252</v>
      </c>
      <c r="Q186" s="96"/>
      <c r="R186" s="95">
        <v>0</v>
      </c>
      <c r="S186" s="97"/>
      <c r="T186" s="96"/>
      <c r="U186" s="55">
        <v>6</v>
      </c>
      <c r="V186" s="55">
        <v>10</v>
      </c>
      <c r="W186" s="55">
        <v>0</v>
      </c>
      <c r="X186" s="55">
        <v>10</v>
      </c>
      <c r="Y186" s="55">
        <v>0</v>
      </c>
      <c r="Z186" s="55">
        <v>0</v>
      </c>
      <c r="AA186" s="55">
        <v>55</v>
      </c>
      <c r="AB186" s="55">
        <v>0</v>
      </c>
      <c r="AC186" s="55">
        <v>51</v>
      </c>
      <c r="AD186" s="55">
        <v>0</v>
      </c>
      <c r="AE186" s="55">
        <v>58</v>
      </c>
      <c r="AF186" s="55">
        <v>0</v>
      </c>
      <c r="AG186" s="55">
        <v>34</v>
      </c>
      <c r="AH186" s="55">
        <v>0</v>
      </c>
      <c r="AI186" s="55">
        <v>26</v>
      </c>
      <c r="AJ186" s="55">
        <v>0</v>
      </c>
      <c r="AK186" s="55">
        <v>29</v>
      </c>
      <c r="AL186" s="39" t="str">
        <f t="shared" si="17"/>
        <v>55, 51, 58, 34, 26,29</v>
      </c>
      <c r="AM186" s="39">
        <f t="shared" si="18"/>
        <v>55</v>
      </c>
      <c r="AN186" s="39">
        <f t="shared" si="19"/>
        <v>51</v>
      </c>
      <c r="AO186" s="39">
        <f t="shared" si="20"/>
        <v>58</v>
      </c>
      <c r="AP186" s="39">
        <f t="shared" si="21"/>
        <v>34</v>
      </c>
      <c r="AQ186" s="39">
        <f t="shared" si="22"/>
        <v>26</v>
      </c>
      <c r="AR186" s="39">
        <f t="shared" si="23"/>
        <v>29</v>
      </c>
    </row>
    <row r="187" spans="1:44" ht="18">
      <c r="A187" s="53">
        <f t="shared" si="16"/>
        <v>1023951</v>
      </c>
      <c r="B187" s="54" t="s">
        <v>1011</v>
      </c>
      <c r="C187" s="55" t="s">
        <v>1012</v>
      </c>
      <c r="D187" s="55" t="s">
        <v>28</v>
      </c>
      <c r="E187" s="55" t="s">
        <v>28</v>
      </c>
      <c r="F187" s="55" t="s">
        <v>28</v>
      </c>
      <c r="G187" s="55" t="s">
        <v>28</v>
      </c>
      <c r="H187" s="55" t="s">
        <v>1601</v>
      </c>
      <c r="I187" s="55" t="s">
        <v>54</v>
      </c>
      <c r="J187" s="56" t="s">
        <v>1043</v>
      </c>
      <c r="K187" s="55" t="s">
        <v>1157</v>
      </c>
      <c r="L187" s="55" t="s">
        <v>1014</v>
      </c>
      <c r="M187" s="55" t="s">
        <v>1031</v>
      </c>
      <c r="N187" s="95">
        <v>3</v>
      </c>
      <c r="O187" s="96"/>
      <c r="P187" s="95">
        <v>3</v>
      </c>
      <c r="Q187" s="96"/>
      <c r="R187" s="95">
        <v>0</v>
      </c>
      <c r="S187" s="97"/>
      <c r="T187" s="96"/>
      <c r="U187" s="55">
        <v>3</v>
      </c>
      <c r="V187" s="55">
        <v>3</v>
      </c>
      <c r="W187" s="55">
        <v>0</v>
      </c>
      <c r="X187" s="55">
        <v>3</v>
      </c>
      <c r="Y187" s="55">
        <v>0</v>
      </c>
      <c r="Z187" s="55">
        <v>2</v>
      </c>
      <c r="AA187" s="55">
        <v>0</v>
      </c>
      <c r="AB187" s="55">
        <v>0</v>
      </c>
      <c r="AC187" s="55">
        <v>1</v>
      </c>
      <c r="AD187" s="55">
        <v>0</v>
      </c>
      <c r="AE187" s="55">
        <v>0</v>
      </c>
      <c r="AF187" s="55">
        <v>0</v>
      </c>
      <c r="AG187" s="55">
        <v>0</v>
      </c>
      <c r="AH187" s="55">
        <v>0</v>
      </c>
      <c r="AI187" s="55">
        <v>0</v>
      </c>
      <c r="AJ187" s="55">
        <v>0</v>
      </c>
      <c r="AK187" s="55">
        <v>0</v>
      </c>
      <c r="AL187" s="39" t="str">
        <f t="shared" si="17"/>
        <v>2, 1, 0, 0, 0,0</v>
      </c>
      <c r="AM187" s="39">
        <f t="shared" si="18"/>
        <v>2</v>
      </c>
      <c r="AN187" s="39">
        <f t="shared" si="19"/>
        <v>1</v>
      </c>
      <c r="AO187" s="39">
        <f t="shared" si="20"/>
        <v>0</v>
      </c>
      <c r="AP187" s="39">
        <f t="shared" si="21"/>
        <v>0</v>
      </c>
      <c r="AQ187" s="39">
        <f t="shared" si="22"/>
        <v>0</v>
      </c>
      <c r="AR187" s="39">
        <f t="shared" si="23"/>
        <v>0</v>
      </c>
    </row>
    <row r="188" spans="1:44" ht="18">
      <c r="A188" s="53">
        <f t="shared" si="16"/>
        <v>1571231</v>
      </c>
      <c r="B188" s="54" t="s">
        <v>1011</v>
      </c>
      <c r="C188" s="55" t="s">
        <v>1012</v>
      </c>
      <c r="D188" s="55" t="s">
        <v>28</v>
      </c>
      <c r="E188" s="55" t="s">
        <v>28</v>
      </c>
      <c r="F188" s="55" t="s">
        <v>28</v>
      </c>
      <c r="G188" s="55" t="s">
        <v>398</v>
      </c>
      <c r="H188" s="55" t="s">
        <v>1602</v>
      </c>
      <c r="I188" s="55" t="s">
        <v>54</v>
      </c>
      <c r="J188" s="56" t="s">
        <v>1053</v>
      </c>
      <c r="K188" s="55" t="s">
        <v>1157</v>
      </c>
      <c r="L188" s="55" t="s">
        <v>1014</v>
      </c>
      <c r="M188" s="55" t="s">
        <v>1031</v>
      </c>
      <c r="N188" s="95">
        <v>145</v>
      </c>
      <c r="O188" s="96"/>
      <c r="P188" s="95">
        <v>145</v>
      </c>
      <c r="Q188" s="96"/>
      <c r="R188" s="95">
        <v>0</v>
      </c>
      <c r="S188" s="97"/>
      <c r="T188" s="96"/>
      <c r="U188" s="55">
        <v>6</v>
      </c>
      <c r="V188" s="55">
        <v>7</v>
      </c>
      <c r="W188" s="55">
        <v>0</v>
      </c>
      <c r="X188" s="55">
        <v>7</v>
      </c>
      <c r="Y188" s="55">
        <v>0</v>
      </c>
      <c r="Z188" s="55">
        <v>23</v>
      </c>
      <c r="AA188" s="55">
        <v>10</v>
      </c>
      <c r="AB188" s="55">
        <v>18</v>
      </c>
      <c r="AC188" s="55">
        <v>9</v>
      </c>
      <c r="AD188" s="55">
        <v>20</v>
      </c>
      <c r="AE188" s="55">
        <v>8</v>
      </c>
      <c r="AF188" s="55">
        <v>18</v>
      </c>
      <c r="AG188" s="55">
        <v>10</v>
      </c>
      <c r="AH188" s="55">
        <v>13</v>
      </c>
      <c r="AI188" s="55">
        <v>5</v>
      </c>
      <c r="AJ188" s="55">
        <v>8</v>
      </c>
      <c r="AK188" s="55">
        <v>3</v>
      </c>
      <c r="AL188" s="39" t="str">
        <f t="shared" si="17"/>
        <v>33, 27, 28, 28, 18,11</v>
      </c>
      <c r="AM188" s="39">
        <f t="shared" si="18"/>
        <v>33</v>
      </c>
      <c r="AN188" s="39">
        <f t="shared" si="19"/>
        <v>27</v>
      </c>
      <c r="AO188" s="39">
        <f t="shared" si="20"/>
        <v>28</v>
      </c>
      <c r="AP188" s="39">
        <f t="shared" si="21"/>
        <v>28</v>
      </c>
      <c r="AQ188" s="39">
        <f t="shared" si="22"/>
        <v>18</v>
      </c>
      <c r="AR188" s="39">
        <f t="shared" si="23"/>
        <v>11</v>
      </c>
    </row>
    <row r="189" spans="1:44" ht="18">
      <c r="A189" s="53">
        <f t="shared" si="16"/>
        <v>227397</v>
      </c>
      <c r="B189" s="54" t="s">
        <v>1011</v>
      </c>
      <c r="C189" s="55" t="s">
        <v>1012</v>
      </c>
      <c r="D189" s="55" t="s">
        <v>28</v>
      </c>
      <c r="E189" s="55" t="s">
        <v>28</v>
      </c>
      <c r="F189" s="55" t="s">
        <v>28</v>
      </c>
      <c r="G189" s="55" t="s">
        <v>426</v>
      </c>
      <c r="H189" s="55" t="s">
        <v>1603</v>
      </c>
      <c r="I189" s="55" t="s">
        <v>54</v>
      </c>
      <c r="J189" s="56" t="s">
        <v>1027</v>
      </c>
      <c r="K189" s="55" t="s">
        <v>1157</v>
      </c>
      <c r="L189" s="55" t="s">
        <v>1014</v>
      </c>
      <c r="M189" s="55" t="s">
        <v>1028</v>
      </c>
      <c r="N189" s="95">
        <v>352</v>
      </c>
      <c r="O189" s="96"/>
      <c r="P189" s="95">
        <v>352</v>
      </c>
      <c r="Q189" s="96"/>
      <c r="R189" s="95">
        <v>0</v>
      </c>
      <c r="S189" s="97"/>
      <c r="T189" s="96"/>
      <c r="U189" s="55">
        <v>6</v>
      </c>
      <c r="V189" s="55">
        <v>14</v>
      </c>
      <c r="W189" s="55">
        <v>0</v>
      </c>
      <c r="X189" s="55">
        <v>14</v>
      </c>
      <c r="Y189" s="55">
        <v>0</v>
      </c>
      <c r="Z189" s="55">
        <v>9</v>
      </c>
      <c r="AA189" s="55">
        <v>10</v>
      </c>
      <c r="AB189" s="55">
        <v>42</v>
      </c>
      <c r="AC189" s="55">
        <v>44</v>
      </c>
      <c r="AD189" s="55">
        <v>28</v>
      </c>
      <c r="AE189" s="55">
        <v>45</v>
      </c>
      <c r="AF189" s="55">
        <v>37</v>
      </c>
      <c r="AG189" s="55">
        <v>32</v>
      </c>
      <c r="AH189" s="55">
        <v>16</v>
      </c>
      <c r="AI189" s="55">
        <v>38</v>
      </c>
      <c r="AJ189" s="55">
        <v>26</v>
      </c>
      <c r="AK189" s="55">
        <v>25</v>
      </c>
      <c r="AL189" s="39" t="str">
        <f t="shared" si="17"/>
        <v>19, 86, 73, 69, 54,51</v>
      </c>
      <c r="AM189" s="39">
        <f t="shared" si="18"/>
        <v>19</v>
      </c>
      <c r="AN189" s="39">
        <f t="shared" si="19"/>
        <v>86</v>
      </c>
      <c r="AO189" s="39">
        <f t="shared" si="20"/>
        <v>73</v>
      </c>
      <c r="AP189" s="39">
        <f t="shared" si="21"/>
        <v>69</v>
      </c>
      <c r="AQ189" s="39">
        <f t="shared" si="22"/>
        <v>54</v>
      </c>
      <c r="AR189" s="39">
        <f t="shared" si="23"/>
        <v>51</v>
      </c>
    </row>
    <row r="190" spans="1:44" ht="18">
      <c r="A190" s="53">
        <f t="shared" si="16"/>
        <v>1571371</v>
      </c>
      <c r="B190" s="54" t="s">
        <v>1011</v>
      </c>
      <c r="C190" s="55" t="s">
        <v>1012</v>
      </c>
      <c r="D190" s="55" t="s">
        <v>28</v>
      </c>
      <c r="E190" s="55" t="s">
        <v>28</v>
      </c>
      <c r="F190" s="55" t="s">
        <v>28</v>
      </c>
      <c r="G190" s="55" t="s">
        <v>28</v>
      </c>
      <c r="H190" s="55" t="s">
        <v>1604</v>
      </c>
      <c r="I190" s="55" t="s">
        <v>54</v>
      </c>
      <c r="J190" s="56" t="s">
        <v>1060</v>
      </c>
      <c r="K190" s="55" t="s">
        <v>1157</v>
      </c>
      <c r="L190" s="55" t="s">
        <v>1014</v>
      </c>
      <c r="M190" s="55" t="s">
        <v>1031</v>
      </c>
      <c r="N190" s="95">
        <v>68</v>
      </c>
      <c r="O190" s="96"/>
      <c r="P190" s="95">
        <v>68</v>
      </c>
      <c r="Q190" s="96"/>
      <c r="R190" s="95">
        <v>0</v>
      </c>
      <c r="S190" s="97"/>
      <c r="T190" s="96"/>
      <c r="U190" s="55">
        <v>6</v>
      </c>
      <c r="V190" s="55">
        <v>6</v>
      </c>
      <c r="W190" s="55">
        <v>0</v>
      </c>
      <c r="X190" s="55">
        <v>6</v>
      </c>
      <c r="Y190" s="55">
        <v>0</v>
      </c>
      <c r="Z190" s="55">
        <v>9</v>
      </c>
      <c r="AA190" s="55">
        <v>8</v>
      </c>
      <c r="AB190" s="55">
        <v>8</v>
      </c>
      <c r="AC190" s="55">
        <v>4</v>
      </c>
      <c r="AD190" s="55">
        <v>8</v>
      </c>
      <c r="AE190" s="55">
        <v>7</v>
      </c>
      <c r="AF190" s="55">
        <v>5</v>
      </c>
      <c r="AG190" s="55">
        <v>5</v>
      </c>
      <c r="AH190" s="55">
        <v>5</v>
      </c>
      <c r="AI190" s="55">
        <v>6</v>
      </c>
      <c r="AJ190" s="55">
        <v>1</v>
      </c>
      <c r="AK190" s="55">
        <v>2</v>
      </c>
      <c r="AL190" s="39" t="str">
        <f t="shared" si="17"/>
        <v>17, 12, 15, 10, 11,3</v>
      </c>
      <c r="AM190" s="39">
        <f t="shared" si="18"/>
        <v>17</v>
      </c>
      <c r="AN190" s="39">
        <f t="shared" si="19"/>
        <v>12</v>
      </c>
      <c r="AO190" s="39">
        <f t="shared" si="20"/>
        <v>15</v>
      </c>
      <c r="AP190" s="39">
        <f t="shared" si="21"/>
        <v>10</v>
      </c>
      <c r="AQ190" s="39">
        <f t="shared" si="22"/>
        <v>11</v>
      </c>
      <c r="AR190" s="39">
        <f t="shared" si="23"/>
        <v>3</v>
      </c>
    </row>
    <row r="191" spans="1:44" ht="18">
      <c r="A191" s="53">
        <f t="shared" si="16"/>
        <v>1571561</v>
      </c>
      <c r="B191" s="54" t="s">
        <v>1011</v>
      </c>
      <c r="C191" s="55" t="s">
        <v>1012</v>
      </c>
      <c r="D191" s="55" t="s">
        <v>28</v>
      </c>
      <c r="E191" s="55" t="s">
        <v>28</v>
      </c>
      <c r="F191" s="55" t="s">
        <v>28</v>
      </c>
      <c r="G191" s="55" t="s">
        <v>494</v>
      </c>
      <c r="H191" s="55" t="s">
        <v>1605</v>
      </c>
      <c r="I191" s="55" t="s">
        <v>54</v>
      </c>
      <c r="J191" s="56" t="s">
        <v>1061</v>
      </c>
      <c r="K191" s="55" t="s">
        <v>1157</v>
      </c>
      <c r="L191" s="55" t="s">
        <v>1014</v>
      </c>
      <c r="M191" s="55" t="s">
        <v>1031</v>
      </c>
      <c r="N191" s="95">
        <v>89</v>
      </c>
      <c r="O191" s="96"/>
      <c r="P191" s="95">
        <v>82</v>
      </c>
      <c r="Q191" s="96"/>
      <c r="R191" s="95">
        <v>7</v>
      </c>
      <c r="S191" s="97"/>
      <c r="T191" s="96"/>
      <c r="U191" s="55">
        <v>6</v>
      </c>
      <c r="V191" s="55">
        <v>6</v>
      </c>
      <c r="W191" s="55">
        <v>0</v>
      </c>
      <c r="X191" s="55">
        <v>6</v>
      </c>
      <c r="Y191" s="55">
        <v>0</v>
      </c>
      <c r="Z191" s="55">
        <v>7</v>
      </c>
      <c r="AA191" s="55">
        <v>3</v>
      </c>
      <c r="AB191" s="55">
        <v>10</v>
      </c>
      <c r="AC191" s="55">
        <v>8</v>
      </c>
      <c r="AD191" s="55">
        <v>7</v>
      </c>
      <c r="AE191" s="55">
        <v>8</v>
      </c>
      <c r="AF191" s="55">
        <v>4</v>
      </c>
      <c r="AG191" s="55">
        <v>9</v>
      </c>
      <c r="AH191" s="55">
        <v>7</v>
      </c>
      <c r="AI191" s="55">
        <v>2</v>
      </c>
      <c r="AJ191" s="55">
        <v>17</v>
      </c>
      <c r="AK191" s="55">
        <v>7</v>
      </c>
      <c r="AL191" s="39" t="str">
        <f t="shared" si="17"/>
        <v>10, 18, 15, 13, 9,24</v>
      </c>
      <c r="AM191" s="39">
        <f t="shared" si="18"/>
        <v>10</v>
      </c>
      <c r="AN191" s="39">
        <f t="shared" si="19"/>
        <v>18</v>
      </c>
      <c r="AO191" s="39">
        <f t="shared" si="20"/>
        <v>15</v>
      </c>
      <c r="AP191" s="39">
        <f t="shared" si="21"/>
        <v>13</v>
      </c>
      <c r="AQ191" s="39">
        <f t="shared" si="22"/>
        <v>9</v>
      </c>
      <c r="AR191" s="39">
        <f t="shared" si="23"/>
        <v>24</v>
      </c>
    </row>
    <row r="192" spans="1:44" ht="18">
      <c r="A192" s="53">
        <f t="shared" si="16"/>
        <v>1571348</v>
      </c>
      <c r="B192" s="54" t="s">
        <v>1011</v>
      </c>
      <c r="C192" s="55" t="s">
        <v>1012</v>
      </c>
      <c r="D192" s="55" t="s">
        <v>28</v>
      </c>
      <c r="E192" s="55" t="s">
        <v>28</v>
      </c>
      <c r="F192" s="55" t="s">
        <v>28</v>
      </c>
      <c r="G192" s="55" t="s">
        <v>28</v>
      </c>
      <c r="H192" s="55" t="s">
        <v>1606</v>
      </c>
      <c r="I192" s="55" t="s">
        <v>54</v>
      </c>
      <c r="J192" s="56" t="s">
        <v>472</v>
      </c>
      <c r="K192" s="55" t="s">
        <v>1157</v>
      </c>
      <c r="L192" s="55" t="s">
        <v>1014</v>
      </c>
      <c r="M192" s="55" t="s">
        <v>1031</v>
      </c>
      <c r="N192" s="95">
        <v>175</v>
      </c>
      <c r="O192" s="96"/>
      <c r="P192" s="95">
        <v>175</v>
      </c>
      <c r="Q192" s="96"/>
      <c r="R192" s="95">
        <v>0</v>
      </c>
      <c r="S192" s="97"/>
      <c r="T192" s="96"/>
      <c r="U192" s="55">
        <v>6</v>
      </c>
      <c r="V192" s="55">
        <v>7</v>
      </c>
      <c r="W192" s="55">
        <v>0</v>
      </c>
      <c r="X192" s="55">
        <v>7</v>
      </c>
      <c r="Y192" s="55">
        <v>0</v>
      </c>
      <c r="Z192" s="55">
        <v>31</v>
      </c>
      <c r="AA192" s="55">
        <v>18</v>
      </c>
      <c r="AB192" s="55">
        <v>19</v>
      </c>
      <c r="AC192" s="55">
        <v>11</v>
      </c>
      <c r="AD192" s="55">
        <v>17</v>
      </c>
      <c r="AE192" s="55">
        <v>11</v>
      </c>
      <c r="AF192" s="55">
        <v>16</v>
      </c>
      <c r="AG192" s="55">
        <v>9</v>
      </c>
      <c r="AH192" s="55">
        <v>12</v>
      </c>
      <c r="AI192" s="55">
        <v>9</v>
      </c>
      <c r="AJ192" s="55">
        <v>13</v>
      </c>
      <c r="AK192" s="55">
        <v>9</v>
      </c>
      <c r="AL192" s="39" t="str">
        <f t="shared" si="17"/>
        <v>49, 30, 28, 25, 21,22</v>
      </c>
      <c r="AM192" s="39">
        <f t="shared" si="18"/>
        <v>49</v>
      </c>
      <c r="AN192" s="39">
        <f t="shared" si="19"/>
        <v>30</v>
      </c>
      <c r="AO192" s="39">
        <f t="shared" si="20"/>
        <v>28</v>
      </c>
      <c r="AP192" s="39">
        <f t="shared" si="21"/>
        <v>25</v>
      </c>
      <c r="AQ192" s="39">
        <f t="shared" si="22"/>
        <v>21</v>
      </c>
      <c r="AR192" s="39">
        <f t="shared" si="23"/>
        <v>22</v>
      </c>
    </row>
    <row r="193" spans="1:44" ht="18">
      <c r="A193" s="53">
        <f t="shared" si="16"/>
        <v>230607</v>
      </c>
      <c r="B193" s="54" t="s">
        <v>1011</v>
      </c>
      <c r="C193" s="55" t="s">
        <v>1012</v>
      </c>
      <c r="D193" s="55" t="s">
        <v>28</v>
      </c>
      <c r="E193" s="55" t="s">
        <v>28</v>
      </c>
      <c r="F193" s="55" t="s">
        <v>366</v>
      </c>
      <c r="G193" s="55" t="s">
        <v>1607</v>
      </c>
      <c r="H193" s="55" t="s">
        <v>1608</v>
      </c>
      <c r="I193" s="55" t="s">
        <v>54</v>
      </c>
      <c r="J193" s="56" t="s">
        <v>1609</v>
      </c>
      <c r="K193" s="55" t="s">
        <v>1157</v>
      </c>
      <c r="L193" s="55" t="s">
        <v>1014</v>
      </c>
      <c r="M193" s="55" t="s">
        <v>1015</v>
      </c>
      <c r="N193" s="95">
        <v>46</v>
      </c>
      <c r="O193" s="96"/>
      <c r="P193" s="95">
        <v>46</v>
      </c>
      <c r="Q193" s="96"/>
      <c r="R193" s="95">
        <v>0</v>
      </c>
      <c r="S193" s="97"/>
      <c r="T193" s="96"/>
      <c r="U193" s="55">
        <v>6</v>
      </c>
      <c r="V193" s="55">
        <v>6</v>
      </c>
      <c r="W193" s="55">
        <v>0</v>
      </c>
      <c r="X193" s="55">
        <v>6</v>
      </c>
      <c r="Y193" s="55">
        <v>0</v>
      </c>
      <c r="Z193" s="55">
        <v>6</v>
      </c>
      <c r="AA193" s="55">
        <v>5</v>
      </c>
      <c r="AB193" s="55">
        <v>2</v>
      </c>
      <c r="AC193" s="55">
        <v>5</v>
      </c>
      <c r="AD193" s="55">
        <v>5</v>
      </c>
      <c r="AE193" s="55">
        <v>1</v>
      </c>
      <c r="AF193" s="55">
        <v>3</v>
      </c>
      <c r="AG193" s="55">
        <v>7</v>
      </c>
      <c r="AH193" s="55">
        <v>6</v>
      </c>
      <c r="AI193" s="55">
        <v>2</v>
      </c>
      <c r="AJ193" s="55">
        <v>3</v>
      </c>
      <c r="AK193" s="55">
        <v>1</v>
      </c>
      <c r="AL193" s="39" t="str">
        <f t="shared" si="17"/>
        <v>11, 7, 6, 10, 8,4</v>
      </c>
      <c r="AM193" s="39">
        <f t="shared" si="18"/>
        <v>11</v>
      </c>
      <c r="AN193" s="39">
        <f t="shared" si="19"/>
        <v>7</v>
      </c>
      <c r="AO193" s="39">
        <f t="shared" si="20"/>
        <v>6</v>
      </c>
      <c r="AP193" s="39">
        <f t="shared" si="21"/>
        <v>10</v>
      </c>
      <c r="AQ193" s="39">
        <f t="shared" si="22"/>
        <v>8</v>
      </c>
      <c r="AR193" s="39">
        <f t="shared" si="23"/>
        <v>4</v>
      </c>
    </row>
    <row r="194" spans="1:44" ht="18">
      <c r="A194" s="53">
        <f t="shared" si="16"/>
        <v>230797</v>
      </c>
      <c r="B194" s="54" t="s">
        <v>1011</v>
      </c>
      <c r="C194" s="55" t="s">
        <v>1012</v>
      </c>
      <c r="D194" s="55" t="s">
        <v>28</v>
      </c>
      <c r="E194" s="55" t="s">
        <v>28</v>
      </c>
      <c r="F194" s="55" t="s">
        <v>366</v>
      </c>
      <c r="G194" s="55" t="s">
        <v>1610</v>
      </c>
      <c r="H194" s="55" t="s">
        <v>1611</v>
      </c>
      <c r="I194" s="55" t="s">
        <v>54</v>
      </c>
      <c r="J194" s="56" t="s">
        <v>1612</v>
      </c>
      <c r="K194" s="55" t="s">
        <v>1157</v>
      </c>
      <c r="L194" s="55" t="s">
        <v>1014</v>
      </c>
      <c r="M194" s="55" t="s">
        <v>1015</v>
      </c>
      <c r="N194" s="95">
        <v>9</v>
      </c>
      <c r="O194" s="96"/>
      <c r="P194" s="95">
        <v>9</v>
      </c>
      <c r="Q194" s="96"/>
      <c r="R194" s="95">
        <v>0</v>
      </c>
      <c r="S194" s="97"/>
      <c r="T194" s="96"/>
      <c r="U194" s="55">
        <v>6</v>
      </c>
      <c r="V194" s="55">
        <v>6</v>
      </c>
      <c r="W194" s="55">
        <v>0</v>
      </c>
      <c r="X194" s="55">
        <v>4</v>
      </c>
      <c r="Y194" s="55">
        <v>0</v>
      </c>
      <c r="Z194" s="55">
        <v>0</v>
      </c>
      <c r="AA194" s="55">
        <v>1</v>
      </c>
      <c r="AB194" s="55">
        <v>1</v>
      </c>
      <c r="AC194" s="55">
        <v>1</v>
      </c>
      <c r="AD194" s="55">
        <v>0</v>
      </c>
      <c r="AE194" s="55">
        <v>0</v>
      </c>
      <c r="AF194" s="55">
        <v>2</v>
      </c>
      <c r="AG194" s="55">
        <v>1</v>
      </c>
      <c r="AH194" s="55">
        <v>1</v>
      </c>
      <c r="AI194" s="55">
        <v>0</v>
      </c>
      <c r="AJ194" s="55">
        <v>1</v>
      </c>
      <c r="AK194" s="55">
        <v>1</v>
      </c>
      <c r="AL194" s="39" t="str">
        <f t="shared" si="17"/>
        <v>1, 2, 0, 3, 1,2</v>
      </c>
      <c r="AM194" s="39">
        <f t="shared" si="18"/>
        <v>1</v>
      </c>
      <c r="AN194" s="39">
        <f t="shared" si="19"/>
        <v>2</v>
      </c>
      <c r="AO194" s="39">
        <f t="shared" si="20"/>
        <v>0</v>
      </c>
      <c r="AP194" s="39">
        <f t="shared" si="21"/>
        <v>3</v>
      </c>
      <c r="AQ194" s="39">
        <f t="shared" si="22"/>
        <v>1</v>
      </c>
      <c r="AR194" s="39">
        <f t="shared" si="23"/>
        <v>2</v>
      </c>
    </row>
    <row r="195" spans="1:44" ht="18">
      <c r="A195" s="53">
        <f t="shared" si="16"/>
        <v>618413</v>
      </c>
      <c r="B195" s="54" t="s">
        <v>1011</v>
      </c>
      <c r="C195" s="55" t="s">
        <v>1012</v>
      </c>
      <c r="D195" s="55" t="s">
        <v>28</v>
      </c>
      <c r="E195" s="55" t="s">
        <v>28</v>
      </c>
      <c r="F195" s="55" t="s">
        <v>28</v>
      </c>
      <c r="G195" s="55" t="s">
        <v>1613</v>
      </c>
      <c r="H195" s="55" t="s">
        <v>1614</v>
      </c>
      <c r="I195" s="55" t="s">
        <v>54</v>
      </c>
      <c r="J195" s="56" t="s">
        <v>1615</v>
      </c>
      <c r="K195" s="55" t="s">
        <v>1157</v>
      </c>
      <c r="L195" s="55" t="s">
        <v>1014</v>
      </c>
      <c r="M195" s="55" t="s">
        <v>1015</v>
      </c>
      <c r="N195" s="95">
        <v>22</v>
      </c>
      <c r="O195" s="96"/>
      <c r="P195" s="95">
        <v>22</v>
      </c>
      <c r="Q195" s="96"/>
      <c r="R195" s="95">
        <v>0</v>
      </c>
      <c r="S195" s="97"/>
      <c r="T195" s="96"/>
      <c r="U195" s="55">
        <v>6</v>
      </c>
      <c r="V195" s="55">
        <v>6</v>
      </c>
      <c r="W195" s="55">
        <v>0</v>
      </c>
      <c r="X195" s="55">
        <v>6</v>
      </c>
      <c r="Y195" s="55">
        <v>0</v>
      </c>
      <c r="Z195" s="55">
        <v>2</v>
      </c>
      <c r="AA195" s="55">
        <v>1</v>
      </c>
      <c r="AB195" s="55">
        <v>2</v>
      </c>
      <c r="AC195" s="55">
        <v>1</v>
      </c>
      <c r="AD195" s="55">
        <v>1</v>
      </c>
      <c r="AE195" s="55">
        <v>2</v>
      </c>
      <c r="AF195" s="55">
        <v>2</v>
      </c>
      <c r="AG195" s="55">
        <v>1</v>
      </c>
      <c r="AH195" s="55">
        <v>0</v>
      </c>
      <c r="AI195" s="55">
        <v>6</v>
      </c>
      <c r="AJ195" s="55">
        <v>2</v>
      </c>
      <c r="AK195" s="55">
        <v>2</v>
      </c>
      <c r="AL195" s="39" t="str">
        <f t="shared" si="17"/>
        <v>3, 3, 3, 3, 6,4</v>
      </c>
      <c r="AM195" s="39">
        <f t="shared" si="18"/>
        <v>3</v>
      </c>
      <c r="AN195" s="39">
        <f t="shared" si="19"/>
        <v>3</v>
      </c>
      <c r="AO195" s="39">
        <f t="shared" si="20"/>
        <v>3</v>
      </c>
      <c r="AP195" s="39">
        <f t="shared" si="21"/>
        <v>3</v>
      </c>
      <c r="AQ195" s="39">
        <f t="shared" si="22"/>
        <v>6</v>
      </c>
      <c r="AR195" s="39">
        <f t="shared" si="23"/>
        <v>4</v>
      </c>
    </row>
    <row r="196" spans="1:44" ht="18">
      <c r="A196" s="53">
        <f t="shared" si="16"/>
        <v>804294</v>
      </c>
      <c r="B196" s="54" t="s">
        <v>1011</v>
      </c>
      <c r="C196" s="55" t="s">
        <v>1012</v>
      </c>
      <c r="D196" s="55" t="s">
        <v>28</v>
      </c>
      <c r="E196" s="55" t="s">
        <v>28</v>
      </c>
      <c r="F196" s="55" t="s">
        <v>28</v>
      </c>
      <c r="G196" s="55" t="s">
        <v>1041</v>
      </c>
      <c r="H196" s="55" t="s">
        <v>1616</v>
      </c>
      <c r="I196" s="55" t="s">
        <v>54</v>
      </c>
      <c r="J196" s="56" t="s">
        <v>1617</v>
      </c>
      <c r="K196" s="55" t="s">
        <v>1157</v>
      </c>
      <c r="L196" s="55" t="s">
        <v>1014</v>
      </c>
      <c r="M196" s="55" t="s">
        <v>1015</v>
      </c>
      <c r="N196" s="95">
        <v>160</v>
      </c>
      <c r="O196" s="96"/>
      <c r="P196" s="95">
        <v>159</v>
      </c>
      <c r="Q196" s="96"/>
      <c r="R196" s="95">
        <v>0</v>
      </c>
      <c r="S196" s="97"/>
      <c r="T196" s="96"/>
      <c r="U196" s="55">
        <v>6</v>
      </c>
      <c r="V196" s="55">
        <v>12</v>
      </c>
      <c r="W196" s="55">
        <v>0</v>
      </c>
      <c r="X196" s="55">
        <v>12</v>
      </c>
      <c r="Y196" s="55">
        <v>0</v>
      </c>
      <c r="Z196" s="55">
        <v>8</v>
      </c>
      <c r="AA196" s="55">
        <v>7</v>
      </c>
      <c r="AB196" s="55">
        <v>17</v>
      </c>
      <c r="AC196" s="55">
        <v>7</v>
      </c>
      <c r="AD196" s="55">
        <v>18</v>
      </c>
      <c r="AE196" s="55">
        <v>23</v>
      </c>
      <c r="AF196" s="55">
        <v>14</v>
      </c>
      <c r="AG196" s="55">
        <v>11</v>
      </c>
      <c r="AH196" s="55">
        <v>14</v>
      </c>
      <c r="AI196" s="55">
        <v>9</v>
      </c>
      <c r="AJ196" s="55">
        <v>16</v>
      </c>
      <c r="AK196" s="55">
        <v>16</v>
      </c>
      <c r="AL196" s="39" t="str">
        <f t="shared" si="17"/>
        <v>15, 24, 41, 25, 23,32</v>
      </c>
      <c r="AM196" s="39">
        <f t="shared" si="18"/>
        <v>15</v>
      </c>
      <c r="AN196" s="39">
        <f t="shared" si="19"/>
        <v>24</v>
      </c>
      <c r="AO196" s="39">
        <f t="shared" si="20"/>
        <v>41</v>
      </c>
      <c r="AP196" s="39">
        <f t="shared" si="21"/>
        <v>25</v>
      </c>
      <c r="AQ196" s="39">
        <f t="shared" si="22"/>
        <v>23</v>
      </c>
      <c r="AR196" s="39">
        <f t="shared" si="23"/>
        <v>32</v>
      </c>
    </row>
    <row r="197" spans="1:44" ht="18">
      <c r="A197" s="53">
        <f t="shared" ref="A197:A260" si="24">VALUE(H197)</f>
        <v>804286</v>
      </c>
      <c r="B197" s="54" t="s">
        <v>1011</v>
      </c>
      <c r="C197" s="55" t="s">
        <v>1012</v>
      </c>
      <c r="D197" s="55" t="s">
        <v>28</v>
      </c>
      <c r="E197" s="55" t="s">
        <v>28</v>
      </c>
      <c r="F197" s="55" t="s">
        <v>28</v>
      </c>
      <c r="G197" s="55" t="s">
        <v>28</v>
      </c>
      <c r="H197" s="55" t="s">
        <v>1618</v>
      </c>
      <c r="I197" s="55" t="s">
        <v>54</v>
      </c>
      <c r="J197" s="56" t="s">
        <v>1619</v>
      </c>
      <c r="K197" s="55" t="s">
        <v>1157</v>
      </c>
      <c r="L197" s="55" t="s">
        <v>1014</v>
      </c>
      <c r="M197" s="55" t="s">
        <v>1015</v>
      </c>
      <c r="N197" s="95">
        <v>58</v>
      </c>
      <c r="O197" s="96"/>
      <c r="P197" s="95">
        <v>58</v>
      </c>
      <c r="Q197" s="96"/>
      <c r="R197" s="95">
        <v>0</v>
      </c>
      <c r="S197" s="97"/>
      <c r="T197" s="96"/>
      <c r="U197" s="55">
        <v>6</v>
      </c>
      <c r="V197" s="55">
        <v>6</v>
      </c>
      <c r="W197" s="55">
        <v>0</v>
      </c>
      <c r="X197" s="55">
        <v>6</v>
      </c>
      <c r="Y197" s="55">
        <v>0</v>
      </c>
      <c r="Z197" s="55">
        <v>1</v>
      </c>
      <c r="AA197" s="55">
        <v>3</v>
      </c>
      <c r="AB197" s="55">
        <v>7</v>
      </c>
      <c r="AC197" s="55">
        <v>5</v>
      </c>
      <c r="AD197" s="55">
        <v>13</v>
      </c>
      <c r="AE197" s="55">
        <v>9</v>
      </c>
      <c r="AF197" s="55">
        <v>3</v>
      </c>
      <c r="AG197" s="55">
        <v>3</v>
      </c>
      <c r="AH197" s="55">
        <v>5</v>
      </c>
      <c r="AI197" s="55">
        <v>1</v>
      </c>
      <c r="AJ197" s="55">
        <v>5</v>
      </c>
      <c r="AK197" s="55">
        <v>3</v>
      </c>
      <c r="AL197" s="39" t="str">
        <f t="shared" ref="AL197:AL258" si="25">CONCATENATE(AM197,", ",AN197,", ",AO197,", ",AP197,", ",AQ197,",",AR197)</f>
        <v>4, 12, 22, 6, 6,8</v>
      </c>
      <c r="AM197" s="39">
        <f t="shared" ref="AM197:AM258" si="26">SUM(Z197:AA197)</f>
        <v>4</v>
      </c>
      <c r="AN197" s="39">
        <f t="shared" ref="AN197:AN258" si="27">SUM(AB197:AC197)</f>
        <v>12</v>
      </c>
      <c r="AO197" s="39">
        <f t="shared" ref="AO197:AO258" si="28">SUM(AD197:AE197)</f>
        <v>22</v>
      </c>
      <c r="AP197" s="39">
        <f t="shared" ref="AP197:AP258" si="29">SUM(AF197:AG197)</f>
        <v>6</v>
      </c>
      <c r="AQ197" s="39">
        <f t="shared" ref="AQ197:AQ258" si="30">SUM(AH197:AI197)</f>
        <v>6</v>
      </c>
      <c r="AR197" s="39">
        <f t="shared" ref="AR197:AR258" si="31">SUM(AJ197:AK197)</f>
        <v>8</v>
      </c>
    </row>
    <row r="198" spans="1:44" ht="18">
      <c r="A198" s="53">
        <f t="shared" si="24"/>
        <v>1025766</v>
      </c>
      <c r="B198" s="54" t="s">
        <v>1011</v>
      </c>
      <c r="C198" s="55" t="s">
        <v>1012</v>
      </c>
      <c r="D198" s="55" t="s">
        <v>28</v>
      </c>
      <c r="E198" s="55" t="s">
        <v>28</v>
      </c>
      <c r="F198" s="55" t="s">
        <v>28</v>
      </c>
      <c r="G198" s="55" t="s">
        <v>1620</v>
      </c>
      <c r="H198" s="55" t="s">
        <v>1621</v>
      </c>
      <c r="I198" s="55" t="s">
        <v>54</v>
      </c>
      <c r="J198" s="56" t="s">
        <v>1622</v>
      </c>
      <c r="K198" s="55" t="s">
        <v>1157</v>
      </c>
      <c r="L198" s="55" t="s">
        <v>1014</v>
      </c>
      <c r="M198" s="55" t="s">
        <v>1015</v>
      </c>
      <c r="N198" s="95">
        <v>11</v>
      </c>
      <c r="O198" s="96"/>
      <c r="P198" s="95">
        <v>11</v>
      </c>
      <c r="Q198" s="96"/>
      <c r="R198" s="95">
        <v>0</v>
      </c>
      <c r="S198" s="97"/>
      <c r="T198" s="96"/>
      <c r="U198" s="55">
        <v>5</v>
      </c>
      <c r="V198" s="55">
        <v>5</v>
      </c>
      <c r="W198" s="55">
        <v>0</v>
      </c>
      <c r="X198" s="55">
        <v>5</v>
      </c>
      <c r="Y198" s="55">
        <v>0</v>
      </c>
      <c r="Z198" s="55">
        <v>1</v>
      </c>
      <c r="AA198" s="55">
        <v>2</v>
      </c>
      <c r="AB198" s="55">
        <v>0</v>
      </c>
      <c r="AC198" s="55">
        <v>1</v>
      </c>
      <c r="AD198" s="55">
        <v>1</v>
      </c>
      <c r="AE198" s="55">
        <v>0</v>
      </c>
      <c r="AF198" s="55">
        <v>1</v>
      </c>
      <c r="AG198" s="55">
        <v>2</v>
      </c>
      <c r="AH198" s="55">
        <v>0</v>
      </c>
      <c r="AI198" s="55">
        <v>0</v>
      </c>
      <c r="AJ198" s="55">
        <v>2</v>
      </c>
      <c r="AK198" s="55">
        <v>1</v>
      </c>
      <c r="AL198" s="39" t="str">
        <f t="shared" si="25"/>
        <v>3, 1, 1, 3, 0,3</v>
      </c>
      <c r="AM198" s="39">
        <f t="shared" si="26"/>
        <v>3</v>
      </c>
      <c r="AN198" s="39">
        <f t="shared" si="27"/>
        <v>1</v>
      </c>
      <c r="AO198" s="39">
        <f t="shared" si="28"/>
        <v>1</v>
      </c>
      <c r="AP198" s="39">
        <f t="shared" si="29"/>
        <v>3</v>
      </c>
      <c r="AQ198" s="39">
        <f t="shared" si="30"/>
        <v>0</v>
      </c>
      <c r="AR198" s="39">
        <f t="shared" si="31"/>
        <v>3</v>
      </c>
    </row>
    <row r="199" spans="1:44" ht="18">
      <c r="A199" s="53">
        <f t="shared" si="24"/>
        <v>230995</v>
      </c>
      <c r="B199" s="54" t="s">
        <v>1011</v>
      </c>
      <c r="C199" s="55" t="s">
        <v>1012</v>
      </c>
      <c r="D199" s="55" t="s">
        <v>28</v>
      </c>
      <c r="E199" s="55" t="s">
        <v>28</v>
      </c>
      <c r="F199" s="55" t="s">
        <v>28</v>
      </c>
      <c r="G199" s="55" t="s">
        <v>1623</v>
      </c>
      <c r="H199" s="55" t="s">
        <v>1624</v>
      </c>
      <c r="I199" s="55" t="s">
        <v>54</v>
      </c>
      <c r="J199" s="56" t="s">
        <v>1625</v>
      </c>
      <c r="K199" s="55" t="s">
        <v>1157</v>
      </c>
      <c r="L199" s="55" t="s">
        <v>1014</v>
      </c>
      <c r="M199" s="55" t="s">
        <v>1015</v>
      </c>
      <c r="N199" s="95">
        <v>36</v>
      </c>
      <c r="O199" s="96"/>
      <c r="P199" s="95">
        <v>36</v>
      </c>
      <c r="Q199" s="96"/>
      <c r="R199" s="95">
        <v>0</v>
      </c>
      <c r="S199" s="97"/>
      <c r="T199" s="96"/>
      <c r="U199" s="55">
        <v>6</v>
      </c>
      <c r="V199" s="55">
        <v>6</v>
      </c>
      <c r="W199" s="55">
        <v>0</v>
      </c>
      <c r="X199" s="55">
        <v>6</v>
      </c>
      <c r="Y199" s="55">
        <v>0</v>
      </c>
      <c r="Z199" s="55">
        <v>3</v>
      </c>
      <c r="AA199" s="55">
        <v>4</v>
      </c>
      <c r="AB199" s="55">
        <v>3</v>
      </c>
      <c r="AC199" s="55">
        <v>5</v>
      </c>
      <c r="AD199" s="55">
        <v>3</v>
      </c>
      <c r="AE199" s="55">
        <v>2</v>
      </c>
      <c r="AF199" s="55">
        <v>2</v>
      </c>
      <c r="AG199" s="55">
        <v>2</v>
      </c>
      <c r="AH199" s="55">
        <v>4</v>
      </c>
      <c r="AI199" s="55">
        <v>1</v>
      </c>
      <c r="AJ199" s="55">
        <v>1</v>
      </c>
      <c r="AK199" s="55">
        <v>6</v>
      </c>
      <c r="AL199" s="39" t="str">
        <f t="shared" si="25"/>
        <v>7, 8, 5, 4, 5,7</v>
      </c>
      <c r="AM199" s="39">
        <f t="shared" si="26"/>
        <v>7</v>
      </c>
      <c r="AN199" s="39">
        <f t="shared" si="27"/>
        <v>8</v>
      </c>
      <c r="AO199" s="39">
        <f t="shared" si="28"/>
        <v>5</v>
      </c>
      <c r="AP199" s="39">
        <f t="shared" si="29"/>
        <v>4</v>
      </c>
      <c r="AQ199" s="39">
        <f t="shared" si="30"/>
        <v>5</v>
      </c>
      <c r="AR199" s="39">
        <f t="shared" si="31"/>
        <v>7</v>
      </c>
    </row>
    <row r="200" spans="1:44" ht="27">
      <c r="A200" s="53">
        <f t="shared" si="24"/>
        <v>1025758</v>
      </c>
      <c r="B200" s="54" t="s">
        <v>1011</v>
      </c>
      <c r="C200" s="55" t="s">
        <v>1012</v>
      </c>
      <c r="D200" s="55" t="s">
        <v>28</v>
      </c>
      <c r="E200" s="55" t="s">
        <v>28</v>
      </c>
      <c r="F200" s="55" t="s">
        <v>28</v>
      </c>
      <c r="G200" s="55" t="s">
        <v>28</v>
      </c>
      <c r="H200" s="55" t="s">
        <v>1626</v>
      </c>
      <c r="I200" s="55" t="s">
        <v>54</v>
      </c>
      <c r="J200" s="56" t="s">
        <v>1627</v>
      </c>
      <c r="K200" s="55" t="s">
        <v>1157</v>
      </c>
      <c r="L200" s="55" t="s">
        <v>1014</v>
      </c>
      <c r="M200" s="55" t="s">
        <v>1015</v>
      </c>
      <c r="N200" s="95">
        <v>58</v>
      </c>
      <c r="O200" s="96"/>
      <c r="P200" s="95">
        <v>58</v>
      </c>
      <c r="Q200" s="96"/>
      <c r="R200" s="95">
        <v>0</v>
      </c>
      <c r="S200" s="97"/>
      <c r="T200" s="96"/>
      <c r="U200" s="55">
        <v>6</v>
      </c>
      <c r="V200" s="55">
        <v>6</v>
      </c>
      <c r="W200" s="55">
        <v>0</v>
      </c>
      <c r="X200" s="55">
        <v>6</v>
      </c>
      <c r="Y200" s="55">
        <v>0</v>
      </c>
      <c r="Z200" s="55">
        <v>5</v>
      </c>
      <c r="AA200" s="55">
        <v>3</v>
      </c>
      <c r="AB200" s="55">
        <v>3</v>
      </c>
      <c r="AC200" s="55">
        <v>5</v>
      </c>
      <c r="AD200" s="55">
        <v>4</v>
      </c>
      <c r="AE200" s="55">
        <v>6</v>
      </c>
      <c r="AF200" s="55">
        <v>2</v>
      </c>
      <c r="AG200" s="55">
        <v>4</v>
      </c>
      <c r="AH200" s="55">
        <v>10</v>
      </c>
      <c r="AI200" s="55">
        <v>5</v>
      </c>
      <c r="AJ200" s="55">
        <v>5</v>
      </c>
      <c r="AK200" s="55">
        <v>6</v>
      </c>
      <c r="AL200" s="39" t="str">
        <f t="shared" si="25"/>
        <v>8, 8, 10, 6, 15,11</v>
      </c>
      <c r="AM200" s="39">
        <f t="shared" si="26"/>
        <v>8</v>
      </c>
      <c r="AN200" s="39">
        <f t="shared" si="27"/>
        <v>8</v>
      </c>
      <c r="AO200" s="39">
        <f t="shared" si="28"/>
        <v>10</v>
      </c>
      <c r="AP200" s="39">
        <f t="shared" si="29"/>
        <v>6</v>
      </c>
      <c r="AQ200" s="39">
        <f t="shared" si="30"/>
        <v>15</v>
      </c>
      <c r="AR200" s="39">
        <f t="shared" si="31"/>
        <v>11</v>
      </c>
    </row>
    <row r="201" spans="1:44" ht="18">
      <c r="A201" s="53">
        <f t="shared" si="24"/>
        <v>230284</v>
      </c>
      <c r="B201" s="54" t="s">
        <v>1011</v>
      </c>
      <c r="C201" s="55" t="s">
        <v>1012</v>
      </c>
      <c r="D201" s="55" t="s">
        <v>28</v>
      </c>
      <c r="E201" s="55" t="s">
        <v>28</v>
      </c>
      <c r="F201" s="55" t="s">
        <v>28</v>
      </c>
      <c r="G201" s="55" t="s">
        <v>28</v>
      </c>
      <c r="H201" s="55" t="s">
        <v>1628</v>
      </c>
      <c r="I201" s="55" t="s">
        <v>54</v>
      </c>
      <c r="J201" s="56" t="s">
        <v>1629</v>
      </c>
      <c r="K201" s="55" t="s">
        <v>1157</v>
      </c>
      <c r="L201" s="55" t="s">
        <v>1014</v>
      </c>
      <c r="M201" s="55" t="s">
        <v>1015</v>
      </c>
      <c r="N201" s="95">
        <v>98</v>
      </c>
      <c r="O201" s="96"/>
      <c r="P201" s="95">
        <v>98</v>
      </c>
      <c r="Q201" s="96"/>
      <c r="R201" s="95">
        <v>0</v>
      </c>
      <c r="S201" s="97"/>
      <c r="T201" s="96"/>
      <c r="U201" s="55">
        <v>6</v>
      </c>
      <c r="V201" s="55">
        <v>6</v>
      </c>
      <c r="W201" s="55">
        <v>0</v>
      </c>
      <c r="X201" s="55">
        <v>6</v>
      </c>
      <c r="Y201" s="55">
        <v>0</v>
      </c>
      <c r="Z201" s="55">
        <v>12</v>
      </c>
      <c r="AA201" s="55">
        <v>7</v>
      </c>
      <c r="AB201" s="55">
        <v>4</v>
      </c>
      <c r="AC201" s="55">
        <v>12</v>
      </c>
      <c r="AD201" s="55">
        <v>6</v>
      </c>
      <c r="AE201" s="55">
        <v>9</v>
      </c>
      <c r="AF201" s="55">
        <v>10</v>
      </c>
      <c r="AG201" s="55">
        <v>4</v>
      </c>
      <c r="AH201" s="55">
        <v>8</v>
      </c>
      <c r="AI201" s="55">
        <v>9</v>
      </c>
      <c r="AJ201" s="55">
        <v>10</v>
      </c>
      <c r="AK201" s="55">
        <v>7</v>
      </c>
      <c r="AL201" s="39" t="str">
        <f t="shared" si="25"/>
        <v>19, 16, 15, 14, 17,17</v>
      </c>
      <c r="AM201" s="39">
        <f t="shared" si="26"/>
        <v>19</v>
      </c>
      <c r="AN201" s="39">
        <f t="shared" si="27"/>
        <v>16</v>
      </c>
      <c r="AO201" s="39">
        <f t="shared" si="28"/>
        <v>15</v>
      </c>
      <c r="AP201" s="39">
        <f t="shared" si="29"/>
        <v>14</v>
      </c>
      <c r="AQ201" s="39">
        <f t="shared" si="30"/>
        <v>17</v>
      </c>
      <c r="AR201" s="39">
        <f t="shared" si="31"/>
        <v>17</v>
      </c>
    </row>
    <row r="202" spans="1:44" ht="18">
      <c r="A202" s="53">
        <f t="shared" si="24"/>
        <v>230359</v>
      </c>
      <c r="B202" s="54" t="s">
        <v>1011</v>
      </c>
      <c r="C202" s="55" t="s">
        <v>1012</v>
      </c>
      <c r="D202" s="55" t="s">
        <v>28</v>
      </c>
      <c r="E202" s="55" t="s">
        <v>28</v>
      </c>
      <c r="F202" s="55" t="s">
        <v>28</v>
      </c>
      <c r="G202" s="55" t="s">
        <v>536</v>
      </c>
      <c r="H202" s="55" t="s">
        <v>1630</v>
      </c>
      <c r="I202" s="55" t="s">
        <v>54</v>
      </c>
      <c r="J202" s="56" t="s">
        <v>1631</v>
      </c>
      <c r="K202" s="55" t="s">
        <v>1157</v>
      </c>
      <c r="L202" s="55" t="s">
        <v>1014</v>
      </c>
      <c r="M202" s="55" t="s">
        <v>1015</v>
      </c>
      <c r="N202" s="95">
        <v>440</v>
      </c>
      <c r="O202" s="96"/>
      <c r="P202" s="95">
        <v>427</v>
      </c>
      <c r="Q202" s="96"/>
      <c r="R202" s="95">
        <v>13</v>
      </c>
      <c r="S202" s="97"/>
      <c r="T202" s="96"/>
      <c r="U202" s="55">
        <v>6</v>
      </c>
      <c r="V202" s="55">
        <v>23</v>
      </c>
      <c r="W202" s="55">
        <v>0</v>
      </c>
      <c r="X202" s="55">
        <v>23</v>
      </c>
      <c r="Y202" s="55">
        <v>0</v>
      </c>
      <c r="Z202" s="55">
        <v>41</v>
      </c>
      <c r="AA202" s="55">
        <v>37</v>
      </c>
      <c r="AB202" s="55">
        <v>45</v>
      </c>
      <c r="AC202" s="55">
        <v>36</v>
      </c>
      <c r="AD202" s="55">
        <v>49</v>
      </c>
      <c r="AE202" s="55">
        <v>39</v>
      </c>
      <c r="AF202" s="55">
        <v>40</v>
      </c>
      <c r="AG202" s="55">
        <v>28</v>
      </c>
      <c r="AH202" s="55">
        <v>35</v>
      </c>
      <c r="AI202" s="55">
        <v>29</v>
      </c>
      <c r="AJ202" s="55">
        <v>31</v>
      </c>
      <c r="AK202" s="55">
        <v>30</v>
      </c>
      <c r="AL202" s="39" t="str">
        <f t="shared" si="25"/>
        <v>78, 81, 88, 68, 64,61</v>
      </c>
      <c r="AM202" s="39">
        <f t="shared" si="26"/>
        <v>78</v>
      </c>
      <c r="AN202" s="39">
        <f t="shared" si="27"/>
        <v>81</v>
      </c>
      <c r="AO202" s="39">
        <f t="shared" si="28"/>
        <v>88</v>
      </c>
      <c r="AP202" s="39">
        <f t="shared" si="29"/>
        <v>68</v>
      </c>
      <c r="AQ202" s="39">
        <f t="shared" si="30"/>
        <v>64</v>
      </c>
      <c r="AR202" s="39">
        <f t="shared" si="31"/>
        <v>61</v>
      </c>
    </row>
    <row r="203" spans="1:44" ht="18">
      <c r="A203" s="53">
        <f t="shared" si="24"/>
        <v>230367</v>
      </c>
      <c r="B203" s="54" t="s">
        <v>1011</v>
      </c>
      <c r="C203" s="55" t="s">
        <v>1012</v>
      </c>
      <c r="D203" s="55" t="s">
        <v>28</v>
      </c>
      <c r="E203" s="55" t="s">
        <v>28</v>
      </c>
      <c r="F203" s="55" t="s">
        <v>28</v>
      </c>
      <c r="G203" s="55" t="s">
        <v>486</v>
      </c>
      <c r="H203" s="55" t="s">
        <v>1632</v>
      </c>
      <c r="I203" s="55" t="s">
        <v>54</v>
      </c>
      <c r="J203" s="56" t="s">
        <v>1633</v>
      </c>
      <c r="K203" s="55" t="s">
        <v>1157</v>
      </c>
      <c r="L203" s="55" t="s">
        <v>1014</v>
      </c>
      <c r="M203" s="55" t="s">
        <v>1015</v>
      </c>
      <c r="N203" s="95">
        <v>159</v>
      </c>
      <c r="O203" s="96"/>
      <c r="P203" s="95">
        <v>159</v>
      </c>
      <c r="Q203" s="96"/>
      <c r="R203" s="95">
        <v>0</v>
      </c>
      <c r="S203" s="97"/>
      <c r="T203" s="96"/>
      <c r="U203" s="55">
        <v>6</v>
      </c>
      <c r="V203" s="55">
        <v>12</v>
      </c>
      <c r="W203" s="55">
        <v>0</v>
      </c>
      <c r="X203" s="55">
        <v>12</v>
      </c>
      <c r="Y203" s="55">
        <v>0</v>
      </c>
      <c r="Z203" s="55">
        <v>15</v>
      </c>
      <c r="AA203" s="55">
        <v>12</v>
      </c>
      <c r="AB203" s="55">
        <v>18</v>
      </c>
      <c r="AC203" s="55">
        <v>4</v>
      </c>
      <c r="AD203" s="55">
        <v>17</v>
      </c>
      <c r="AE203" s="55">
        <v>15</v>
      </c>
      <c r="AF203" s="55">
        <v>13</v>
      </c>
      <c r="AG203" s="55">
        <v>14</v>
      </c>
      <c r="AH203" s="55">
        <v>14</v>
      </c>
      <c r="AI203" s="55">
        <v>12</v>
      </c>
      <c r="AJ203" s="55">
        <v>15</v>
      </c>
      <c r="AK203" s="55">
        <v>10</v>
      </c>
      <c r="AL203" s="39" t="str">
        <f t="shared" si="25"/>
        <v>27, 22, 32, 27, 26,25</v>
      </c>
      <c r="AM203" s="39">
        <f t="shared" si="26"/>
        <v>27</v>
      </c>
      <c r="AN203" s="39">
        <f t="shared" si="27"/>
        <v>22</v>
      </c>
      <c r="AO203" s="39">
        <f t="shared" si="28"/>
        <v>32</v>
      </c>
      <c r="AP203" s="39">
        <f t="shared" si="29"/>
        <v>27</v>
      </c>
      <c r="AQ203" s="39">
        <f t="shared" si="30"/>
        <v>26</v>
      </c>
      <c r="AR203" s="39">
        <f t="shared" si="31"/>
        <v>25</v>
      </c>
    </row>
    <row r="204" spans="1:44" ht="18">
      <c r="A204" s="53">
        <f t="shared" si="24"/>
        <v>1751288</v>
      </c>
      <c r="B204" s="54" t="s">
        <v>1011</v>
      </c>
      <c r="C204" s="55" t="s">
        <v>1012</v>
      </c>
      <c r="D204" s="55" t="s">
        <v>28</v>
      </c>
      <c r="E204" s="55" t="s">
        <v>28</v>
      </c>
      <c r="F204" s="55" t="s">
        <v>28</v>
      </c>
      <c r="G204" s="55" t="s">
        <v>536</v>
      </c>
      <c r="H204" s="55" t="s">
        <v>1634</v>
      </c>
      <c r="I204" s="55" t="s">
        <v>54</v>
      </c>
      <c r="J204" s="56" t="s">
        <v>1055</v>
      </c>
      <c r="K204" s="55" t="s">
        <v>1157</v>
      </c>
      <c r="L204" s="55" t="s">
        <v>1014</v>
      </c>
      <c r="M204" s="55" t="s">
        <v>1031</v>
      </c>
      <c r="N204" s="95">
        <v>120</v>
      </c>
      <c r="O204" s="96"/>
      <c r="P204" s="95">
        <v>120</v>
      </c>
      <c r="Q204" s="96"/>
      <c r="R204" s="95">
        <v>0</v>
      </c>
      <c r="S204" s="97"/>
      <c r="T204" s="96"/>
      <c r="U204" s="55">
        <v>6</v>
      </c>
      <c r="V204" s="55">
        <v>6</v>
      </c>
      <c r="W204" s="55">
        <v>0</v>
      </c>
      <c r="X204" s="55">
        <v>6</v>
      </c>
      <c r="Y204" s="55">
        <v>0</v>
      </c>
      <c r="Z204" s="55">
        <v>12</v>
      </c>
      <c r="AA204" s="55">
        <v>7</v>
      </c>
      <c r="AB204" s="55">
        <v>14</v>
      </c>
      <c r="AC204" s="55">
        <v>10</v>
      </c>
      <c r="AD204" s="55">
        <v>10</v>
      </c>
      <c r="AE204" s="55">
        <v>5</v>
      </c>
      <c r="AF204" s="55">
        <v>14</v>
      </c>
      <c r="AG204" s="55">
        <v>9</v>
      </c>
      <c r="AH204" s="55">
        <v>10</v>
      </c>
      <c r="AI204" s="55">
        <v>12</v>
      </c>
      <c r="AJ204" s="55">
        <v>6</v>
      </c>
      <c r="AK204" s="55">
        <v>11</v>
      </c>
      <c r="AL204" s="39" t="str">
        <f t="shared" si="25"/>
        <v>19, 24, 15, 23, 22,17</v>
      </c>
      <c r="AM204" s="39">
        <f t="shared" si="26"/>
        <v>19</v>
      </c>
      <c r="AN204" s="39">
        <f t="shared" si="27"/>
        <v>24</v>
      </c>
      <c r="AO204" s="39">
        <f t="shared" si="28"/>
        <v>15</v>
      </c>
      <c r="AP204" s="39">
        <f t="shared" si="29"/>
        <v>23</v>
      </c>
      <c r="AQ204" s="39">
        <f t="shared" si="30"/>
        <v>22</v>
      </c>
      <c r="AR204" s="39">
        <f t="shared" si="31"/>
        <v>17</v>
      </c>
    </row>
    <row r="205" spans="1:44" ht="18">
      <c r="A205" s="53">
        <f t="shared" si="24"/>
        <v>227389</v>
      </c>
      <c r="B205" s="54" t="s">
        <v>1011</v>
      </c>
      <c r="C205" s="55" t="s">
        <v>1012</v>
      </c>
      <c r="D205" s="55" t="s">
        <v>28</v>
      </c>
      <c r="E205" s="55" t="s">
        <v>28</v>
      </c>
      <c r="F205" s="55" t="s">
        <v>28</v>
      </c>
      <c r="G205" s="55" t="s">
        <v>486</v>
      </c>
      <c r="H205" s="55" t="s">
        <v>1635</v>
      </c>
      <c r="I205" s="55" t="s">
        <v>54</v>
      </c>
      <c r="J205" s="56" t="s">
        <v>966</v>
      </c>
      <c r="K205" s="55" t="s">
        <v>1157</v>
      </c>
      <c r="L205" s="55" t="s">
        <v>1014</v>
      </c>
      <c r="M205" s="55" t="s">
        <v>1028</v>
      </c>
      <c r="N205" s="95">
        <v>483</v>
      </c>
      <c r="O205" s="96"/>
      <c r="P205" s="95">
        <v>482</v>
      </c>
      <c r="Q205" s="96"/>
      <c r="R205" s="95">
        <v>0</v>
      </c>
      <c r="S205" s="97"/>
      <c r="T205" s="96"/>
      <c r="U205" s="55">
        <v>6</v>
      </c>
      <c r="V205" s="55">
        <v>18</v>
      </c>
      <c r="W205" s="55">
        <v>0</v>
      </c>
      <c r="X205" s="55">
        <v>18</v>
      </c>
      <c r="Y205" s="55">
        <v>0</v>
      </c>
      <c r="Z205" s="55">
        <v>47</v>
      </c>
      <c r="AA205" s="55">
        <v>39</v>
      </c>
      <c r="AB205" s="55">
        <v>43</v>
      </c>
      <c r="AC205" s="55">
        <v>35</v>
      </c>
      <c r="AD205" s="55">
        <v>49</v>
      </c>
      <c r="AE205" s="55">
        <v>27</v>
      </c>
      <c r="AF205" s="55">
        <v>43</v>
      </c>
      <c r="AG205" s="55">
        <v>49</v>
      </c>
      <c r="AH205" s="55">
        <v>36</v>
      </c>
      <c r="AI205" s="55">
        <v>38</v>
      </c>
      <c r="AJ205" s="55">
        <v>43</v>
      </c>
      <c r="AK205" s="55">
        <v>34</v>
      </c>
      <c r="AL205" s="39" t="str">
        <f t="shared" si="25"/>
        <v>86, 78, 76, 92, 74,77</v>
      </c>
      <c r="AM205" s="39">
        <f t="shared" si="26"/>
        <v>86</v>
      </c>
      <c r="AN205" s="39">
        <f t="shared" si="27"/>
        <v>78</v>
      </c>
      <c r="AO205" s="39">
        <f t="shared" si="28"/>
        <v>76</v>
      </c>
      <c r="AP205" s="39">
        <f t="shared" si="29"/>
        <v>92</v>
      </c>
      <c r="AQ205" s="39">
        <f t="shared" si="30"/>
        <v>74</v>
      </c>
      <c r="AR205" s="39">
        <f t="shared" si="31"/>
        <v>77</v>
      </c>
    </row>
    <row r="206" spans="1:44" ht="18">
      <c r="A206" s="53">
        <f t="shared" si="24"/>
        <v>230334</v>
      </c>
      <c r="B206" s="54" t="s">
        <v>1011</v>
      </c>
      <c r="C206" s="55" t="s">
        <v>1012</v>
      </c>
      <c r="D206" s="55" t="s">
        <v>28</v>
      </c>
      <c r="E206" s="55" t="s">
        <v>28</v>
      </c>
      <c r="F206" s="55" t="s">
        <v>28</v>
      </c>
      <c r="G206" s="55" t="s">
        <v>28</v>
      </c>
      <c r="H206" s="55" t="s">
        <v>1636</v>
      </c>
      <c r="I206" s="55" t="s">
        <v>54</v>
      </c>
      <c r="J206" s="56" t="s">
        <v>1637</v>
      </c>
      <c r="K206" s="55" t="s">
        <v>1157</v>
      </c>
      <c r="L206" s="55" t="s">
        <v>1014</v>
      </c>
      <c r="M206" s="55" t="s">
        <v>1015</v>
      </c>
      <c r="N206" s="95">
        <v>138</v>
      </c>
      <c r="O206" s="96"/>
      <c r="P206" s="95">
        <v>138</v>
      </c>
      <c r="Q206" s="96"/>
      <c r="R206" s="95">
        <v>0</v>
      </c>
      <c r="S206" s="97"/>
      <c r="T206" s="96"/>
      <c r="U206" s="55">
        <v>6</v>
      </c>
      <c r="V206" s="55">
        <v>8</v>
      </c>
      <c r="W206" s="55">
        <v>0</v>
      </c>
      <c r="X206" s="55">
        <v>8</v>
      </c>
      <c r="Y206" s="55">
        <v>0</v>
      </c>
      <c r="Z206" s="55">
        <v>13</v>
      </c>
      <c r="AA206" s="55">
        <v>10</v>
      </c>
      <c r="AB206" s="55">
        <v>20</v>
      </c>
      <c r="AC206" s="55">
        <v>11</v>
      </c>
      <c r="AD206" s="55">
        <v>13</v>
      </c>
      <c r="AE206" s="55">
        <v>13</v>
      </c>
      <c r="AF206" s="55">
        <v>7</v>
      </c>
      <c r="AG206" s="55">
        <v>9</v>
      </c>
      <c r="AH206" s="55">
        <v>12</v>
      </c>
      <c r="AI206" s="55">
        <v>8</v>
      </c>
      <c r="AJ206" s="55">
        <v>10</v>
      </c>
      <c r="AK206" s="55">
        <v>12</v>
      </c>
      <c r="AL206" s="39" t="str">
        <f t="shared" si="25"/>
        <v>23, 31, 26, 16, 20,22</v>
      </c>
      <c r="AM206" s="39">
        <f t="shared" si="26"/>
        <v>23</v>
      </c>
      <c r="AN206" s="39">
        <f t="shared" si="27"/>
        <v>31</v>
      </c>
      <c r="AO206" s="39">
        <f t="shared" si="28"/>
        <v>26</v>
      </c>
      <c r="AP206" s="39">
        <f t="shared" si="29"/>
        <v>16</v>
      </c>
      <c r="AQ206" s="39">
        <f t="shared" si="30"/>
        <v>20</v>
      </c>
      <c r="AR206" s="39">
        <f t="shared" si="31"/>
        <v>22</v>
      </c>
    </row>
    <row r="207" spans="1:44" ht="18">
      <c r="A207" s="53">
        <f t="shared" si="24"/>
        <v>230565</v>
      </c>
      <c r="B207" s="54" t="s">
        <v>1011</v>
      </c>
      <c r="C207" s="55" t="s">
        <v>1012</v>
      </c>
      <c r="D207" s="55" t="s">
        <v>28</v>
      </c>
      <c r="E207" s="55" t="s">
        <v>28</v>
      </c>
      <c r="F207" s="55" t="s">
        <v>369</v>
      </c>
      <c r="G207" s="55" t="s">
        <v>1638</v>
      </c>
      <c r="H207" s="55" t="s">
        <v>1639</v>
      </c>
      <c r="I207" s="55" t="s">
        <v>54</v>
      </c>
      <c r="J207" s="56" t="s">
        <v>1640</v>
      </c>
      <c r="K207" s="55" t="s">
        <v>1157</v>
      </c>
      <c r="L207" s="55" t="s">
        <v>1014</v>
      </c>
      <c r="M207" s="55" t="s">
        <v>1015</v>
      </c>
      <c r="N207" s="95">
        <v>30</v>
      </c>
      <c r="O207" s="96"/>
      <c r="P207" s="95">
        <v>30</v>
      </c>
      <c r="Q207" s="96"/>
      <c r="R207" s="95">
        <v>0</v>
      </c>
      <c r="S207" s="97"/>
      <c r="T207" s="96"/>
      <c r="U207" s="55">
        <v>6</v>
      </c>
      <c r="V207" s="55">
        <v>6</v>
      </c>
      <c r="W207" s="55">
        <v>0</v>
      </c>
      <c r="X207" s="55">
        <v>6</v>
      </c>
      <c r="Y207" s="55">
        <v>0</v>
      </c>
      <c r="Z207" s="55">
        <v>3</v>
      </c>
      <c r="AA207" s="55">
        <v>1</v>
      </c>
      <c r="AB207" s="55">
        <v>2</v>
      </c>
      <c r="AC207" s="55">
        <v>2</v>
      </c>
      <c r="AD207" s="55">
        <v>3</v>
      </c>
      <c r="AE207" s="55">
        <v>1</v>
      </c>
      <c r="AF207" s="55">
        <v>3</v>
      </c>
      <c r="AG207" s="55">
        <v>8</v>
      </c>
      <c r="AH207" s="55">
        <v>2</v>
      </c>
      <c r="AI207" s="55">
        <v>3</v>
      </c>
      <c r="AJ207" s="55">
        <v>1</v>
      </c>
      <c r="AK207" s="55">
        <v>1</v>
      </c>
      <c r="AL207" s="39" t="str">
        <f t="shared" si="25"/>
        <v>4, 4, 4, 11, 5,2</v>
      </c>
      <c r="AM207" s="39">
        <f t="shared" si="26"/>
        <v>4</v>
      </c>
      <c r="AN207" s="39">
        <f t="shared" si="27"/>
        <v>4</v>
      </c>
      <c r="AO207" s="39">
        <f t="shared" si="28"/>
        <v>4</v>
      </c>
      <c r="AP207" s="39">
        <f t="shared" si="29"/>
        <v>11</v>
      </c>
      <c r="AQ207" s="39">
        <f t="shared" si="30"/>
        <v>5</v>
      </c>
      <c r="AR207" s="39">
        <f t="shared" si="31"/>
        <v>2</v>
      </c>
    </row>
    <row r="208" spans="1:44" ht="18">
      <c r="A208" s="53">
        <f t="shared" si="24"/>
        <v>230300</v>
      </c>
      <c r="B208" s="54" t="s">
        <v>1011</v>
      </c>
      <c r="C208" s="55" t="s">
        <v>1012</v>
      </c>
      <c r="D208" s="55" t="s">
        <v>28</v>
      </c>
      <c r="E208" s="55" t="s">
        <v>28</v>
      </c>
      <c r="F208" s="55" t="s">
        <v>369</v>
      </c>
      <c r="G208" s="55" t="s">
        <v>1020</v>
      </c>
      <c r="H208" s="55" t="s">
        <v>1641</v>
      </c>
      <c r="I208" s="55" t="s">
        <v>54</v>
      </c>
      <c r="J208" s="56" t="s">
        <v>1642</v>
      </c>
      <c r="K208" s="55" t="s">
        <v>1157</v>
      </c>
      <c r="L208" s="55" t="s">
        <v>1014</v>
      </c>
      <c r="M208" s="55" t="s">
        <v>1015</v>
      </c>
      <c r="N208" s="95">
        <v>26</v>
      </c>
      <c r="O208" s="96"/>
      <c r="P208" s="95">
        <v>26</v>
      </c>
      <c r="Q208" s="96"/>
      <c r="R208" s="95">
        <v>0</v>
      </c>
      <c r="S208" s="97"/>
      <c r="T208" s="96"/>
      <c r="U208" s="55">
        <v>6</v>
      </c>
      <c r="V208" s="55">
        <v>6</v>
      </c>
      <c r="W208" s="55">
        <v>0</v>
      </c>
      <c r="X208" s="55">
        <v>6</v>
      </c>
      <c r="Y208" s="55">
        <v>0</v>
      </c>
      <c r="Z208" s="55">
        <v>1</v>
      </c>
      <c r="AA208" s="55">
        <v>1</v>
      </c>
      <c r="AB208" s="55">
        <v>1</v>
      </c>
      <c r="AC208" s="55">
        <v>3</v>
      </c>
      <c r="AD208" s="55">
        <v>1</v>
      </c>
      <c r="AE208" s="55">
        <v>0</v>
      </c>
      <c r="AF208" s="55">
        <v>4</v>
      </c>
      <c r="AG208" s="55">
        <v>3</v>
      </c>
      <c r="AH208" s="55">
        <v>7</v>
      </c>
      <c r="AI208" s="55">
        <v>0</v>
      </c>
      <c r="AJ208" s="55">
        <v>3</v>
      </c>
      <c r="AK208" s="55">
        <v>2</v>
      </c>
      <c r="AL208" s="39" t="str">
        <f t="shared" si="25"/>
        <v>2, 4, 1, 7, 7,5</v>
      </c>
      <c r="AM208" s="39">
        <f t="shared" si="26"/>
        <v>2</v>
      </c>
      <c r="AN208" s="39">
        <f t="shared" si="27"/>
        <v>4</v>
      </c>
      <c r="AO208" s="39">
        <f t="shared" si="28"/>
        <v>1</v>
      </c>
      <c r="AP208" s="39">
        <f t="shared" si="29"/>
        <v>7</v>
      </c>
      <c r="AQ208" s="39">
        <f t="shared" si="30"/>
        <v>7</v>
      </c>
      <c r="AR208" s="39">
        <f t="shared" si="31"/>
        <v>5</v>
      </c>
    </row>
    <row r="209" spans="1:44" ht="18">
      <c r="A209" s="53">
        <f t="shared" si="24"/>
        <v>230268</v>
      </c>
      <c r="B209" s="54" t="s">
        <v>1011</v>
      </c>
      <c r="C209" s="55" t="s">
        <v>1012</v>
      </c>
      <c r="D209" s="55" t="s">
        <v>28</v>
      </c>
      <c r="E209" s="55" t="s">
        <v>28</v>
      </c>
      <c r="F209" s="55" t="s">
        <v>369</v>
      </c>
      <c r="G209" s="55" t="s">
        <v>1017</v>
      </c>
      <c r="H209" s="55" t="s">
        <v>1643</v>
      </c>
      <c r="I209" s="55" t="s">
        <v>54</v>
      </c>
      <c r="J209" s="56" t="s">
        <v>1644</v>
      </c>
      <c r="K209" s="55" t="s">
        <v>1157</v>
      </c>
      <c r="L209" s="55" t="s">
        <v>1014</v>
      </c>
      <c r="M209" s="55" t="s">
        <v>1015</v>
      </c>
      <c r="N209" s="95">
        <v>59</v>
      </c>
      <c r="O209" s="96"/>
      <c r="P209" s="95">
        <v>59</v>
      </c>
      <c r="Q209" s="96"/>
      <c r="R209" s="95">
        <v>0</v>
      </c>
      <c r="S209" s="97"/>
      <c r="T209" s="96"/>
      <c r="U209" s="55">
        <v>6</v>
      </c>
      <c r="V209" s="55">
        <v>6</v>
      </c>
      <c r="W209" s="55">
        <v>0</v>
      </c>
      <c r="X209" s="55">
        <v>6</v>
      </c>
      <c r="Y209" s="55">
        <v>0</v>
      </c>
      <c r="Z209" s="55">
        <v>2</v>
      </c>
      <c r="AA209" s="55">
        <v>7</v>
      </c>
      <c r="AB209" s="55">
        <v>3</v>
      </c>
      <c r="AC209" s="55">
        <v>7</v>
      </c>
      <c r="AD209" s="55">
        <v>5</v>
      </c>
      <c r="AE209" s="55">
        <v>2</v>
      </c>
      <c r="AF209" s="55">
        <v>4</v>
      </c>
      <c r="AG209" s="55">
        <v>3</v>
      </c>
      <c r="AH209" s="55">
        <v>6</v>
      </c>
      <c r="AI209" s="55">
        <v>4</v>
      </c>
      <c r="AJ209" s="55">
        <v>8</v>
      </c>
      <c r="AK209" s="55">
        <v>8</v>
      </c>
      <c r="AL209" s="39" t="str">
        <f t="shared" si="25"/>
        <v>9, 10, 7, 7, 10,16</v>
      </c>
      <c r="AM209" s="39">
        <f t="shared" si="26"/>
        <v>9</v>
      </c>
      <c r="AN209" s="39">
        <f t="shared" si="27"/>
        <v>10</v>
      </c>
      <c r="AO209" s="39">
        <f t="shared" si="28"/>
        <v>7</v>
      </c>
      <c r="AP209" s="39">
        <f t="shared" si="29"/>
        <v>7</v>
      </c>
      <c r="AQ209" s="39">
        <f t="shared" si="30"/>
        <v>10</v>
      </c>
      <c r="AR209" s="39">
        <f t="shared" si="31"/>
        <v>16</v>
      </c>
    </row>
    <row r="210" spans="1:44" ht="18">
      <c r="A210" s="53">
        <f t="shared" si="24"/>
        <v>230383</v>
      </c>
      <c r="B210" s="54" t="s">
        <v>1011</v>
      </c>
      <c r="C210" s="55" t="s">
        <v>1012</v>
      </c>
      <c r="D210" s="55" t="s">
        <v>28</v>
      </c>
      <c r="E210" s="55" t="s">
        <v>28</v>
      </c>
      <c r="F210" s="55" t="s">
        <v>369</v>
      </c>
      <c r="G210" s="55" t="s">
        <v>1019</v>
      </c>
      <c r="H210" s="55" t="s">
        <v>1645</v>
      </c>
      <c r="I210" s="55" t="s">
        <v>54</v>
      </c>
      <c r="J210" s="56" t="s">
        <v>1646</v>
      </c>
      <c r="K210" s="55" t="s">
        <v>1157</v>
      </c>
      <c r="L210" s="55" t="s">
        <v>1014</v>
      </c>
      <c r="M210" s="55" t="s">
        <v>1015</v>
      </c>
      <c r="N210" s="95">
        <v>60</v>
      </c>
      <c r="O210" s="96"/>
      <c r="P210" s="95">
        <v>59</v>
      </c>
      <c r="Q210" s="96"/>
      <c r="R210" s="95">
        <v>1</v>
      </c>
      <c r="S210" s="97"/>
      <c r="T210" s="96"/>
      <c r="U210" s="55">
        <v>6</v>
      </c>
      <c r="V210" s="55">
        <v>6</v>
      </c>
      <c r="W210" s="55">
        <v>0</v>
      </c>
      <c r="X210" s="55">
        <v>6</v>
      </c>
      <c r="Y210" s="55">
        <v>0</v>
      </c>
      <c r="Z210" s="55">
        <v>6</v>
      </c>
      <c r="AA210" s="55">
        <v>2</v>
      </c>
      <c r="AB210" s="55">
        <v>4</v>
      </c>
      <c r="AC210" s="55">
        <v>5</v>
      </c>
      <c r="AD210" s="55">
        <v>8</v>
      </c>
      <c r="AE210" s="55">
        <v>5</v>
      </c>
      <c r="AF210" s="55">
        <v>6</v>
      </c>
      <c r="AG210" s="55">
        <v>5</v>
      </c>
      <c r="AH210" s="55">
        <v>3</v>
      </c>
      <c r="AI210" s="55">
        <v>9</v>
      </c>
      <c r="AJ210" s="55">
        <v>4</v>
      </c>
      <c r="AK210" s="55">
        <v>3</v>
      </c>
      <c r="AL210" s="39" t="str">
        <f t="shared" si="25"/>
        <v>8, 9, 13, 11, 12,7</v>
      </c>
      <c r="AM210" s="39">
        <f t="shared" si="26"/>
        <v>8</v>
      </c>
      <c r="AN210" s="39">
        <f t="shared" si="27"/>
        <v>9</v>
      </c>
      <c r="AO210" s="39">
        <f t="shared" si="28"/>
        <v>13</v>
      </c>
      <c r="AP210" s="39">
        <f t="shared" si="29"/>
        <v>11</v>
      </c>
      <c r="AQ210" s="39">
        <f t="shared" si="30"/>
        <v>12</v>
      </c>
      <c r="AR210" s="39">
        <f t="shared" si="31"/>
        <v>7</v>
      </c>
    </row>
    <row r="211" spans="1:44" ht="18">
      <c r="A211" s="53">
        <f t="shared" si="24"/>
        <v>230482</v>
      </c>
      <c r="B211" s="54" t="s">
        <v>1011</v>
      </c>
      <c r="C211" s="55" t="s">
        <v>1012</v>
      </c>
      <c r="D211" s="55" t="s">
        <v>28</v>
      </c>
      <c r="E211" s="55" t="s">
        <v>28</v>
      </c>
      <c r="F211" s="55" t="s">
        <v>366</v>
      </c>
      <c r="G211" s="55" t="s">
        <v>511</v>
      </c>
      <c r="H211" s="55" t="s">
        <v>1647</v>
      </c>
      <c r="I211" s="55" t="s">
        <v>54</v>
      </c>
      <c r="J211" s="56" t="s">
        <v>1648</v>
      </c>
      <c r="K211" s="55" t="s">
        <v>1157</v>
      </c>
      <c r="L211" s="55" t="s">
        <v>1014</v>
      </c>
      <c r="M211" s="55" t="s">
        <v>1015</v>
      </c>
      <c r="N211" s="95">
        <v>203</v>
      </c>
      <c r="O211" s="96"/>
      <c r="P211" s="95">
        <v>203</v>
      </c>
      <c r="Q211" s="96"/>
      <c r="R211" s="95">
        <v>0</v>
      </c>
      <c r="S211" s="97"/>
      <c r="T211" s="96"/>
      <c r="U211" s="55">
        <v>6</v>
      </c>
      <c r="V211" s="55">
        <v>12</v>
      </c>
      <c r="W211" s="55">
        <v>0</v>
      </c>
      <c r="X211" s="55">
        <v>12</v>
      </c>
      <c r="Y211" s="55">
        <v>0</v>
      </c>
      <c r="Z211" s="55">
        <v>17</v>
      </c>
      <c r="AA211" s="55">
        <v>17</v>
      </c>
      <c r="AB211" s="55">
        <v>16</v>
      </c>
      <c r="AC211" s="55">
        <v>17</v>
      </c>
      <c r="AD211" s="55">
        <v>13</v>
      </c>
      <c r="AE211" s="55">
        <v>17</v>
      </c>
      <c r="AF211" s="55">
        <v>11</v>
      </c>
      <c r="AG211" s="55">
        <v>21</v>
      </c>
      <c r="AH211" s="55">
        <v>15</v>
      </c>
      <c r="AI211" s="55">
        <v>24</v>
      </c>
      <c r="AJ211" s="55">
        <v>23</v>
      </c>
      <c r="AK211" s="55">
        <v>12</v>
      </c>
      <c r="AL211" s="39" t="str">
        <f t="shared" si="25"/>
        <v>34, 33, 30, 32, 39,35</v>
      </c>
      <c r="AM211" s="39">
        <f t="shared" si="26"/>
        <v>34</v>
      </c>
      <c r="AN211" s="39">
        <f t="shared" si="27"/>
        <v>33</v>
      </c>
      <c r="AO211" s="39">
        <f t="shared" si="28"/>
        <v>30</v>
      </c>
      <c r="AP211" s="39">
        <f t="shared" si="29"/>
        <v>32</v>
      </c>
      <c r="AQ211" s="39">
        <f t="shared" si="30"/>
        <v>39</v>
      </c>
      <c r="AR211" s="39">
        <f t="shared" si="31"/>
        <v>35</v>
      </c>
    </row>
    <row r="212" spans="1:44" ht="18">
      <c r="A212" s="53">
        <f t="shared" si="24"/>
        <v>230748</v>
      </c>
      <c r="B212" s="54" t="s">
        <v>1011</v>
      </c>
      <c r="C212" s="55" t="s">
        <v>1012</v>
      </c>
      <c r="D212" s="55" t="s">
        <v>28</v>
      </c>
      <c r="E212" s="55" t="s">
        <v>28</v>
      </c>
      <c r="F212" s="55" t="s">
        <v>366</v>
      </c>
      <c r="G212" s="55" t="s">
        <v>1649</v>
      </c>
      <c r="H212" s="55" t="s">
        <v>1650</v>
      </c>
      <c r="I212" s="55" t="s">
        <v>54</v>
      </c>
      <c r="J212" s="56" t="s">
        <v>1651</v>
      </c>
      <c r="K212" s="55" t="s">
        <v>1157</v>
      </c>
      <c r="L212" s="55" t="s">
        <v>1014</v>
      </c>
      <c r="M212" s="55" t="s">
        <v>1015</v>
      </c>
      <c r="N212" s="95">
        <v>32</v>
      </c>
      <c r="O212" s="96"/>
      <c r="P212" s="95">
        <v>32</v>
      </c>
      <c r="Q212" s="96"/>
      <c r="R212" s="95">
        <v>0</v>
      </c>
      <c r="S212" s="97"/>
      <c r="T212" s="96"/>
      <c r="U212" s="55">
        <v>5</v>
      </c>
      <c r="V212" s="55">
        <v>5</v>
      </c>
      <c r="W212" s="55">
        <v>0</v>
      </c>
      <c r="X212" s="55">
        <v>5</v>
      </c>
      <c r="Y212" s="55">
        <v>0</v>
      </c>
      <c r="Z212" s="55">
        <v>3</v>
      </c>
      <c r="AA212" s="55">
        <v>2</v>
      </c>
      <c r="AB212" s="55">
        <v>5</v>
      </c>
      <c r="AC212" s="55">
        <v>2</v>
      </c>
      <c r="AD212" s="55">
        <v>0</v>
      </c>
      <c r="AE212" s="55">
        <v>0</v>
      </c>
      <c r="AF212" s="55">
        <v>5</v>
      </c>
      <c r="AG212" s="55">
        <v>6</v>
      </c>
      <c r="AH212" s="55">
        <v>1</v>
      </c>
      <c r="AI212" s="55">
        <v>0</v>
      </c>
      <c r="AJ212" s="55">
        <v>4</v>
      </c>
      <c r="AK212" s="55">
        <v>4</v>
      </c>
      <c r="AL212" s="39" t="str">
        <f t="shared" si="25"/>
        <v>5, 7, 0, 11, 1,8</v>
      </c>
      <c r="AM212" s="39">
        <f t="shared" si="26"/>
        <v>5</v>
      </c>
      <c r="AN212" s="39">
        <f t="shared" si="27"/>
        <v>7</v>
      </c>
      <c r="AO212" s="39">
        <f t="shared" si="28"/>
        <v>0</v>
      </c>
      <c r="AP212" s="39">
        <f t="shared" si="29"/>
        <v>11</v>
      </c>
      <c r="AQ212" s="39">
        <f t="shared" si="30"/>
        <v>1</v>
      </c>
      <c r="AR212" s="39">
        <f t="shared" si="31"/>
        <v>8</v>
      </c>
    </row>
    <row r="213" spans="1:44" ht="18">
      <c r="A213" s="53">
        <f t="shared" si="24"/>
        <v>230433</v>
      </c>
      <c r="B213" s="54" t="s">
        <v>1011</v>
      </c>
      <c r="C213" s="55" t="s">
        <v>1012</v>
      </c>
      <c r="D213" s="55" t="s">
        <v>28</v>
      </c>
      <c r="E213" s="55" t="s">
        <v>28</v>
      </c>
      <c r="F213" s="55" t="s">
        <v>366</v>
      </c>
      <c r="G213" s="55" t="s">
        <v>1652</v>
      </c>
      <c r="H213" s="55" t="s">
        <v>1653</v>
      </c>
      <c r="I213" s="55" t="s">
        <v>54</v>
      </c>
      <c r="J213" s="56" t="s">
        <v>1654</v>
      </c>
      <c r="K213" s="55" t="s">
        <v>1157</v>
      </c>
      <c r="L213" s="55" t="s">
        <v>1014</v>
      </c>
      <c r="M213" s="55" t="s">
        <v>1015</v>
      </c>
      <c r="N213" s="95">
        <v>44</v>
      </c>
      <c r="O213" s="96"/>
      <c r="P213" s="95">
        <v>44</v>
      </c>
      <c r="Q213" s="96"/>
      <c r="R213" s="95">
        <v>0</v>
      </c>
      <c r="S213" s="97"/>
      <c r="T213" s="96"/>
      <c r="U213" s="55">
        <v>6</v>
      </c>
      <c r="V213" s="55">
        <v>6</v>
      </c>
      <c r="W213" s="55">
        <v>0</v>
      </c>
      <c r="X213" s="55">
        <v>6</v>
      </c>
      <c r="Y213" s="55">
        <v>0</v>
      </c>
      <c r="Z213" s="55">
        <v>4</v>
      </c>
      <c r="AA213" s="55">
        <v>1</v>
      </c>
      <c r="AB213" s="55">
        <v>5</v>
      </c>
      <c r="AC213" s="55">
        <v>4</v>
      </c>
      <c r="AD213" s="55">
        <v>3</v>
      </c>
      <c r="AE213" s="55">
        <v>5</v>
      </c>
      <c r="AF213" s="55">
        <v>4</v>
      </c>
      <c r="AG213" s="55">
        <v>5</v>
      </c>
      <c r="AH213" s="55">
        <v>2</v>
      </c>
      <c r="AI213" s="55">
        <v>4</v>
      </c>
      <c r="AJ213" s="55">
        <v>4</v>
      </c>
      <c r="AK213" s="55">
        <v>3</v>
      </c>
      <c r="AL213" s="39" t="str">
        <f t="shared" si="25"/>
        <v>5, 9, 8, 9, 6,7</v>
      </c>
      <c r="AM213" s="39">
        <f t="shared" si="26"/>
        <v>5</v>
      </c>
      <c r="AN213" s="39">
        <f t="shared" si="27"/>
        <v>9</v>
      </c>
      <c r="AO213" s="39">
        <f t="shared" si="28"/>
        <v>8</v>
      </c>
      <c r="AP213" s="39">
        <f t="shared" si="29"/>
        <v>9</v>
      </c>
      <c r="AQ213" s="39">
        <f t="shared" si="30"/>
        <v>6</v>
      </c>
      <c r="AR213" s="39">
        <f t="shared" si="31"/>
        <v>7</v>
      </c>
    </row>
    <row r="214" spans="1:44" ht="18">
      <c r="A214" s="53">
        <f t="shared" si="24"/>
        <v>230631</v>
      </c>
      <c r="B214" s="54" t="s">
        <v>1011</v>
      </c>
      <c r="C214" s="55" t="s">
        <v>1012</v>
      </c>
      <c r="D214" s="55" t="s">
        <v>28</v>
      </c>
      <c r="E214" s="55" t="s">
        <v>28</v>
      </c>
      <c r="F214" s="55" t="s">
        <v>366</v>
      </c>
      <c r="G214" s="55" t="s">
        <v>1655</v>
      </c>
      <c r="H214" s="55" t="s">
        <v>1656</v>
      </c>
      <c r="I214" s="55" t="s">
        <v>54</v>
      </c>
      <c r="J214" s="56" t="s">
        <v>1657</v>
      </c>
      <c r="K214" s="55" t="s">
        <v>1157</v>
      </c>
      <c r="L214" s="55" t="s">
        <v>1014</v>
      </c>
      <c r="M214" s="55" t="s">
        <v>1015</v>
      </c>
      <c r="N214" s="95">
        <v>6</v>
      </c>
      <c r="O214" s="96"/>
      <c r="P214" s="95">
        <v>6</v>
      </c>
      <c r="Q214" s="96"/>
      <c r="R214" s="95">
        <v>0</v>
      </c>
      <c r="S214" s="97"/>
      <c r="T214" s="96"/>
      <c r="U214" s="55">
        <v>6</v>
      </c>
      <c r="V214" s="55">
        <v>6</v>
      </c>
      <c r="W214" s="55">
        <v>0</v>
      </c>
      <c r="X214" s="55">
        <v>4</v>
      </c>
      <c r="Y214" s="55">
        <v>0</v>
      </c>
      <c r="Z214" s="55">
        <v>1</v>
      </c>
      <c r="AA214" s="55">
        <v>0</v>
      </c>
      <c r="AB214" s="55">
        <v>0</v>
      </c>
      <c r="AC214" s="55">
        <v>1</v>
      </c>
      <c r="AD214" s="55">
        <v>0</v>
      </c>
      <c r="AE214" s="55">
        <v>1</v>
      </c>
      <c r="AF214" s="55">
        <v>0</v>
      </c>
      <c r="AG214" s="55">
        <v>0</v>
      </c>
      <c r="AH214" s="55">
        <v>1</v>
      </c>
      <c r="AI214" s="55">
        <v>0</v>
      </c>
      <c r="AJ214" s="55">
        <v>2</v>
      </c>
      <c r="AK214" s="55">
        <v>0</v>
      </c>
      <c r="AL214" s="39" t="str">
        <f t="shared" si="25"/>
        <v>1, 1, 1, 0, 1,2</v>
      </c>
      <c r="AM214" s="39">
        <f t="shared" si="26"/>
        <v>1</v>
      </c>
      <c r="AN214" s="39">
        <f t="shared" si="27"/>
        <v>1</v>
      </c>
      <c r="AO214" s="39">
        <f t="shared" si="28"/>
        <v>1</v>
      </c>
      <c r="AP214" s="39">
        <f t="shared" si="29"/>
        <v>0</v>
      </c>
      <c r="AQ214" s="39">
        <f t="shared" si="30"/>
        <v>1</v>
      </c>
      <c r="AR214" s="39">
        <f t="shared" si="31"/>
        <v>2</v>
      </c>
    </row>
    <row r="215" spans="1:44" ht="18">
      <c r="A215" s="53">
        <f t="shared" si="24"/>
        <v>227413</v>
      </c>
      <c r="B215" s="54" t="s">
        <v>1011</v>
      </c>
      <c r="C215" s="55" t="s">
        <v>1012</v>
      </c>
      <c r="D215" s="55" t="s">
        <v>28</v>
      </c>
      <c r="E215" s="55" t="s">
        <v>28</v>
      </c>
      <c r="F215" s="55" t="s">
        <v>28</v>
      </c>
      <c r="G215" s="55" t="s">
        <v>1029</v>
      </c>
      <c r="H215" s="55" t="s">
        <v>1658</v>
      </c>
      <c r="I215" s="55" t="s">
        <v>54</v>
      </c>
      <c r="J215" s="56" t="s">
        <v>1030</v>
      </c>
      <c r="K215" s="55" t="s">
        <v>1157</v>
      </c>
      <c r="L215" s="55" t="s">
        <v>1014</v>
      </c>
      <c r="M215" s="55" t="s">
        <v>1031</v>
      </c>
      <c r="N215" s="95">
        <v>298</v>
      </c>
      <c r="O215" s="96"/>
      <c r="P215" s="95">
        <v>297</v>
      </c>
      <c r="Q215" s="96"/>
      <c r="R215" s="95">
        <v>0</v>
      </c>
      <c r="S215" s="97"/>
      <c r="T215" s="96"/>
      <c r="U215" s="55">
        <v>6</v>
      </c>
      <c r="V215" s="55">
        <v>12</v>
      </c>
      <c r="W215" s="55">
        <v>0</v>
      </c>
      <c r="X215" s="55">
        <v>12</v>
      </c>
      <c r="Y215" s="55">
        <v>0</v>
      </c>
      <c r="Z215" s="55">
        <v>23</v>
      </c>
      <c r="AA215" s="55">
        <v>16</v>
      </c>
      <c r="AB215" s="55">
        <v>30</v>
      </c>
      <c r="AC215" s="55">
        <v>27</v>
      </c>
      <c r="AD215" s="55">
        <v>29</v>
      </c>
      <c r="AE215" s="55">
        <v>20</v>
      </c>
      <c r="AF215" s="55">
        <v>34</v>
      </c>
      <c r="AG215" s="55">
        <v>24</v>
      </c>
      <c r="AH215" s="55">
        <v>25</v>
      </c>
      <c r="AI215" s="55">
        <v>31</v>
      </c>
      <c r="AJ215" s="55">
        <v>19</v>
      </c>
      <c r="AK215" s="55">
        <v>20</v>
      </c>
      <c r="AL215" s="39" t="str">
        <f t="shared" si="25"/>
        <v>39, 57, 49, 58, 56,39</v>
      </c>
      <c r="AM215" s="39">
        <f t="shared" si="26"/>
        <v>39</v>
      </c>
      <c r="AN215" s="39">
        <f t="shared" si="27"/>
        <v>57</v>
      </c>
      <c r="AO215" s="39">
        <f t="shared" si="28"/>
        <v>49</v>
      </c>
      <c r="AP215" s="39">
        <f t="shared" si="29"/>
        <v>58</v>
      </c>
      <c r="AQ215" s="39">
        <f t="shared" si="30"/>
        <v>56</v>
      </c>
      <c r="AR215" s="39">
        <f t="shared" si="31"/>
        <v>39</v>
      </c>
    </row>
    <row r="216" spans="1:44" ht="18">
      <c r="A216" s="53">
        <f t="shared" si="24"/>
        <v>227421</v>
      </c>
      <c r="B216" s="54" t="s">
        <v>1011</v>
      </c>
      <c r="C216" s="55" t="s">
        <v>1012</v>
      </c>
      <c r="D216" s="55" t="s">
        <v>28</v>
      </c>
      <c r="E216" s="55" t="s">
        <v>28</v>
      </c>
      <c r="F216" s="55" t="s">
        <v>28</v>
      </c>
      <c r="G216" s="55" t="s">
        <v>1659</v>
      </c>
      <c r="H216" s="55" t="s">
        <v>1660</v>
      </c>
      <c r="I216" s="55" t="s">
        <v>54</v>
      </c>
      <c r="J216" s="56" t="s">
        <v>1661</v>
      </c>
      <c r="K216" s="55" t="s">
        <v>1157</v>
      </c>
      <c r="L216" s="55" t="s">
        <v>1014</v>
      </c>
      <c r="M216" s="55" t="s">
        <v>1015</v>
      </c>
      <c r="N216" s="95">
        <v>34</v>
      </c>
      <c r="O216" s="96"/>
      <c r="P216" s="95">
        <v>34</v>
      </c>
      <c r="Q216" s="96"/>
      <c r="R216" s="95">
        <v>0</v>
      </c>
      <c r="S216" s="97"/>
      <c r="T216" s="96"/>
      <c r="U216" s="55">
        <v>6</v>
      </c>
      <c r="V216" s="55">
        <v>6</v>
      </c>
      <c r="W216" s="55">
        <v>0</v>
      </c>
      <c r="X216" s="55">
        <v>6</v>
      </c>
      <c r="Y216" s="55">
        <v>0</v>
      </c>
      <c r="Z216" s="55">
        <v>5</v>
      </c>
      <c r="AA216" s="55">
        <v>4</v>
      </c>
      <c r="AB216" s="55">
        <v>5</v>
      </c>
      <c r="AC216" s="55">
        <v>3</v>
      </c>
      <c r="AD216" s="55">
        <v>3</v>
      </c>
      <c r="AE216" s="55">
        <v>1</v>
      </c>
      <c r="AF216" s="55">
        <v>5</v>
      </c>
      <c r="AG216" s="55">
        <v>0</v>
      </c>
      <c r="AH216" s="55">
        <v>1</v>
      </c>
      <c r="AI216" s="55">
        <v>2</v>
      </c>
      <c r="AJ216" s="55">
        <v>3</v>
      </c>
      <c r="AK216" s="55">
        <v>2</v>
      </c>
      <c r="AL216" s="39" t="str">
        <f t="shared" si="25"/>
        <v>9, 8, 4, 5, 3,5</v>
      </c>
      <c r="AM216" s="39">
        <f t="shared" si="26"/>
        <v>9</v>
      </c>
      <c r="AN216" s="39">
        <f t="shared" si="27"/>
        <v>8</v>
      </c>
      <c r="AO216" s="39">
        <f t="shared" si="28"/>
        <v>4</v>
      </c>
      <c r="AP216" s="39">
        <f t="shared" si="29"/>
        <v>5</v>
      </c>
      <c r="AQ216" s="39">
        <f t="shared" si="30"/>
        <v>3</v>
      </c>
      <c r="AR216" s="39">
        <f t="shared" si="31"/>
        <v>5</v>
      </c>
    </row>
    <row r="217" spans="1:44" ht="18">
      <c r="A217" s="53">
        <f t="shared" si="24"/>
        <v>230136</v>
      </c>
      <c r="B217" s="54" t="s">
        <v>1011</v>
      </c>
      <c r="C217" s="55" t="s">
        <v>1012</v>
      </c>
      <c r="D217" s="55" t="s">
        <v>28</v>
      </c>
      <c r="E217" s="55" t="s">
        <v>28</v>
      </c>
      <c r="F217" s="55" t="s">
        <v>28</v>
      </c>
      <c r="G217" s="55" t="s">
        <v>1662</v>
      </c>
      <c r="H217" s="55" t="s">
        <v>1663</v>
      </c>
      <c r="I217" s="55" t="s">
        <v>54</v>
      </c>
      <c r="J217" s="56" t="s">
        <v>1664</v>
      </c>
      <c r="K217" s="55" t="s">
        <v>1157</v>
      </c>
      <c r="L217" s="55" t="s">
        <v>1014</v>
      </c>
      <c r="M217" s="55" t="s">
        <v>1015</v>
      </c>
      <c r="N217" s="95">
        <v>749</v>
      </c>
      <c r="O217" s="96"/>
      <c r="P217" s="95">
        <v>748</v>
      </c>
      <c r="Q217" s="96"/>
      <c r="R217" s="95">
        <v>0</v>
      </c>
      <c r="S217" s="97"/>
      <c r="T217" s="96"/>
      <c r="U217" s="55">
        <v>6</v>
      </c>
      <c r="V217" s="55">
        <v>29</v>
      </c>
      <c r="W217" s="55">
        <v>0</v>
      </c>
      <c r="X217" s="55">
        <v>29</v>
      </c>
      <c r="Y217" s="55">
        <v>0</v>
      </c>
      <c r="Z217" s="55">
        <v>56</v>
      </c>
      <c r="AA217" s="55">
        <v>75</v>
      </c>
      <c r="AB217" s="55">
        <v>53</v>
      </c>
      <c r="AC217" s="55">
        <v>78</v>
      </c>
      <c r="AD217" s="55">
        <v>65</v>
      </c>
      <c r="AE217" s="55">
        <v>60</v>
      </c>
      <c r="AF217" s="55">
        <v>58</v>
      </c>
      <c r="AG217" s="55">
        <v>76</v>
      </c>
      <c r="AH217" s="55">
        <v>44</v>
      </c>
      <c r="AI217" s="55">
        <v>81</v>
      </c>
      <c r="AJ217" s="55">
        <v>39</v>
      </c>
      <c r="AK217" s="55">
        <v>64</v>
      </c>
      <c r="AL217" s="39" t="str">
        <f t="shared" si="25"/>
        <v>131, 131, 125, 134, 125,103</v>
      </c>
      <c r="AM217" s="39">
        <f t="shared" si="26"/>
        <v>131</v>
      </c>
      <c r="AN217" s="39">
        <f t="shared" si="27"/>
        <v>131</v>
      </c>
      <c r="AO217" s="39">
        <f t="shared" si="28"/>
        <v>125</v>
      </c>
      <c r="AP217" s="39">
        <f t="shared" si="29"/>
        <v>134</v>
      </c>
      <c r="AQ217" s="39">
        <f t="shared" si="30"/>
        <v>125</v>
      </c>
      <c r="AR217" s="39">
        <f t="shared" si="31"/>
        <v>103</v>
      </c>
    </row>
    <row r="218" spans="1:44" ht="18">
      <c r="A218" s="53">
        <f t="shared" si="24"/>
        <v>1023753</v>
      </c>
      <c r="B218" s="54" t="s">
        <v>1011</v>
      </c>
      <c r="C218" s="55" t="s">
        <v>1012</v>
      </c>
      <c r="D218" s="55" t="s">
        <v>28</v>
      </c>
      <c r="E218" s="55" t="s">
        <v>28</v>
      </c>
      <c r="F218" s="55" t="s">
        <v>28</v>
      </c>
      <c r="G218" s="55" t="s">
        <v>1665</v>
      </c>
      <c r="H218" s="55" t="s">
        <v>1666</v>
      </c>
      <c r="I218" s="55" t="s">
        <v>54</v>
      </c>
      <c r="J218" s="56" t="s">
        <v>1667</v>
      </c>
      <c r="K218" s="55" t="s">
        <v>1157</v>
      </c>
      <c r="L218" s="55" t="s">
        <v>1014</v>
      </c>
      <c r="M218" s="55" t="s">
        <v>1015</v>
      </c>
      <c r="N218" s="95">
        <v>6</v>
      </c>
      <c r="O218" s="96"/>
      <c r="P218" s="95">
        <v>6</v>
      </c>
      <c r="Q218" s="96"/>
      <c r="R218" s="95">
        <v>0</v>
      </c>
      <c r="S218" s="97"/>
      <c r="T218" s="96"/>
      <c r="U218" s="55">
        <v>4</v>
      </c>
      <c r="V218" s="55">
        <v>4</v>
      </c>
      <c r="W218" s="55">
        <v>0</v>
      </c>
      <c r="X218" s="55">
        <v>4</v>
      </c>
      <c r="Y218" s="55">
        <v>0</v>
      </c>
      <c r="Z218" s="55">
        <v>1</v>
      </c>
      <c r="AA218" s="55">
        <v>1</v>
      </c>
      <c r="AB218" s="55">
        <v>1</v>
      </c>
      <c r="AC218" s="55">
        <v>0</v>
      </c>
      <c r="AD218" s="55">
        <v>0</v>
      </c>
      <c r="AE218" s="55">
        <v>0</v>
      </c>
      <c r="AF218" s="55">
        <v>0</v>
      </c>
      <c r="AG218" s="55">
        <v>1</v>
      </c>
      <c r="AH218" s="55">
        <v>0</v>
      </c>
      <c r="AI218" s="55">
        <v>0</v>
      </c>
      <c r="AJ218" s="55">
        <v>1</v>
      </c>
      <c r="AK218" s="55">
        <v>1</v>
      </c>
      <c r="AL218" s="39" t="str">
        <f t="shared" si="25"/>
        <v>2, 1, 0, 1, 0,2</v>
      </c>
      <c r="AM218" s="39">
        <f t="shared" si="26"/>
        <v>2</v>
      </c>
      <c r="AN218" s="39">
        <f t="shared" si="27"/>
        <v>1</v>
      </c>
      <c r="AO218" s="39">
        <f t="shared" si="28"/>
        <v>0</v>
      </c>
      <c r="AP218" s="39">
        <f t="shared" si="29"/>
        <v>1</v>
      </c>
      <c r="AQ218" s="39">
        <f t="shared" si="30"/>
        <v>0</v>
      </c>
      <c r="AR218" s="39">
        <f t="shared" si="31"/>
        <v>2</v>
      </c>
    </row>
    <row r="219" spans="1:44" ht="18">
      <c r="A219" s="53">
        <f t="shared" si="24"/>
        <v>230458</v>
      </c>
      <c r="B219" s="54" t="s">
        <v>1011</v>
      </c>
      <c r="C219" s="55" t="s">
        <v>1012</v>
      </c>
      <c r="D219" s="55" t="s">
        <v>28</v>
      </c>
      <c r="E219" s="55" t="s">
        <v>28</v>
      </c>
      <c r="F219" s="55" t="s">
        <v>28</v>
      </c>
      <c r="G219" s="55" t="s">
        <v>1668</v>
      </c>
      <c r="H219" s="55" t="s">
        <v>1669</v>
      </c>
      <c r="I219" s="55" t="s">
        <v>54</v>
      </c>
      <c r="J219" s="56" t="s">
        <v>1670</v>
      </c>
      <c r="K219" s="55" t="s">
        <v>1157</v>
      </c>
      <c r="L219" s="55" t="s">
        <v>1014</v>
      </c>
      <c r="M219" s="55" t="s">
        <v>1015</v>
      </c>
      <c r="N219" s="95">
        <v>390</v>
      </c>
      <c r="O219" s="96"/>
      <c r="P219" s="95">
        <v>390</v>
      </c>
      <c r="Q219" s="96"/>
      <c r="R219" s="95">
        <v>0</v>
      </c>
      <c r="S219" s="97"/>
      <c r="T219" s="96"/>
      <c r="U219" s="55">
        <v>6</v>
      </c>
      <c r="V219" s="55">
        <v>22</v>
      </c>
      <c r="W219" s="55">
        <v>0</v>
      </c>
      <c r="X219" s="55">
        <v>22</v>
      </c>
      <c r="Y219" s="55">
        <v>0</v>
      </c>
      <c r="Z219" s="55">
        <v>44</v>
      </c>
      <c r="AA219" s="55">
        <v>32</v>
      </c>
      <c r="AB219" s="55">
        <v>33</v>
      </c>
      <c r="AC219" s="55">
        <v>38</v>
      </c>
      <c r="AD219" s="55">
        <v>34</v>
      </c>
      <c r="AE219" s="55">
        <v>34</v>
      </c>
      <c r="AF219" s="55">
        <v>28</v>
      </c>
      <c r="AG219" s="55">
        <v>32</v>
      </c>
      <c r="AH219" s="55">
        <v>28</v>
      </c>
      <c r="AI219" s="55">
        <v>32</v>
      </c>
      <c r="AJ219" s="55">
        <v>36</v>
      </c>
      <c r="AK219" s="55">
        <v>19</v>
      </c>
      <c r="AL219" s="39" t="str">
        <f t="shared" si="25"/>
        <v>76, 71, 68, 60, 60,55</v>
      </c>
      <c r="AM219" s="39">
        <f t="shared" si="26"/>
        <v>76</v>
      </c>
      <c r="AN219" s="39">
        <f t="shared" si="27"/>
        <v>71</v>
      </c>
      <c r="AO219" s="39">
        <f t="shared" si="28"/>
        <v>68</v>
      </c>
      <c r="AP219" s="39">
        <f t="shared" si="29"/>
        <v>60</v>
      </c>
      <c r="AQ219" s="39">
        <f t="shared" si="30"/>
        <v>60</v>
      </c>
      <c r="AR219" s="39">
        <f t="shared" si="31"/>
        <v>55</v>
      </c>
    </row>
    <row r="220" spans="1:44" ht="18">
      <c r="A220" s="53">
        <f t="shared" si="24"/>
        <v>1029818</v>
      </c>
      <c r="B220" s="54" t="s">
        <v>1011</v>
      </c>
      <c r="C220" s="55" t="s">
        <v>1012</v>
      </c>
      <c r="D220" s="55" t="s">
        <v>28</v>
      </c>
      <c r="E220" s="55" t="s">
        <v>28</v>
      </c>
      <c r="F220" s="55" t="s">
        <v>28</v>
      </c>
      <c r="G220" s="55" t="s">
        <v>398</v>
      </c>
      <c r="H220" s="55" t="s">
        <v>1671</v>
      </c>
      <c r="I220" s="55" t="s">
        <v>54</v>
      </c>
      <c r="J220" s="56" t="s">
        <v>1672</v>
      </c>
      <c r="K220" s="55" t="s">
        <v>1157</v>
      </c>
      <c r="L220" s="55" t="s">
        <v>1014</v>
      </c>
      <c r="M220" s="55" t="s">
        <v>1015</v>
      </c>
      <c r="N220" s="95">
        <v>69</v>
      </c>
      <c r="O220" s="96"/>
      <c r="P220" s="95">
        <v>69</v>
      </c>
      <c r="Q220" s="96"/>
      <c r="R220" s="95">
        <v>0</v>
      </c>
      <c r="S220" s="97"/>
      <c r="T220" s="96"/>
      <c r="U220" s="55">
        <v>6</v>
      </c>
      <c r="V220" s="55">
        <v>6</v>
      </c>
      <c r="W220" s="55">
        <v>0</v>
      </c>
      <c r="X220" s="55">
        <v>6</v>
      </c>
      <c r="Y220" s="55">
        <v>0</v>
      </c>
      <c r="Z220" s="55">
        <v>3</v>
      </c>
      <c r="AA220" s="55">
        <v>2</v>
      </c>
      <c r="AB220" s="55">
        <v>10</v>
      </c>
      <c r="AC220" s="55">
        <v>4</v>
      </c>
      <c r="AD220" s="55">
        <v>6</v>
      </c>
      <c r="AE220" s="55">
        <v>7</v>
      </c>
      <c r="AF220" s="55">
        <v>7</v>
      </c>
      <c r="AG220" s="55">
        <v>4</v>
      </c>
      <c r="AH220" s="55">
        <v>2</v>
      </c>
      <c r="AI220" s="55">
        <v>10</v>
      </c>
      <c r="AJ220" s="55">
        <v>6</v>
      </c>
      <c r="AK220" s="55">
        <v>8</v>
      </c>
      <c r="AL220" s="39" t="str">
        <f t="shared" si="25"/>
        <v>5, 14, 13, 11, 12,14</v>
      </c>
      <c r="AM220" s="39">
        <f t="shared" si="26"/>
        <v>5</v>
      </c>
      <c r="AN220" s="39">
        <f t="shared" si="27"/>
        <v>14</v>
      </c>
      <c r="AO220" s="39">
        <f t="shared" si="28"/>
        <v>13</v>
      </c>
      <c r="AP220" s="39">
        <f t="shared" si="29"/>
        <v>11</v>
      </c>
      <c r="AQ220" s="39">
        <f t="shared" si="30"/>
        <v>12</v>
      </c>
      <c r="AR220" s="39">
        <f t="shared" si="31"/>
        <v>14</v>
      </c>
    </row>
    <row r="221" spans="1:44" ht="18">
      <c r="A221" s="53">
        <f t="shared" si="24"/>
        <v>230110</v>
      </c>
      <c r="B221" s="54" t="s">
        <v>1011</v>
      </c>
      <c r="C221" s="55" t="s">
        <v>1012</v>
      </c>
      <c r="D221" s="55" t="s">
        <v>28</v>
      </c>
      <c r="E221" s="55" t="s">
        <v>28</v>
      </c>
      <c r="F221" s="55" t="s">
        <v>28</v>
      </c>
      <c r="G221" s="55" t="s">
        <v>1026</v>
      </c>
      <c r="H221" s="55" t="s">
        <v>1673</v>
      </c>
      <c r="I221" s="55" t="s">
        <v>54</v>
      </c>
      <c r="J221" s="56" t="s">
        <v>1674</v>
      </c>
      <c r="K221" s="55" t="s">
        <v>1157</v>
      </c>
      <c r="L221" s="55" t="s">
        <v>1014</v>
      </c>
      <c r="M221" s="55" t="s">
        <v>1015</v>
      </c>
      <c r="N221" s="95">
        <v>580</v>
      </c>
      <c r="O221" s="96"/>
      <c r="P221" s="95">
        <v>580</v>
      </c>
      <c r="Q221" s="96"/>
      <c r="R221" s="95">
        <v>0</v>
      </c>
      <c r="S221" s="97"/>
      <c r="T221" s="96"/>
      <c r="U221" s="55">
        <v>6</v>
      </c>
      <c r="V221" s="55">
        <v>24</v>
      </c>
      <c r="W221" s="55">
        <v>0</v>
      </c>
      <c r="X221" s="55">
        <v>24</v>
      </c>
      <c r="Y221" s="55">
        <v>0</v>
      </c>
      <c r="Z221" s="55">
        <v>47</v>
      </c>
      <c r="AA221" s="55">
        <v>46</v>
      </c>
      <c r="AB221" s="55">
        <v>52</v>
      </c>
      <c r="AC221" s="55">
        <v>56</v>
      </c>
      <c r="AD221" s="55">
        <v>58</v>
      </c>
      <c r="AE221" s="55">
        <v>36</v>
      </c>
      <c r="AF221" s="55">
        <v>59</v>
      </c>
      <c r="AG221" s="55">
        <v>52</v>
      </c>
      <c r="AH221" s="55">
        <v>51</v>
      </c>
      <c r="AI221" s="55">
        <v>47</v>
      </c>
      <c r="AJ221" s="55">
        <v>34</v>
      </c>
      <c r="AK221" s="55">
        <v>42</v>
      </c>
      <c r="AL221" s="39" t="str">
        <f t="shared" si="25"/>
        <v>93, 108, 94, 111, 98,76</v>
      </c>
      <c r="AM221" s="39">
        <f t="shared" si="26"/>
        <v>93</v>
      </c>
      <c r="AN221" s="39">
        <f t="shared" si="27"/>
        <v>108</v>
      </c>
      <c r="AO221" s="39">
        <f t="shared" si="28"/>
        <v>94</v>
      </c>
      <c r="AP221" s="39">
        <f t="shared" si="29"/>
        <v>111</v>
      </c>
      <c r="AQ221" s="39">
        <f t="shared" si="30"/>
        <v>98</v>
      </c>
      <c r="AR221" s="39">
        <f t="shared" si="31"/>
        <v>76</v>
      </c>
    </row>
    <row r="222" spans="1:44" ht="18">
      <c r="A222" s="53">
        <f t="shared" si="24"/>
        <v>230599</v>
      </c>
      <c r="B222" s="54" t="s">
        <v>1011</v>
      </c>
      <c r="C222" s="55" t="s">
        <v>1012</v>
      </c>
      <c r="D222" s="55" t="s">
        <v>28</v>
      </c>
      <c r="E222" s="55" t="s">
        <v>28</v>
      </c>
      <c r="F222" s="55" t="s">
        <v>28</v>
      </c>
      <c r="G222" s="55" t="s">
        <v>1675</v>
      </c>
      <c r="H222" s="55" t="s">
        <v>1676</v>
      </c>
      <c r="I222" s="55" t="s">
        <v>54</v>
      </c>
      <c r="J222" s="56" t="s">
        <v>1677</v>
      </c>
      <c r="K222" s="55" t="s">
        <v>1157</v>
      </c>
      <c r="L222" s="55" t="s">
        <v>1014</v>
      </c>
      <c r="M222" s="55" t="s">
        <v>1015</v>
      </c>
      <c r="N222" s="95">
        <v>5</v>
      </c>
      <c r="O222" s="96"/>
      <c r="P222" s="95">
        <v>5</v>
      </c>
      <c r="Q222" s="96"/>
      <c r="R222" s="95">
        <v>0</v>
      </c>
      <c r="S222" s="97"/>
      <c r="T222" s="96"/>
      <c r="U222" s="55">
        <v>4</v>
      </c>
      <c r="V222" s="55">
        <v>4</v>
      </c>
      <c r="W222" s="55">
        <v>0</v>
      </c>
      <c r="X222" s="55">
        <v>4</v>
      </c>
      <c r="Y222" s="55">
        <v>0</v>
      </c>
      <c r="Z222" s="55">
        <v>2</v>
      </c>
      <c r="AA222" s="55">
        <v>1</v>
      </c>
      <c r="AB222" s="55">
        <v>0</v>
      </c>
      <c r="AC222" s="55">
        <v>0</v>
      </c>
      <c r="AD222" s="55">
        <v>0</v>
      </c>
      <c r="AE222" s="55">
        <v>0</v>
      </c>
      <c r="AF222" s="55">
        <v>1</v>
      </c>
      <c r="AG222" s="55">
        <v>0</v>
      </c>
      <c r="AH222" s="55">
        <v>0</v>
      </c>
      <c r="AI222" s="55">
        <v>0</v>
      </c>
      <c r="AJ222" s="55">
        <v>0</v>
      </c>
      <c r="AK222" s="55">
        <v>1</v>
      </c>
      <c r="AL222" s="39" t="str">
        <f t="shared" si="25"/>
        <v>3, 0, 0, 1, 0,1</v>
      </c>
      <c r="AM222" s="39">
        <f t="shared" si="26"/>
        <v>3</v>
      </c>
      <c r="AN222" s="39">
        <f t="shared" si="27"/>
        <v>0</v>
      </c>
      <c r="AO222" s="39">
        <f t="shared" si="28"/>
        <v>0</v>
      </c>
      <c r="AP222" s="39">
        <f t="shared" si="29"/>
        <v>1</v>
      </c>
      <c r="AQ222" s="39">
        <f t="shared" si="30"/>
        <v>0</v>
      </c>
      <c r="AR222" s="39">
        <f t="shared" si="31"/>
        <v>1</v>
      </c>
    </row>
    <row r="223" spans="1:44" ht="18">
      <c r="A223" s="53">
        <f t="shared" si="24"/>
        <v>1029958</v>
      </c>
      <c r="B223" s="54" t="s">
        <v>1011</v>
      </c>
      <c r="C223" s="55" t="s">
        <v>1012</v>
      </c>
      <c r="D223" s="55" t="s">
        <v>28</v>
      </c>
      <c r="E223" s="55" t="s">
        <v>28</v>
      </c>
      <c r="F223" s="55" t="s">
        <v>28</v>
      </c>
      <c r="G223" s="55" t="s">
        <v>1678</v>
      </c>
      <c r="H223" s="55" t="s">
        <v>1679</v>
      </c>
      <c r="I223" s="55" t="s">
        <v>54</v>
      </c>
      <c r="J223" s="56" t="s">
        <v>1680</v>
      </c>
      <c r="K223" s="55" t="s">
        <v>1157</v>
      </c>
      <c r="L223" s="55" t="s">
        <v>1014</v>
      </c>
      <c r="M223" s="55" t="s">
        <v>1015</v>
      </c>
      <c r="N223" s="95">
        <v>2</v>
      </c>
      <c r="O223" s="96"/>
      <c r="P223" s="95">
        <v>2</v>
      </c>
      <c r="Q223" s="96"/>
      <c r="R223" s="95">
        <v>0</v>
      </c>
      <c r="S223" s="97"/>
      <c r="T223" s="96"/>
      <c r="U223" s="55">
        <v>6</v>
      </c>
      <c r="V223" s="55">
        <v>2</v>
      </c>
      <c r="W223" s="55">
        <v>0</v>
      </c>
      <c r="X223" s="55">
        <v>2</v>
      </c>
      <c r="Y223" s="55">
        <v>0</v>
      </c>
      <c r="Z223" s="55">
        <v>0</v>
      </c>
      <c r="AA223" s="55">
        <v>0</v>
      </c>
      <c r="AB223" s="55">
        <v>0</v>
      </c>
      <c r="AC223" s="55">
        <v>1</v>
      </c>
      <c r="AD223" s="55">
        <v>0</v>
      </c>
      <c r="AE223" s="55">
        <v>0</v>
      </c>
      <c r="AF223" s="55">
        <v>0</v>
      </c>
      <c r="AG223" s="55">
        <v>0</v>
      </c>
      <c r="AH223" s="55">
        <v>1</v>
      </c>
      <c r="AI223" s="55">
        <v>0</v>
      </c>
      <c r="AJ223" s="55">
        <v>0</v>
      </c>
      <c r="AK223" s="55">
        <v>0</v>
      </c>
      <c r="AL223" s="39" t="str">
        <f t="shared" si="25"/>
        <v>0, 1, 0, 0, 1,0</v>
      </c>
      <c r="AM223" s="39">
        <f t="shared" si="26"/>
        <v>0</v>
      </c>
      <c r="AN223" s="39">
        <f t="shared" si="27"/>
        <v>1</v>
      </c>
      <c r="AO223" s="39">
        <f t="shared" si="28"/>
        <v>0</v>
      </c>
      <c r="AP223" s="39">
        <f t="shared" si="29"/>
        <v>0</v>
      </c>
      <c r="AQ223" s="39">
        <f t="shared" si="30"/>
        <v>1</v>
      </c>
      <c r="AR223" s="39">
        <f t="shared" si="31"/>
        <v>0</v>
      </c>
    </row>
    <row r="224" spans="1:44" ht="18">
      <c r="A224" s="53">
        <f t="shared" si="24"/>
        <v>239079</v>
      </c>
      <c r="B224" s="54" t="s">
        <v>1011</v>
      </c>
      <c r="C224" s="55" t="s">
        <v>1012</v>
      </c>
      <c r="D224" s="55" t="s">
        <v>28</v>
      </c>
      <c r="E224" s="55" t="s">
        <v>28</v>
      </c>
      <c r="F224" s="55" t="s">
        <v>28</v>
      </c>
      <c r="G224" s="55" t="s">
        <v>1040</v>
      </c>
      <c r="H224" s="55" t="s">
        <v>1681</v>
      </c>
      <c r="I224" s="55" t="s">
        <v>54</v>
      </c>
      <c r="J224" s="56" t="s">
        <v>1682</v>
      </c>
      <c r="K224" s="55" t="s">
        <v>1157</v>
      </c>
      <c r="L224" s="55" t="s">
        <v>1014</v>
      </c>
      <c r="M224" s="55" t="s">
        <v>1015</v>
      </c>
      <c r="N224" s="95">
        <v>17</v>
      </c>
      <c r="O224" s="96"/>
      <c r="P224" s="95">
        <v>17</v>
      </c>
      <c r="Q224" s="96"/>
      <c r="R224" s="95">
        <v>0</v>
      </c>
      <c r="S224" s="97"/>
      <c r="T224" s="96"/>
      <c r="U224" s="55">
        <v>6</v>
      </c>
      <c r="V224" s="55">
        <v>6</v>
      </c>
      <c r="W224" s="55">
        <v>0</v>
      </c>
      <c r="X224" s="55">
        <v>6</v>
      </c>
      <c r="Y224" s="55">
        <v>0</v>
      </c>
      <c r="Z224" s="55">
        <v>0</v>
      </c>
      <c r="AA224" s="55">
        <v>1</v>
      </c>
      <c r="AB224" s="55">
        <v>0</v>
      </c>
      <c r="AC224" s="55">
        <v>2</v>
      </c>
      <c r="AD224" s="55">
        <v>3</v>
      </c>
      <c r="AE224" s="55">
        <v>0</v>
      </c>
      <c r="AF224" s="55">
        <v>2</v>
      </c>
      <c r="AG224" s="55">
        <v>3</v>
      </c>
      <c r="AH224" s="55">
        <v>0</v>
      </c>
      <c r="AI224" s="55">
        <v>2</v>
      </c>
      <c r="AJ224" s="55">
        <v>2</v>
      </c>
      <c r="AK224" s="55">
        <v>2</v>
      </c>
      <c r="AL224" s="39" t="str">
        <f t="shared" si="25"/>
        <v>1, 2, 3, 5, 2,4</v>
      </c>
      <c r="AM224" s="39">
        <f t="shared" si="26"/>
        <v>1</v>
      </c>
      <c r="AN224" s="39">
        <f t="shared" si="27"/>
        <v>2</v>
      </c>
      <c r="AO224" s="39">
        <f t="shared" si="28"/>
        <v>3</v>
      </c>
      <c r="AP224" s="39">
        <f t="shared" si="29"/>
        <v>5</v>
      </c>
      <c r="AQ224" s="39">
        <f t="shared" si="30"/>
        <v>2</v>
      </c>
      <c r="AR224" s="39">
        <f t="shared" si="31"/>
        <v>4</v>
      </c>
    </row>
    <row r="225" spans="1:44" ht="18">
      <c r="A225" s="53">
        <f t="shared" si="24"/>
        <v>230235</v>
      </c>
      <c r="B225" s="54" t="s">
        <v>1011</v>
      </c>
      <c r="C225" s="55" t="s">
        <v>1012</v>
      </c>
      <c r="D225" s="55" t="s">
        <v>28</v>
      </c>
      <c r="E225" s="55" t="s">
        <v>28</v>
      </c>
      <c r="F225" s="55" t="s">
        <v>28</v>
      </c>
      <c r="G225" s="55" t="s">
        <v>28</v>
      </c>
      <c r="H225" s="55" t="s">
        <v>1683</v>
      </c>
      <c r="I225" s="55" t="s">
        <v>54</v>
      </c>
      <c r="J225" s="56" t="s">
        <v>1684</v>
      </c>
      <c r="K225" s="55" t="s">
        <v>1157</v>
      </c>
      <c r="L225" s="55" t="s">
        <v>1014</v>
      </c>
      <c r="M225" s="55" t="s">
        <v>1015</v>
      </c>
      <c r="N225" s="95">
        <v>47</v>
      </c>
      <c r="O225" s="96"/>
      <c r="P225" s="95">
        <v>45</v>
      </c>
      <c r="Q225" s="96"/>
      <c r="R225" s="95">
        <v>0</v>
      </c>
      <c r="S225" s="97"/>
      <c r="T225" s="96"/>
      <c r="U225" s="55">
        <v>6</v>
      </c>
      <c r="V225" s="55">
        <v>6</v>
      </c>
      <c r="W225" s="55">
        <v>0</v>
      </c>
      <c r="X225" s="55">
        <v>6</v>
      </c>
      <c r="Y225" s="55">
        <v>0</v>
      </c>
      <c r="Z225" s="55">
        <v>1</v>
      </c>
      <c r="AA225" s="55">
        <v>3</v>
      </c>
      <c r="AB225" s="55">
        <v>4</v>
      </c>
      <c r="AC225" s="55">
        <v>4</v>
      </c>
      <c r="AD225" s="55">
        <v>7</v>
      </c>
      <c r="AE225" s="55">
        <v>5</v>
      </c>
      <c r="AF225" s="55">
        <v>4</v>
      </c>
      <c r="AG225" s="55">
        <v>4</v>
      </c>
      <c r="AH225" s="55">
        <v>5</v>
      </c>
      <c r="AI225" s="55">
        <v>4</v>
      </c>
      <c r="AJ225" s="55">
        <v>3</v>
      </c>
      <c r="AK225" s="55">
        <v>3</v>
      </c>
      <c r="AL225" s="39" t="str">
        <f t="shared" si="25"/>
        <v>4, 8, 12, 8, 9,6</v>
      </c>
      <c r="AM225" s="39">
        <f t="shared" si="26"/>
        <v>4</v>
      </c>
      <c r="AN225" s="39">
        <f t="shared" si="27"/>
        <v>8</v>
      </c>
      <c r="AO225" s="39">
        <f t="shared" si="28"/>
        <v>12</v>
      </c>
      <c r="AP225" s="39">
        <f t="shared" si="29"/>
        <v>8</v>
      </c>
      <c r="AQ225" s="39">
        <f t="shared" si="30"/>
        <v>9</v>
      </c>
      <c r="AR225" s="39">
        <f t="shared" si="31"/>
        <v>6</v>
      </c>
    </row>
    <row r="226" spans="1:44" ht="18">
      <c r="A226" s="53">
        <f t="shared" si="24"/>
        <v>503029</v>
      </c>
      <c r="B226" s="54" t="s">
        <v>1011</v>
      </c>
      <c r="C226" s="55" t="s">
        <v>1012</v>
      </c>
      <c r="D226" s="55" t="s">
        <v>28</v>
      </c>
      <c r="E226" s="55" t="s">
        <v>28</v>
      </c>
      <c r="F226" s="55" t="s">
        <v>380</v>
      </c>
      <c r="G226" s="55" t="s">
        <v>967</v>
      </c>
      <c r="H226" s="55" t="s">
        <v>1685</v>
      </c>
      <c r="I226" s="55" t="s">
        <v>54</v>
      </c>
      <c r="J226" s="56" t="s">
        <v>1686</v>
      </c>
      <c r="K226" s="55" t="s">
        <v>1157</v>
      </c>
      <c r="L226" s="55" t="s">
        <v>1014</v>
      </c>
      <c r="M226" s="55" t="s">
        <v>1015</v>
      </c>
      <c r="N226" s="95">
        <v>13</v>
      </c>
      <c r="O226" s="96"/>
      <c r="P226" s="95">
        <v>13</v>
      </c>
      <c r="Q226" s="96"/>
      <c r="R226" s="95">
        <v>0</v>
      </c>
      <c r="S226" s="97"/>
      <c r="T226" s="96"/>
      <c r="U226" s="55">
        <v>5</v>
      </c>
      <c r="V226" s="55">
        <v>5</v>
      </c>
      <c r="W226" s="55">
        <v>0</v>
      </c>
      <c r="X226" s="55">
        <v>5</v>
      </c>
      <c r="Y226" s="55">
        <v>0</v>
      </c>
      <c r="Z226" s="55">
        <v>1</v>
      </c>
      <c r="AA226" s="55">
        <v>1</v>
      </c>
      <c r="AB226" s="55">
        <v>0</v>
      </c>
      <c r="AC226" s="55">
        <v>5</v>
      </c>
      <c r="AD226" s="55">
        <v>0</v>
      </c>
      <c r="AE226" s="55">
        <v>0</v>
      </c>
      <c r="AF226" s="55">
        <v>2</v>
      </c>
      <c r="AG226" s="55">
        <v>1</v>
      </c>
      <c r="AH226" s="55">
        <v>1</v>
      </c>
      <c r="AI226" s="55">
        <v>0</v>
      </c>
      <c r="AJ226" s="55">
        <v>0</v>
      </c>
      <c r="AK226" s="55">
        <v>2</v>
      </c>
      <c r="AL226" s="39" t="str">
        <f t="shared" si="25"/>
        <v>2, 5, 0, 3, 1,2</v>
      </c>
      <c r="AM226" s="39">
        <f t="shared" si="26"/>
        <v>2</v>
      </c>
      <c r="AN226" s="39">
        <f t="shared" si="27"/>
        <v>5</v>
      </c>
      <c r="AO226" s="39">
        <f t="shared" si="28"/>
        <v>0</v>
      </c>
      <c r="AP226" s="39">
        <f t="shared" si="29"/>
        <v>3</v>
      </c>
      <c r="AQ226" s="39">
        <f t="shared" si="30"/>
        <v>1</v>
      </c>
      <c r="AR226" s="39">
        <f t="shared" si="31"/>
        <v>2</v>
      </c>
    </row>
    <row r="227" spans="1:44" ht="18">
      <c r="A227" s="53">
        <f t="shared" si="24"/>
        <v>487330</v>
      </c>
      <c r="B227" s="54" t="s">
        <v>1011</v>
      </c>
      <c r="C227" s="55" t="s">
        <v>1012</v>
      </c>
      <c r="D227" s="55" t="s">
        <v>28</v>
      </c>
      <c r="E227" s="55" t="s">
        <v>28</v>
      </c>
      <c r="F227" s="55" t="s">
        <v>380</v>
      </c>
      <c r="G227" s="55" t="s">
        <v>1687</v>
      </c>
      <c r="H227" s="55" t="s">
        <v>1688</v>
      </c>
      <c r="I227" s="55" t="s">
        <v>54</v>
      </c>
      <c r="J227" s="56" t="s">
        <v>1689</v>
      </c>
      <c r="K227" s="55" t="s">
        <v>1157</v>
      </c>
      <c r="L227" s="55" t="s">
        <v>1014</v>
      </c>
      <c r="M227" s="55" t="s">
        <v>1015</v>
      </c>
      <c r="N227" s="95">
        <v>1</v>
      </c>
      <c r="O227" s="96"/>
      <c r="P227" s="95">
        <v>1</v>
      </c>
      <c r="Q227" s="96"/>
      <c r="R227" s="95">
        <v>0</v>
      </c>
      <c r="S227" s="97"/>
      <c r="T227" s="96"/>
      <c r="U227" s="55">
        <v>1</v>
      </c>
      <c r="V227" s="55">
        <v>1</v>
      </c>
      <c r="W227" s="55">
        <v>0</v>
      </c>
      <c r="X227" s="55">
        <v>1</v>
      </c>
      <c r="Y227" s="55">
        <v>0</v>
      </c>
      <c r="Z227" s="55">
        <v>0</v>
      </c>
      <c r="AA227" s="55">
        <v>0</v>
      </c>
      <c r="AB227" s="55">
        <v>0</v>
      </c>
      <c r="AC227" s="55">
        <v>0</v>
      </c>
      <c r="AD227" s="55">
        <v>0</v>
      </c>
      <c r="AE227" s="55">
        <v>1</v>
      </c>
      <c r="AF227" s="55">
        <v>0</v>
      </c>
      <c r="AG227" s="55">
        <v>0</v>
      </c>
      <c r="AH227" s="55">
        <v>0</v>
      </c>
      <c r="AI227" s="55">
        <v>0</v>
      </c>
      <c r="AJ227" s="55">
        <v>0</v>
      </c>
      <c r="AK227" s="55">
        <v>0</v>
      </c>
      <c r="AL227" s="39" t="str">
        <f t="shared" si="25"/>
        <v>0, 0, 1, 0, 0,0</v>
      </c>
      <c r="AM227" s="39">
        <f t="shared" si="26"/>
        <v>0</v>
      </c>
      <c r="AN227" s="39">
        <f t="shared" si="27"/>
        <v>0</v>
      </c>
      <c r="AO227" s="39">
        <f t="shared" si="28"/>
        <v>1</v>
      </c>
      <c r="AP227" s="39">
        <f t="shared" si="29"/>
        <v>0</v>
      </c>
      <c r="AQ227" s="39">
        <f t="shared" si="30"/>
        <v>0</v>
      </c>
      <c r="AR227" s="39">
        <f t="shared" si="31"/>
        <v>0</v>
      </c>
    </row>
    <row r="228" spans="1:44" ht="18">
      <c r="A228" s="53">
        <f t="shared" si="24"/>
        <v>477976</v>
      </c>
      <c r="B228" s="54" t="s">
        <v>1011</v>
      </c>
      <c r="C228" s="55" t="s">
        <v>1012</v>
      </c>
      <c r="D228" s="55" t="s">
        <v>28</v>
      </c>
      <c r="E228" s="55" t="s">
        <v>28</v>
      </c>
      <c r="F228" s="55" t="s">
        <v>380</v>
      </c>
      <c r="G228" s="55" t="s">
        <v>1690</v>
      </c>
      <c r="H228" s="55" t="s">
        <v>1691</v>
      </c>
      <c r="I228" s="55" t="s">
        <v>54</v>
      </c>
      <c r="J228" s="56" t="s">
        <v>1692</v>
      </c>
      <c r="K228" s="55" t="s">
        <v>1157</v>
      </c>
      <c r="L228" s="55" t="s">
        <v>1014</v>
      </c>
      <c r="M228" s="55" t="s">
        <v>1015</v>
      </c>
      <c r="N228" s="95">
        <v>3</v>
      </c>
      <c r="O228" s="96"/>
      <c r="P228" s="95">
        <v>3</v>
      </c>
      <c r="Q228" s="96"/>
      <c r="R228" s="95">
        <v>0</v>
      </c>
      <c r="S228" s="97"/>
      <c r="T228" s="96"/>
      <c r="U228" s="55">
        <v>3</v>
      </c>
      <c r="V228" s="55">
        <v>3</v>
      </c>
      <c r="W228" s="55">
        <v>0</v>
      </c>
      <c r="X228" s="55">
        <v>3</v>
      </c>
      <c r="Y228" s="55">
        <v>0</v>
      </c>
      <c r="Z228" s="55">
        <v>0</v>
      </c>
      <c r="AA228" s="55">
        <v>0</v>
      </c>
      <c r="AB228" s="55">
        <v>1</v>
      </c>
      <c r="AC228" s="55">
        <v>0</v>
      </c>
      <c r="AD228" s="55">
        <v>1</v>
      </c>
      <c r="AE228" s="55">
        <v>0</v>
      </c>
      <c r="AF228" s="55">
        <v>0</v>
      </c>
      <c r="AG228" s="55">
        <v>0</v>
      </c>
      <c r="AH228" s="55">
        <v>0</v>
      </c>
      <c r="AI228" s="55">
        <v>0</v>
      </c>
      <c r="AJ228" s="55">
        <v>1</v>
      </c>
      <c r="AK228" s="55">
        <v>0</v>
      </c>
      <c r="AL228" s="39" t="str">
        <f t="shared" si="25"/>
        <v>0, 1, 1, 0, 0,1</v>
      </c>
      <c r="AM228" s="39">
        <f t="shared" si="26"/>
        <v>0</v>
      </c>
      <c r="AN228" s="39">
        <f t="shared" si="27"/>
        <v>1</v>
      </c>
      <c r="AO228" s="39">
        <f t="shared" si="28"/>
        <v>1</v>
      </c>
      <c r="AP228" s="39">
        <f t="shared" si="29"/>
        <v>0</v>
      </c>
      <c r="AQ228" s="39">
        <f t="shared" si="30"/>
        <v>0</v>
      </c>
      <c r="AR228" s="39">
        <f t="shared" si="31"/>
        <v>1</v>
      </c>
    </row>
    <row r="229" spans="1:44" ht="18">
      <c r="A229" s="53">
        <f t="shared" si="24"/>
        <v>660266</v>
      </c>
      <c r="B229" s="54" t="s">
        <v>1011</v>
      </c>
      <c r="C229" s="55" t="s">
        <v>1012</v>
      </c>
      <c r="D229" s="55" t="s">
        <v>28</v>
      </c>
      <c r="E229" s="55" t="s">
        <v>28</v>
      </c>
      <c r="F229" s="55" t="s">
        <v>380</v>
      </c>
      <c r="G229" s="55" t="s">
        <v>1693</v>
      </c>
      <c r="H229" s="55" t="s">
        <v>1694</v>
      </c>
      <c r="I229" s="55" t="s">
        <v>54</v>
      </c>
      <c r="J229" s="56" t="s">
        <v>1695</v>
      </c>
      <c r="K229" s="55" t="s">
        <v>1157</v>
      </c>
      <c r="L229" s="55" t="s">
        <v>1014</v>
      </c>
      <c r="M229" s="55" t="s">
        <v>1015</v>
      </c>
      <c r="N229" s="95">
        <v>2</v>
      </c>
      <c r="O229" s="96"/>
      <c r="P229" s="95">
        <v>2</v>
      </c>
      <c r="Q229" s="96"/>
      <c r="R229" s="95">
        <v>0</v>
      </c>
      <c r="S229" s="97"/>
      <c r="T229" s="96"/>
      <c r="U229" s="55">
        <v>2</v>
      </c>
      <c r="V229" s="55">
        <v>2</v>
      </c>
      <c r="W229" s="55">
        <v>0</v>
      </c>
      <c r="X229" s="55">
        <v>2</v>
      </c>
      <c r="Y229" s="55">
        <v>0</v>
      </c>
      <c r="Z229" s="55">
        <v>0</v>
      </c>
      <c r="AA229" s="55">
        <v>0</v>
      </c>
      <c r="AB229" s="55">
        <v>1</v>
      </c>
      <c r="AC229" s="55">
        <v>0</v>
      </c>
      <c r="AD229" s="55">
        <v>1</v>
      </c>
      <c r="AE229" s="55">
        <v>0</v>
      </c>
      <c r="AF229" s="55">
        <v>0</v>
      </c>
      <c r="AG229" s="55">
        <v>0</v>
      </c>
      <c r="AH229" s="55">
        <v>0</v>
      </c>
      <c r="AI229" s="55">
        <v>0</v>
      </c>
      <c r="AJ229" s="55">
        <v>0</v>
      </c>
      <c r="AK229" s="55">
        <v>0</v>
      </c>
      <c r="AL229" s="39" t="str">
        <f t="shared" si="25"/>
        <v>0, 1, 1, 0, 0,0</v>
      </c>
      <c r="AM229" s="39">
        <f t="shared" si="26"/>
        <v>0</v>
      </c>
      <c r="AN229" s="39">
        <f t="shared" si="27"/>
        <v>1</v>
      </c>
      <c r="AO229" s="39">
        <f t="shared" si="28"/>
        <v>1</v>
      </c>
      <c r="AP229" s="39">
        <f t="shared" si="29"/>
        <v>0</v>
      </c>
      <c r="AQ229" s="39">
        <f t="shared" si="30"/>
        <v>0</v>
      </c>
      <c r="AR229" s="39">
        <f t="shared" si="31"/>
        <v>0</v>
      </c>
    </row>
    <row r="230" spans="1:44" ht="18">
      <c r="A230" s="53">
        <f t="shared" si="24"/>
        <v>230177</v>
      </c>
      <c r="B230" s="54" t="s">
        <v>1011</v>
      </c>
      <c r="C230" s="55" t="s">
        <v>1012</v>
      </c>
      <c r="D230" s="55" t="s">
        <v>28</v>
      </c>
      <c r="E230" s="55" t="s">
        <v>28</v>
      </c>
      <c r="F230" s="55" t="s">
        <v>380</v>
      </c>
      <c r="G230" s="55" t="s">
        <v>380</v>
      </c>
      <c r="H230" s="55" t="s">
        <v>1696</v>
      </c>
      <c r="I230" s="55" t="s">
        <v>54</v>
      </c>
      <c r="J230" s="56" t="s">
        <v>1697</v>
      </c>
      <c r="K230" s="55" t="s">
        <v>1157</v>
      </c>
      <c r="L230" s="55" t="s">
        <v>1014</v>
      </c>
      <c r="M230" s="55" t="s">
        <v>1015</v>
      </c>
      <c r="N230" s="95">
        <v>67</v>
      </c>
      <c r="O230" s="96"/>
      <c r="P230" s="95">
        <v>67</v>
      </c>
      <c r="Q230" s="96"/>
      <c r="R230" s="95">
        <v>0</v>
      </c>
      <c r="S230" s="97"/>
      <c r="T230" s="96"/>
      <c r="U230" s="55">
        <v>6</v>
      </c>
      <c r="V230" s="55">
        <v>6</v>
      </c>
      <c r="W230" s="55">
        <v>0</v>
      </c>
      <c r="X230" s="55">
        <v>6</v>
      </c>
      <c r="Y230" s="55">
        <v>0</v>
      </c>
      <c r="Z230" s="55">
        <v>10</v>
      </c>
      <c r="AA230" s="55">
        <v>3</v>
      </c>
      <c r="AB230" s="55">
        <v>8</v>
      </c>
      <c r="AC230" s="55">
        <v>1</v>
      </c>
      <c r="AD230" s="55">
        <v>8</v>
      </c>
      <c r="AE230" s="55">
        <v>3</v>
      </c>
      <c r="AF230" s="55">
        <v>6</v>
      </c>
      <c r="AG230" s="55">
        <v>3</v>
      </c>
      <c r="AH230" s="55">
        <v>4</v>
      </c>
      <c r="AI230" s="55">
        <v>6</v>
      </c>
      <c r="AJ230" s="55">
        <v>9</v>
      </c>
      <c r="AK230" s="55">
        <v>6</v>
      </c>
      <c r="AL230" s="39" t="str">
        <f t="shared" si="25"/>
        <v>13, 9, 11, 9, 10,15</v>
      </c>
      <c r="AM230" s="39">
        <f t="shared" si="26"/>
        <v>13</v>
      </c>
      <c r="AN230" s="39">
        <f t="shared" si="27"/>
        <v>9</v>
      </c>
      <c r="AO230" s="39">
        <f t="shared" si="28"/>
        <v>11</v>
      </c>
      <c r="AP230" s="39">
        <f t="shared" si="29"/>
        <v>9</v>
      </c>
      <c r="AQ230" s="39">
        <f t="shared" si="30"/>
        <v>10</v>
      </c>
      <c r="AR230" s="39">
        <f t="shared" si="31"/>
        <v>15</v>
      </c>
    </row>
    <row r="231" spans="1:44" ht="18">
      <c r="A231" s="53">
        <f t="shared" si="24"/>
        <v>230714</v>
      </c>
      <c r="B231" s="54" t="s">
        <v>1011</v>
      </c>
      <c r="C231" s="55" t="s">
        <v>1012</v>
      </c>
      <c r="D231" s="55" t="s">
        <v>28</v>
      </c>
      <c r="E231" s="55" t="s">
        <v>28</v>
      </c>
      <c r="F231" s="55" t="s">
        <v>380</v>
      </c>
      <c r="G231" s="55" t="s">
        <v>1698</v>
      </c>
      <c r="H231" s="55" t="s">
        <v>1699</v>
      </c>
      <c r="I231" s="55" t="s">
        <v>54</v>
      </c>
      <c r="J231" s="56" t="s">
        <v>1700</v>
      </c>
      <c r="K231" s="55" t="s">
        <v>1157</v>
      </c>
      <c r="L231" s="55" t="s">
        <v>1014</v>
      </c>
      <c r="M231" s="55" t="s">
        <v>1015</v>
      </c>
      <c r="N231" s="95">
        <v>14</v>
      </c>
      <c r="O231" s="96"/>
      <c r="P231" s="95">
        <v>14</v>
      </c>
      <c r="Q231" s="96"/>
      <c r="R231" s="95">
        <v>0</v>
      </c>
      <c r="S231" s="97"/>
      <c r="T231" s="96"/>
      <c r="U231" s="55">
        <v>6</v>
      </c>
      <c r="V231" s="55">
        <v>6</v>
      </c>
      <c r="W231" s="55">
        <v>0</v>
      </c>
      <c r="X231" s="55">
        <v>6</v>
      </c>
      <c r="Y231" s="55">
        <v>0</v>
      </c>
      <c r="Z231" s="55">
        <v>0</v>
      </c>
      <c r="AA231" s="55">
        <v>1</v>
      </c>
      <c r="AB231" s="55">
        <v>3</v>
      </c>
      <c r="AC231" s="55">
        <v>2</v>
      </c>
      <c r="AD231" s="55">
        <v>4</v>
      </c>
      <c r="AE231" s="55">
        <v>0</v>
      </c>
      <c r="AF231" s="55">
        <v>0</v>
      </c>
      <c r="AG231" s="55">
        <v>1</v>
      </c>
      <c r="AH231" s="55">
        <v>1</v>
      </c>
      <c r="AI231" s="55">
        <v>2</v>
      </c>
      <c r="AJ231" s="55">
        <v>0</v>
      </c>
      <c r="AK231" s="55">
        <v>0</v>
      </c>
      <c r="AL231" s="39" t="str">
        <f t="shared" si="25"/>
        <v>1, 5, 4, 1, 3,0</v>
      </c>
      <c r="AM231" s="39">
        <f t="shared" si="26"/>
        <v>1</v>
      </c>
      <c r="AN231" s="39">
        <f t="shared" si="27"/>
        <v>5</v>
      </c>
      <c r="AO231" s="39">
        <f t="shared" si="28"/>
        <v>4</v>
      </c>
      <c r="AP231" s="39">
        <f t="shared" si="29"/>
        <v>1</v>
      </c>
      <c r="AQ231" s="39">
        <f t="shared" si="30"/>
        <v>3</v>
      </c>
      <c r="AR231" s="39">
        <f t="shared" si="31"/>
        <v>0</v>
      </c>
    </row>
    <row r="232" spans="1:44" ht="18">
      <c r="A232" s="53">
        <f t="shared" si="24"/>
        <v>546713</v>
      </c>
      <c r="B232" s="54" t="s">
        <v>1011</v>
      </c>
      <c r="C232" s="55" t="s">
        <v>1012</v>
      </c>
      <c r="D232" s="55" t="s">
        <v>28</v>
      </c>
      <c r="E232" s="55" t="s">
        <v>28</v>
      </c>
      <c r="F232" s="55" t="s">
        <v>356</v>
      </c>
      <c r="G232" s="55" t="s">
        <v>1701</v>
      </c>
      <c r="H232" s="55" t="s">
        <v>1702</v>
      </c>
      <c r="I232" s="55" t="s">
        <v>54</v>
      </c>
      <c r="J232" s="56" t="s">
        <v>1703</v>
      </c>
      <c r="K232" s="55" t="s">
        <v>1157</v>
      </c>
      <c r="L232" s="55" t="s">
        <v>1014</v>
      </c>
      <c r="M232" s="55" t="s">
        <v>1015</v>
      </c>
      <c r="N232" s="95">
        <v>15</v>
      </c>
      <c r="O232" s="96"/>
      <c r="P232" s="95">
        <v>15</v>
      </c>
      <c r="Q232" s="96"/>
      <c r="R232" s="95">
        <v>0</v>
      </c>
      <c r="S232" s="97"/>
      <c r="T232" s="96"/>
      <c r="U232" s="55">
        <v>5</v>
      </c>
      <c r="V232" s="55">
        <v>5</v>
      </c>
      <c r="W232" s="55">
        <v>0</v>
      </c>
      <c r="X232" s="55">
        <v>5</v>
      </c>
      <c r="Y232" s="55">
        <v>0</v>
      </c>
      <c r="Z232" s="55">
        <v>1</v>
      </c>
      <c r="AA232" s="55">
        <v>3</v>
      </c>
      <c r="AB232" s="55">
        <v>1</v>
      </c>
      <c r="AC232" s="55">
        <v>0</v>
      </c>
      <c r="AD232" s="55">
        <v>1</v>
      </c>
      <c r="AE232" s="55">
        <v>1</v>
      </c>
      <c r="AF232" s="55">
        <v>1</v>
      </c>
      <c r="AG232" s="55">
        <v>4</v>
      </c>
      <c r="AH232" s="55">
        <v>0</v>
      </c>
      <c r="AI232" s="55">
        <v>0</v>
      </c>
      <c r="AJ232" s="55">
        <v>3</v>
      </c>
      <c r="AK232" s="55">
        <v>0</v>
      </c>
      <c r="AL232" s="39" t="str">
        <f t="shared" si="25"/>
        <v>4, 1, 2, 5, 0,3</v>
      </c>
      <c r="AM232" s="39">
        <f t="shared" si="26"/>
        <v>4</v>
      </c>
      <c r="AN232" s="39">
        <f t="shared" si="27"/>
        <v>1</v>
      </c>
      <c r="AO232" s="39">
        <f t="shared" si="28"/>
        <v>2</v>
      </c>
      <c r="AP232" s="39">
        <f t="shared" si="29"/>
        <v>5</v>
      </c>
      <c r="AQ232" s="39">
        <f t="shared" si="30"/>
        <v>0</v>
      </c>
      <c r="AR232" s="39">
        <f t="shared" si="31"/>
        <v>3</v>
      </c>
    </row>
    <row r="233" spans="1:44" ht="18">
      <c r="A233" s="53">
        <f t="shared" si="24"/>
        <v>515841</v>
      </c>
      <c r="B233" s="54" t="s">
        <v>1011</v>
      </c>
      <c r="C233" s="55" t="s">
        <v>1012</v>
      </c>
      <c r="D233" s="55" t="s">
        <v>28</v>
      </c>
      <c r="E233" s="55" t="s">
        <v>28</v>
      </c>
      <c r="F233" s="55" t="s">
        <v>356</v>
      </c>
      <c r="G233" s="55" t="s">
        <v>1704</v>
      </c>
      <c r="H233" s="55" t="s">
        <v>1705</v>
      </c>
      <c r="I233" s="55" t="s">
        <v>54</v>
      </c>
      <c r="J233" s="56" t="s">
        <v>1156</v>
      </c>
      <c r="K233" s="55" t="s">
        <v>1157</v>
      </c>
      <c r="L233" s="55" t="s">
        <v>1014</v>
      </c>
      <c r="M233" s="55" t="s">
        <v>1015</v>
      </c>
      <c r="N233" s="95">
        <v>45</v>
      </c>
      <c r="O233" s="96"/>
      <c r="P233" s="95">
        <v>45</v>
      </c>
      <c r="Q233" s="96"/>
      <c r="R233" s="95">
        <v>0</v>
      </c>
      <c r="S233" s="97"/>
      <c r="T233" s="96"/>
      <c r="U233" s="55">
        <v>6</v>
      </c>
      <c r="V233" s="55">
        <v>6</v>
      </c>
      <c r="W233" s="55">
        <v>0</v>
      </c>
      <c r="X233" s="55">
        <v>6</v>
      </c>
      <c r="Y233" s="55">
        <v>0</v>
      </c>
      <c r="Z233" s="55">
        <v>4</v>
      </c>
      <c r="AA233" s="55">
        <v>3</v>
      </c>
      <c r="AB233" s="55">
        <v>3</v>
      </c>
      <c r="AC233" s="55">
        <v>4</v>
      </c>
      <c r="AD233" s="55">
        <v>2</v>
      </c>
      <c r="AE233" s="55">
        <v>4</v>
      </c>
      <c r="AF233" s="55">
        <v>2</v>
      </c>
      <c r="AG233" s="55">
        <v>4</v>
      </c>
      <c r="AH233" s="55">
        <v>8</v>
      </c>
      <c r="AI233" s="55">
        <v>2</v>
      </c>
      <c r="AJ233" s="55">
        <v>4</v>
      </c>
      <c r="AK233" s="55">
        <v>5</v>
      </c>
      <c r="AL233" s="39" t="str">
        <f t="shared" si="25"/>
        <v>7, 7, 6, 6, 10,9</v>
      </c>
      <c r="AM233" s="39">
        <f t="shared" si="26"/>
        <v>7</v>
      </c>
      <c r="AN233" s="39">
        <f t="shared" si="27"/>
        <v>7</v>
      </c>
      <c r="AO233" s="39">
        <f t="shared" si="28"/>
        <v>6</v>
      </c>
      <c r="AP233" s="39">
        <f t="shared" si="29"/>
        <v>6</v>
      </c>
      <c r="AQ233" s="39">
        <f t="shared" si="30"/>
        <v>10</v>
      </c>
      <c r="AR233" s="39">
        <f t="shared" si="31"/>
        <v>9</v>
      </c>
    </row>
    <row r="234" spans="1:44" ht="18">
      <c r="A234" s="53">
        <f t="shared" si="24"/>
        <v>804351</v>
      </c>
      <c r="B234" s="54" t="s">
        <v>1011</v>
      </c>
      <c r="C234" s="55" t="s">
        <v>1012</v>
      </c>
      <c r="D234" s="55" t="s">
        <v>28</v>
      </c>
      <c r="E234" s="55" t="s">
        <v>28</v>
      </c>
      <c r="F234" s="55" t="s">
        <v>356</v>
      </c>
      <c r="G234" s="55" t="s">
        <v>1706</v>
      </c>
      <c r="H234" s="55" t="s">
        <v>1707</v>
      </c>
      <c r="I234" s="55" t="s">
        <v>54</v>
      </c>
      <c r="J234" s="56" t="s">
        <v>1708</v>
      </c>
      <c r="K234" s="55" t="s">
        <v>1157</v>
      </c>
      <c r="L234" s="55" t="s">
        <v>1014</v>
      </c>
      <c r="M234" s="55" t="s">
        <v>1015</v>
      </c>
      <c r="N234" s="95">
        <v>25</v>
      </c>
      <c r="O234" s="96"/>
      <c r="P234" s="95">
        <v>25</v>
      </c>
      <c r="Q234" s="96"/>
      <c r="R234" s="95">
        <v>0</v>
      </c>
      <c r="S234" s="97"/>
      <c r="T234" s="96"/>
      <c r="U234" s="55">
        <v>6</v>
      </c>
      <c r="V234" s="55">
        <v>6</v>
      </c>
      <c r="W234" s="55">
        <v>0</v>
      </c>
      <c r="X234" s="55">
        <v>6</v>
      </c>
      <c r="Y234" s="55">
        <v>0</v>
      </c>
      <c r="Z234" s="55">
        <v>2</v>
      </c>
      <c r="AA234" s="55">
        <v>2</v>
      </c>
      <c r="AB234" s="55">
        <v>1</v>
      </c>
      <c r="AC234" s="55">
        <v>3</v>
      </c>
      <c r="AD234" s="55">
        <v>3</v>
      </c>
      <c r="AE234" s="55">
        <v>2</v>
      </c>
      <c r="AF234" s="55">
        <v>4</v>
      </c>
      <c r="AG234" s="55">
        <v>1</v>
      </c>
      <c r="AH234" s="55">
        <v>1</v>
      </c>
      <c r="AI234" s="55">
        <v>3</v>
      </c>
      <c r="AJ234" s="55">
        <v>1</v>
      </c>
      <c r="AK234" s="55">
        <v>2</v>
      </c>
      <c r="AL234" s="39" t="str">
        <f t="shared" si="25"/>
        <v>4, 4, 5, 5, 4,3</v>
      </c>
      <c r="AM234" s="39">
        <f t="shared" si="26"/>
        <v>4</v>
      </c>
      <c r="AN234" s="39">
        <f t="shared" si="27"/>
        <v>4</v>
      </c>
      <c r="AO234" s="39">
        <f t="shared" si="28"/>
        <v>5</v>
      </c>
      <c r="AP234" s="39">
        <f t="shared" si="29"/>
        <v>5</v>
      </c>
      <c r="AQ234" s="39">
        <f t="shared" si="30"/>
        <v>4</v>
      </c>
      <c r="AR234" s="39">
        <f t="shared" si="31"/>
        <v>3</v>
      </c>
    </row>
    <row r="235" spans="1:44" ht="18">
      <c r="A235" s="53">
        <f t="shared" si="24"/>
        <v>230524</v>
      </c>
      <c r="B235" s="54" t="s">
        <v>1011</v>
      </c>
      <c r="C235" s="55" t="s">
        <v>1012</v>
      </c>
      <c r="D235" s="55" t="s">
        <v>28</v>
      </c>
      <c r="E235" s="55" t="s">
        <v>28</v>
      </c>
      <c r="F235" s="55" t="s">
        <v>356</v>
      </c>
      <c r="G235" s="55" t="s">
        <v>1709</v>
      </c>
      <c r="H235" s="55" t="s">
        <v>1710</v>
      </c>
      <c r="I235" s="55" t="s">
        <v>54</v>
      </c>
      <c r="J235" s="56" t="s">
        <v>1711</v>
      </c>
      <c r="K235" s="55" t="s">
        <v>1157</v>
      </c>
      <c r="L235" s="55" t="s">
        <v>1014</v>
      </c>
      <c r="M235" s="55" t="s">
        <v>1015</v>
      </c>
      <c r="N235" s="95">
        <v>55</v>
      </c>
      <c r="O235" s="96"/>
      <c r="P235" s="95">
        <v>55</v>
      </c>
      <c r="Q235" s="96"/>
      <c r="R235" s="95">
        <v>0</v>
      </c>
      <c r="S235" s="97"/>
      <c r="T235" s="96"/>
      <c r="U235" s="55">
        <v>6</v>
      </c>
      <c r="V235" s="55">
        <v>6</v>
      </c>
      <c r="W235" s="55">
        <v>0</v>
      </c>
      <c r="X235" s="55">
        <v>6</v>
      </c>
      <c r="Y235" s="55">
        <v>0</v>
      </c>
      <c r="Z235" s="55">
        <v>2</v>
      </c>
      <c r="AA235" s="55">
        <v>5</v>
      </c>
      <c r="AB235" s="55">
        <v>8</v>
      </c>
      <c r="AC235" s="55">
        <v>2</v>
      </c>
      <c r="AD235" s="55">
        <v>2</v>
      </c>
      <c r="AE235" s="55">
        <v>9</v>
      </c>
      <c r="AF235" s="55">
        <v>4</v>
      </c>
      <c r="AG235" s="55">
        <v>2</v>
      </c>
      <c r="AH235" s="55">
        <v>2</v>
      </c>
      <c r="AI235" s="55">
        <v>5</v>
      </c>
      <c r="AJ235" s="55">
        <v>6</v>
      </c>
      <c r="AK235" s="55">
        <v>8</v>
      </c>
      <c r="AL235" s="39" t="str">
        <f t="shared" si="25"/>
        <v>7, 10, 11, 6, 7,14</v>
      </c>
      <c r="AM235" s="39">
        <f t="shared" si="26"/>
        <v>7</v>
      </c>
      <c r="AN235" s="39">
        <f t="shared" si="27"/>
        <v>10</v>
      </c>
      <c r="AO235" s="39">
        <f t="shared" si="28"/>
        <v>11</v>
      </c>
      <c r="AP235" s="39">
        <f t="shared" si="29"/>
        <v>6</v>
      </c>
      <c r="AQ235" s="39">
        <f t="shared" si="30"/>
        <v>7</v>
      </c>
      <c r="AR235" s="39">
        <f t="shared" si="31"/>
        <v>14</v>
      </c>
    </row>
    <row r="236" spans="1:44" ht="18">
      <c r="A236" s="53">
        <f t="shared" si="24"/>
        <v>230193</v>
      </c>
      <c r="B236" s="54" t="s">
        <v>1011</v>
      </c>
      <c r="C236" s="55" t="s">
        <v>1012</v>
      </c>
      <c r="D236" s="55" t="s">
        <v>28</v>
      </c>
      <c r="E236" s="55" t="s">
        <v>28</v>
      </c>
      <c r="F236" s="55" t="s">
        <v>356</v>
      </c>
      <c r="G236" s="55" t="s">
        <v>356</v>
      </c>
      <c r="H236" s="55" t="s">
        <v>1712</v>
      </c>
      <c r="I236" s="55" t="s">
        <v>54</v>
      </c>
      <c r="J236" s="56" t="s">
        <v>1713</v>
      </c>
      <c r="K236" s="55" t="s">
        <v>1157</v>
      </c>
      <c r="L236" s="55" t="s">
        <v>1014</v>
      </c>
      <c r="M236" s="55" t="s">
        <v>1015</v>
      </c>
      <c r="N236" s="95">
        <v>195</v>
      </c>
      <c r="O236" s="96"/>
      <c r="P236" s="95">
        <v>193</v>
      </c>
      <c r="Q236" s="96"/>
      <c r="R236" s="95">
        <v>2</v>
      </c>
      <c r="S236" s="97"/>
      <c r="T236" s="96"/>
      <c r="U236" s="55">
        <v>6</v>
      </c>
      <c r="V236" s="55">
        <v>12</v>
      </c>
      <c r="W236" s="55">
        <v>0</v>
      </c>
      <c r="X236" s="55">
        <v>12</v>
      </c>
      <c r="Y236" s="55">
        <v>0</v>
      </c>
      <c r="Z236" s="55">
        <v>14</v>
      </c>
      <c r="AA236" s="55">
        <v>20</v>
      </c>
      <c r="AB236" s="55">
        <v>20</v>
      </c>
      <c r="AC236" s="55">
        <v>14</v>
      </c>
      <c r="AD236" s="55">
        <v>18</v>
      </c>
      <c r="AE236" s="55">
        <v>15</v>
      </c>
      <c r="AF236" s="55">
        <v>15</v>
      </c>
      <c r="AG236" s="55">
        <v>12</v>
      </c>
      <c r="AH236" s="55">
        <v>19</v>
      </c>
      <c r="AI236" s="55">
        <v>15</v>
      </c>
      <c r="AJ236" s="55">
        <v>17</v>
      </c>
      <c r="AK236" s="55">
        <v>16</v>
      </c>
      <c r="AL236" s="39" t="str">
        <f t="shared" si="25"/>
        <v>34, 34, 33, 27, 34,33</v>
      </c>
      <c r="AM236" s="39">
        <f t="shared" si="26"/>
        <v>34</v>
      </c>
      <c r="AN236" s="39">
        <f t="shared" si="27"/>
        <v>34</v>
      </c>
      <c r="AO236" s="39">
        <f t="shared" si="28"/>
        <v>33</v>
      </c>
      <c r="AP236" s="39">
        <f t="shared" si="29"/>
        <v>27</v>
      </c>
      <c r="AQ236" s="39">
        <f t="shared" si="30"/>
        <v>34</v>
      </c>
      <c r="AR236" s="39">
        <f t="shared" si="31"/>
        <v>33</v>
      </c>
    </row>
    <row r="237" spans="1:44" ht="18">
      <c r="A237" s="53">
        <f t="shared" si="24"/>
        <v>242248</v>
      </c>
      <c r="B237" s="54" t="s">
        <v>1011</v>
      </c>
      <c r="C237" s="55" t="s">
        <v>1012</v>
      </c>
      <c r="D237" s="55" t="s">
        <v>28</v>
      </c>
      <c r="E237" s="55" t="s">
        <v>28</v>
      </c>
      <c r="F237" s="55" t="s">
        <v>356</v>
      </c>
      <c r="G237" s="55" t="s">
        <v>1714</v>
      </c>
      <c r="H237" s="55" t="s">
        <v>1715</v>
      </c>
      <c r="I237" s="55" t="s">
        <v>54</v>
      </c>
      <c r="J237" s="56" t="s">
        <v>1716</v>
      </c>
      <c r="K237" s="55" t="s">
        <v>1157</v>
      </c>
      <c r="L237" s="55" t="s">
        <v>1014</v>
      </c>
      <c r="M237" s="55" t="s">
        <v>1015</v>
      </c>
      <c r="N237" s="95">
        <v>30</v>
      </c>
      <c r="O237" s="96"/>
      <c r="P237" s="95">
        <v>30</v>
      </c>
      <c r="Q237" s="96"/>
      <c r="R237" s="95">
        <v>0</v>
      </c>
      <c r="S237" s="97"/>
      <c r="T237" s="96"/>
      <c r="U237" s="55">
        <v>6</v>
      </c>
      <c r="V237" s="55">
        <v>6</v>
      </c>
      <c r="W237" s="55">
        <v>0</v>
      </c>
      <c r="X237" s="55">
        <v>6</v>
      </c>
      <c r="Y237" s="55">
        <v>0</v>
      </c>
      <c r="Z237" s="55">
        <v>3</v>
      </c>
      <c r="AA237" s="55">
        <v>0</v>
      </c>
      <c r="AB237" s="55">
        <v>0</v>
      </c>
      <c r="AC237" s="55">
        <v>3</v>
      </c>
      <c r="AD237" s="55">
        <v>3</v>
      </c>
      <c r="AE237" s="55">
        <v>2</v>
      </c>
      <c r="AF237" s="55">
        <v>2</v>
      </c>
      <c r="AG237" s="55">
        <v>0</v>
      </c>
      <c r="AH237" s="55">
        <v>8</v>
      </c>
      <c r="AI237" s="55">
        <v>4</v>
      </c>
      <c r="AJ237" s="55">
        <v>4</v>
      </c>
      <c r="AK237" s="55">
        <v>1</v>
      </c>
      <c r="AL237" s="39" t="str">
        <f t="shared" si="25"/>
        <v>3, 3, 5, 2, 12,5</v>
      </c>
      <c r="AM237" s="39">
        <f t="shared" si="26"/>
        <v>3</v>
      </c>
      <c r="AN237" s="39">
        <f t="shared" si="27"/>
        <v>3</v>
      </c>
      <c r="AO237" s="39">
        <f t="shared" si="28"/>
        <v>5</v>
      </c>
      <c r="AP237" s="39">
        <f t="shared" si="29"/>
        <v>2</v>
      </c>
      <c r="AQ237" s="39">
        <f t="shared" si="30"/>
        <v>12</v>
      </c>
      <c r="AR237" s="39">
        <f t="shared" si="31"/>
        <v>5</v>
      </c>
    </row>
    <row r="238" spans="1:44" ht="18">
      <c r="A238" s="53">
        <f t="shared" si="24"/>
        <v>239061</v>
      </c>
      <c r="B238" s="54" t="s">
        <v>1011</v>
      </c>
      <c r="C238" s="55" t="s">
        <v>1012</v>
      </c>
      <c r="D238" s="55" t="s">
        <v>28</v>
      </c>
      <c r="E238" s="55" t="s">
        <v>28</v>
      </c>
      <c r="F238" s="55" t="s">
        <v>356</v>
      </c>
      <c r="G238" s="55" t="s">
        <v>1072</v>
      </c>
      <c r="H238" s="55" t="s">
        <v>1717</v>
      </c>
      <c r="I238" s="55" t="s">
        <v>54</v>
      </c>
      <c r="J238" s="56" t="s">
        <v>1718</v>
      </c>
      <c r="K238" s="55" t="s">
        <v>1157</v>
      </c>
      <c r="L238" s="55" t="s">
        <v>1014</v>
      </c>
      <c r="M238" s="55" t="s">
        <v>1015</v>
      </c>
      <c r="N238" s="95">
        <v>100</v>
      </c>
      <c r="O238" s="96"/>
      <c r="P238" s="95">
        <v>100</v>
      </c>
      <c r="Q238" s="96"/>
      <c r="R238" s="95">
        <v>0</v>
      </c>
      <c r="S238" s="97"/>
      <c r="T238" s="96"/>
      <c r="U238" s="55">
        <v>6</v>
      </c>
      <c r="V238" s="55">
        <v>6</v>
      </c>
      <c r="W238" s="55">
        <v>0</v>
      </c>
      <c r="X238" s="55">
        <v>6</v>
      </c>
      <c r="Y238" s="55">
        <v>0</v>
      </c>
      <c r="Z238" s="55">
        <v>9</v>
      </c>
      <c r="AA238" s="55">
        <v>6</v>
      </c>
      <c r="AB238" s="55">
        <v>8</v>
      </c>
      <c r="AC238" s="55">
        <v>5</v>
      </c>
      <c r="AD238" s="55">
        <v>8</v>
      </c>
      <c r="AE238" s="55">
        <v>11</v>
      </c>
      <c r="AF238" s="55">
        <v>9</v>
      </c>
      <c r="AG238" s="55">
        <v>6</v>
      </c>
      <c r="AH238" s="55">
        <v>8</v>
      </c>
      <c r="AI238" s="55">
        <v>10</v>
      </c>
      <c r="AJ238" s="55">
        <v>6</v>
      </c>
      <c r="AK238" s="55">
        <v>14</v>
      </c>
      <c r="AL238" s="39" t="str">
        <f t="shared" si="25"/>
        <v>15, 13, 19, 15, 18,20</v>
      </c>
      <c r="AM238" s="39">
        <f t="shared" si="26"/>
        <v>15</v>
      </c>
      <c r="AN238" s="39">
        <f t="shared" si="27"/>
        <v>13</v>
      </c>
      <c r="AO238" s="39">
        <f t="shared" si="28"/>
        <v>19</v>
      </c>
      <c r="AP238" s="39">
        <f t="shared" si="29"/>
        <v>15</v>
      </c>
      <c r="AQ238" s="39">
        <f t="shared" si="30"/>
        <v>18</v>
      </c>
      <c r="AR238" s="39">
        <f t="shared" si="31"/>
        <v>20</v>
      </c>
    </row>
    <row r="239" spans="1:44" ht="18">
      <c r="A239" s="53">
        <f t="shared" si="24"/>
        <v>227017</v>
      </c>
      <c r="B239" s="54" t="s">
        <v>1011</v>
      </c>
      <c r="C239" s="55" t="s">
        <v>1012</v>
      </c>
      <c r="D239" s="55" t="s">
        <v>28</v>
      </c>
      <c r="E239" s="55" t="s">
        <v>28</v>
      </c>
      <c r="F239" s="55" t="s">
        <v>356</v>
      </c>
      <c r="G239" s="55" t="s">
        <v>1719</v>
      </c>
      <c r="H239" s="55" t="s">
        <v>1720</v>
      </c>
      <c r="I239" s="55" t="s">
        <v>54</v>
      </c>
      <c r="J239" s="56" t="s">
        <v>1400</v>
      </c>
      <c r="K239" s="55" t="s">
        <v>1157</v>
      </c>
      <c r="L239" s="55" t="s">
        <v>1014</v>
      </c>
      <c r="M239" s="55" t="s">
        <v>1015</v>
      </c>
      <c r="N239" s="95">
        <v>52</v>
      </c>
      <c r="O239" s="96"/>
      <c r="P239" s="95">
        <v>52</v>
      </c>
      <c r="Q239" s="96"/>
      <c r="R239" s="95">
        <v>0</v>
      </c>
      <c r="S239" s="97"/>
      <c r="T239" s="96"/>
      <c r="U239" s="55">
        <v>6</v>
      </c>
      <c r="V239" s="55">
        <v>6</v>
      </c>
      <c r="W239" s="55">
        <v>0</v>
      </c>
      <c r="X239" s="55">
        <v>6</v>
      </c>
      <c r="Y239" s="55">
        <v>0</v>
      </c>
      <c r="Z239" s="55">
        <v>3</v>
      </c>
      <c r="AA239" s="55">
        <v>6</v>
      </c>
      <c r="AB239" s="55">
        <v>8</v>
      </c>
      <c r="AC239" s="55">
        <v>5</v>
      </c>
      <c r="AD239" s="55">
        <v>6</v>
      </c>
      <c r="AE239" s="55">
        <v>1</v>
      </c>
      <c r="AF239" s="55">
        <v>3</v>
      </c>
      <c r="AG239" s="55">
        <v>3</v>
      </c>
      <c r="AH239" s="55">
        <v>5</v>
      </c>
      <c r="AI239" s="55">
        <v>5</v>
      </c>
      <c r="AJ239" s="55">
        <v>1</v>
      </c>
      <c r="AK239" s="55">
        <v>6</v>
      </c>
      <c r="AL239" s="39" t="str">
        <f t="shared" si="25"/>
        <v>9, 13, 7, 6, 10,7</v>
      </c>
      <c r="AM239" s="39">
        <f t="shared" si="26"/>
        <v>9</v>
      </c>
      <c r="AN239" s="39">
        <f t="shared" si="27"/>
        <v>13</v>
      </c>
      <c r="AO239" s="39">
        <f t="shared" si="28"/>
        <v>7</v>
      </c>
      <c r="AP239" s="39">
        <f t="shared" si="29"/>
        <v>6</v>
      </c>
      <c r="AQ239" s="39">
        <f t="shared" si="30"/>
        <v>10</v>
      </c>
      <c r="AR239" s="39">
        <f t="shared" si="31"/>
        <v>7</v>
      </c>
    </row>
    <row r="240" spans="1:44" ht="18">
      <c r="A240" s="53">
        <f t="shared" si="24"/>
        <v>230987</v>
      </c>
      <c r="B240" s="54" t="s">
        <v>1011</v>
      </c>
      <c r="C240" s="55" t="s">
        <v>1012</v>
      </c>
      <c r="D240" s="55" t="s">
        <v>28</v>
      </c>
      <c r="E240" s="55" t="s">
        <v>28</v>
      </c>
      <c r="F240" s="55" t="s">
        <v>386</v>
      </c>
      <c r="G240" s="55" t="s">
        <v>1073</v>
      </c>
      <c r="H240" s="55" t="s">
        <v>1721</v>
      </c>
      <c r="I240" s="55" t="s">
        <v>54</v>
      </c>
      <c r="J240" s="56" t="s">
        <v>1722</v>
      </c>
      <c r="K240" s="55" t="s">
        <v>1157</v>
      </c>
      <c r="L240" s="55" t="s">
        <v>1014</v>
      </c>
      <c r="M240" s="55" t="s">
        <v>1015</v>
      </c>
      <c r="N240" s="95">
        <v>196</v>
      </c>
      <c r="O240" s="96"/>
      <c r="P240" s="95">
        <v>196</v>
      </c>
      <c r="Q240" s="96"/>
      <c r="R240" s="95">
        <v>0</v>
      </c>
      <c r="S240" s="97"/>
      <c r="T240" s="96"/>
      <c r="U240" s="55">
        <v>6</v>
      </c>
      <c r="V240" s="55">
        <v>12</v>
      </c>
      <c r="W240" s="55">
        <v>0</v>
      </c>
      <c r="X240" s="55">
        <v>12</v>
      </c>
      <c r="Y240" s="55">
        <v>0</v>
      </c>
      <c r="Z240" s="55">
        <v>17</v>
      </c>
      <c r="AA240" s="55">
        <v>24</v>
      </c>
      <c r="AB240" s="55">
        <v>17</v>
      </c>
      <c r="AC240" s="55">
        <v>11</v>
      </c>
      <c r="AD240" s="55">
        <v>12</v>
      </c>
      <c r="AE240" s="55">
        <v>23</v>
      </c>
      <c r="AF240" s="55">
        <v>14</v>
      </c>
      <c r="AG240" s="55">
        <v>16</v>
      </c>
      <c r="AH240" s="55">
        <v>20</v>
      </c>
      <c r="AI240" s="55">
        <v>15</v>
      </c>
      <c r="AJ240" s="55">
        <v>10</v>
      </c>
      <c r="AK240" s="55">
        <v>17</v>
      </c>
      <c r="AL240" s="39" t="str">
        <f t="shared" si="25"/>
        <v>41, 28, 35, 30, 35,27</v>
      </c>
      <c r="AM240" s="39">
        <f t="shared" si="26"/>
        <v>41</v>
      </c>
      <c r="AN240" s="39">
        <f t="shared" si="27"/>
        <v>28</v>
      </c>
      <c r="AO240" s="39">
        <f t="shared" si="28"/>
        <v>35</v>
      </c>
      <c r="AP240" s="39">
        <f t="shared" si="29"/>
        <v>30</v>
      </c>
      <c r="AQ240" s="39">
        <f t="shared" si="30"/>
        <v>35</v>
      </c>
      <c r="AR240" s="39">
        <f t="shared" si="31"/>
        <v>27</v>
      </c>
    </row>
    <row r="241" spans="1:44" ht="18">
      <c r="A241" s="53">
        <f t="shared" si="24"/>
        <v>547901</v>
      </c>
      <c r="B241" s="54" t="s">
        <v>1011</v>
      </c>
      <c r="C241" s="55" t="s">
        <v>1012</v>
      </c>
      <c r="D241" s="55" t="s">
        <v>28</v>
      </c>
      <c r="E241" s="55" t="s">
        <v>28</v>
      </c>
      <c r="F241" s="55" t="s">
        <v>386</v>
      </c>
      <c r="G241" s="55" t="s">
        <v>1723</v>
      </c>
      <c r="H241" s="55" t="s">
        <v>1724</v>
      </c>
      <c r="I241" s="55" t="s">
        <v>54</v>
      </c>
      <c r="J241" s="56" t="s">
        <v>1725</v>
      </c>
      <c r="K241" s="55" t="s">
        <v>1157</v>
      </c>
      <c r="L241" s="55" t="s">
        <v>1014</v>
      </c>
      <c r="M241" s="55" t="s">
        <v>1015</v>
      </c>
      <c r="N241" s="95">
        <v>5</v>
      </c>
      <c r="O241" s="96"/>
      <c r="P241" s="95">
        <v>5</v>
      </c>
      <c r="Q241" s="96"/>
      <c r="R241" s="95">
        <v>0</v>
      </c>
      <c r="S241" s="97"/>
      <c r="T241" s="96"/>
      <c r="U241" s="55">
        <v>4</v>
      </c>
      <c r="V241" s="55">
        <v>4</v>
      </c>
      <c r="W241" s="55">
        <v>0</v>
      </c>
      <c r="X241" s="55">
        <v>4</v>
      </c>
      <c r="Y241" s="55">
        <v>0</v>
      </c>
      <c r="Z241" s="55">
        <v>1</v>
      </c>
      <c r="AA241" s="55">
        <v>0</v>
      </c>
      <c r="AB241" s="55">
        <v>0</v>
      </c>
      <c r="AC241" s="55">
        <v>1</v>
      </c>
      <c r="AD241" s="55">
        <v>0</v>
      </c>
      <c r="AE241" s="55">
        <v>1</v>
      </c>
      <c r="AF241" s="55">
        <v>0</v>
      </c>
      <c r="AG241" s="55">
        <v>0</v>
      </c>
      <c r="AH241" s="55">
        <v>0</v>
      </c>
      <c r="AI241" s="55">
        <v>0</v>
      </c>
      <c r="AJ241" s="55">
        <v>0</v>
      </c>
      <c r="AK241" s="55">
        <v>2</v>
      </c>
      <c r="AL241" s="39" t="str">
        <f t="shared" si="25"/>
        <v>1, 1, 1, 0, 0,2</v>
      </c>
      <c r="AM241" s="39">
        <f t="shared" si="26"/>
        <v>1</v>
      </c>
      <c r="AN241" s="39">
        <f t="shared" si="27"/>
        <v>1</v>
      </c>
      <c r="AO241" s="39">
        <f t="shared" si="28"/>
        <v>1</v>
      </c>
      <c r="AP241" s="39">
        <f t="shared" si="29"/>
        <v>0</v>
      </c>
      <c r="AQ241" s="39">
        <f t="shared" si="30"/>
        <v>0</v>
      </c>
      <c r="AR241" s="39">
        <f t="shared" si="31"/>
        <v>2</v>
      </c>
    </row>
    <row r="242" spans="1:44" ht="18">
      <c r="A242" s="53">
        <f t="shared" si="24"/>
        <v>706606</v>
      </c>
      <c r="B242" s="54" t="s">
        <v>1011</v>
      </c>
      <c r="C242" s="55" t="s">
        <v>1012</v>
      </c>
      <c r="D242" s="55" t="s">
        <v>28</v>
      </c>
      <c r="E242" s="55" t="s">
        <v>28</v>
      </c>
      <c r="F242" s="55" t="s">
        <v>386</v>
      </c>
      <c r="G242" s="55" t="s">
        <v>1726</v>
      </c>
      <c r="H242" s="55" t="s">
        <v>1727</v>
      </c>
      <c r="I242" s="55" t="s">
        <v>54</v>
      </c>
      <c r="J242" s="56" t="s">
        <v>1728</v>
      </c>
      <c r="K242" s="55" t="s">
        <v>1157</v>
      </c>
      <c r="L242" s="55" t="s">
        <v>1014</v>
      </c>
      <c r="M242" s="55" t="s">
        <v>1015</v>
      </c>
      <c r="N242" s="95">
        <v>2</v>
      </c>
      <c r="O242" s="96"/>
      <c r="P242" s="95">
        <v>2</v>
      </c>
      <c r="Q242" s="96"/>
      <c r="R242" s="95">
        <v>0</v>
      </c>
      <c r="S242" s="97"/>
      <c r="T242" s="96"/>
      <c r="U242" s="55">
        <v>2</v>
      </c>
      <c r="V242" s="55">
        <v>2</v>
      </c>
      <c r="W242" s="55">
        <v>0</v>
      </c>
      <c r="X242" s="55">
        <v>1</v>
      </c>
      <c r="Y242" s="55">
        <v>0</v>
      </c>
      <c r="Z242" s="55">
        <v>0</v>
      </c>
      <c r="AA242" s="55">
        <v>0</v>
      </c>
      <c r="AB242" s="55">
        <v>0</v>
      </c>
      <c r="AC242" s="55">
        <v>0</v>
      </c>
      <c r="AD242" s="55">
        <v>0</v>
      </c>
      <c r="AE242" s="55">
        <v>0</v>
      </c>
      <c r="AF242" s="55">
        <v>0</v>
      </c>
      <c r="AG242" s="55">
        <v>0</v>
      </c>
      <c r="AH242" s="55">
        <v>1</v>
      </c>
      <c r="AI242" s="55">
        <v>1</v>
      </c>
      <c r="AJ242" s="55">
        <v>0</v>
      </c>
      <c r="AK242" s="55">
        <v>0</v>
      </c>
      <c r="AL242" s="39" t="str">
        <f t="shared" si="25"/>
        <v>0, 0, 0, 0, 2,0</v>
      </c>
      <c r="AM242" s="39">
        <f t="shared" si="26"/>
        <v>0</v>
      </c>
      <c r="AN242" s="39">
        <f t="shared" si="27"/>
        <v>0</v>
      </c>
      <c r="AO242" s="39">
        <f t="shared" si="28"/>
        <v>0</v>
      </c>
      <c r="AP242" s="39">
        <f t="shared" si="29"/>
        <v>0</v>
      </c>
      <c r="AQ242" s="39">
        <f t="shared" si="30"/>
        <v>2</v>
      </c>
      <c r="AR242" s="39">
        <f t="shared" si="31"/>
        <v>0</v>
      </c>
    </row>
    <row r="243" spans="1:44" ht="18">
      <c r="A243" s="53">
        <f t="shared" si="24"/>
        <v>231407</v>
      </c>
      <c r="B243" s="54" t="s">
        <v>1011</v>
      </c>
      <c r="C243" s="55" t="s">
        <v>1012</v>
      </c>
      <c r="D243" s="55" t="s">
        <v>28</v>
      </c>
      <c r="E243" s="55" t="s">
        <v>28</v>
      </c>
      <c r="F243" s="55" t="s">
        <v>386</v>
      </c>
      <c r="G243" s="55" t="s">
        <v>386</v>
      </c>
      <c r="H243" s="55" t="s">
        <v>1729</v>
      </c>
      <c r="I243" s="55" t="s">
        <v>54</v>
      </c>
      <c r="J243" s="56" t="s">
        <v>1730</v>
      </c>
      <c r="K243" s="55" t="s">
        <v>1157</v>
      </c>
      <c r="L243" s="55" t="s">
        <v>1014</v>
      </c>
      <c r="M243" s="55" t="s">
        <v>1015</v>
      </c>
      <c r="N243" s="95">
        <v>24</v>
      </c>
      <c r="O243" s="96"/>
      <c r="P243" s="95">
        <v>24</v>
      </c>
      <c r="Q243" s="96"/>
      <c r="R243" s="95">
        <v>0</v>
      </c>
      <c r="S243" s="97"/>
      <c r="T243" s="96"/>
      <c r="U243" s="55">
        <v>6</v>
      </c>
      <c r="V243" s="55">
        <v>6</v>
      </c>
      <c r="W243" s="55">
        <v>0</v>
      </c>
      <c r="X243" s="55">
        <v>6</v>
      </c>
      <c r="Y243" s="55">
        <v>0</v>
      </c>
      <c r="Z243" s="55">
        <v>2</v>
      </c>
      <c r="AA243" s="55">
        <v>1</v>
      </c>
      <c r="AB243" s="55">
        <v>1</v>
      </c>
      <c r="AC243" s="55">
        <v>4</v>
      </c>
      <c r="AD243" s="55">
        <v>2</v>
      </c>
      <c r="AE243" s="55">
        <v>4</v>
      </c>
      <c r="AF243" s="55">
        <v>1</v>
      </c>
      <c r="AG243" s="55">
        <v>2</v>
      </c>
      <c r="AH243" s="55">
        <v>0</v>
      </c>
      <c r="AI243" s="55">
        <v>2</v>
      </c>
      <c r="AJ243" s="55">
        <v>2</v>
      </c>
      <c r="AK243" s="55">
        <v>3</v>
      </c>
      <c r="AL243" s="39" t="str">
        <f t="shared" si="25"/>
        <v>3, 5, 6, 3, 2,5</v>
      </c>
      <c r="AM243" s="39">
        <f t="shared" si="26"/>
        <v>3</v>
      </c>
      <c r="AN243" s="39">
        <f t="shared" si="27"/>
        <v>5</v>
      </c>
      <c r="AO243" s="39">
        <f t="shared" si="28"/>
        <v>6</v>
      </c>
      <c r="AP243" s="39">
        <f t="shared" si="29"/>
        <v>3</v>
      </c>
      <c r="AQ243" s="39">
        <f t="shared" si="30"/>
        <v>2</v>
      </c>
      <c r="AR243" s="39">
        <f t="shared" si="31"/>
        <v>5</v>
      </c>
    </row>
    <row r="244" spans="1:44" ht="18">
      <c r="A244" s="53">
        <f t="shared" si="24"/>
        <v>631374</v>
      </c>
      <c r="B244" s="54" t="s">
        <v>1011</v>
      </c>
      <c r="C244" s="55" t="s">
        <v>1012</v>
      </c>
      <c r="D244" s="55" t="s">
        <v>28</v>
      </c>
      <c r="E244" s="55" t="s">
        <v>28</v>
      </c>
      <c r="F244" s="55" t="s">
        <v>386</v>
      </c>
      <c r="G244" s="55" t="s">
        <v>1731</v>
      </c>
      <c r="H244" s="55" t="s">
        <v>1732</v>
      </c>
      <c r="I244" s="55" t="s">
        <v>54</v>
      </c>
      <c r="J244" s="56" t="s">
        <v>1733</v>
      </c>
      <c r="K244" s="55" t="s">
        <v>1157</v>
      </c>
      <c r="L244" s="55" t="s">
        <v>1014</v>
      </c>
      <c r="M244" s="55" t="s">
        <v>1015</v>
      </c>
      <c r="N244" s="95">
        <v>18</v>
      </c>
      <c r="O244" s="96"/>
      <c r="P244" s="95">
        <v>18</v>
      </c>
      <c r="Q244" s="96"/>
      <c r="R244" s="95">
        <v>0</v>
      </c>
      <c r="S244" s="97"/>
      <c r="T244" s="96"/>
      <c r="U244" s="55">
        <v>6</v>
      </c>
      <c r="V244" s="55">
        <v>6</v>
      </c>
      <c r="W244" s="55">
        <v>0</v>
      </c>
      <c r="X244" s="55">
        <v>6</v>
      </c>
      <c r="Y244" s="55">
        <v>0</v>
      </c>
      <c r="Z244" s="55">
        <v>2</v>
      </c>
      <c r="AA244" s="55">
        <v>0</v>
      </c>
      <c r="AB244" s="55">
        <v>0</v>
      </c>
      <c r="AC244" s="55">
        <v>1</v>
      </c>
      <c r="AD244" s="55">
        <v>2</v>
      </c>
      <c r="AE244" s="55">
        <v>1</v>
      </c>
      <c r="AF244" s="55">
        <v>2</v>
      </c>
      <c r="AG244" s="55">
        <v>2</v>
      </c>
      <c r="AH244" s="55">
        <v>1</v>
      </c>
      <c r="AI244" s="55">
        <v>0</v>
      </c>
      <c r="AJ244" s="55">
        <v>5</v>
      </c>
      <c r="AK244" s="55">
        <v>2</v>
      </c>
      <c r="AL244" s="39" t="str">
        <f t="shared" si="25"/>
        <v>2, 1, 3, 4, 1,7</v>
      </c>
      <c r="AM244" s="39">
        <f t="shared" si="26"/>
        <v>2</v>
      </c>
      <c r="AN244" s="39">
        <f t="shared" si="27"/>
        <v>1</v>
      </c>
      <c r="AO244" s="39">
        <f t="shared" si="28"/>
        <v>3</v>
      </c>
      <c r="AP244" s="39">
        <f t="shared" si="29"/>
        <v>4</v>
      </c>
      <c r="AQ244" s="39">
        <f t="shared" si="30"/>
        <v>1</v>
      </c>
      <c r="AR244" s="39">
        <f t="shared" si="31"/>
        <v>7</v>
      </c>
    </row>
    <row r="245" spans="1:44" ht="18">
      <c r="A245" s="53">
        <f t="shared" si="24"/>
        <v>231621</v>
      </c>
      <c r="B245" s="54" t="s">
        <v>1011</v>
      </c>
      <c r="C245" s="55" t="s">
        <v>1012</v>
      </c>
      <c r="D245" s="55" t="s">
        <v>28</v>
      </c>
      <c r="E245" s="55" t="s">
        <v>28</v>
      </c>
      <c r="F245" s="55" t="s">
        <v>386</v>
      </c>
      <c r="G245" s="55" t="s">
        <v>1734</v>
      </c>
      <c r="H245" s="55" t="s">
        <v>1735</v>
      </c>
      <c r="I245" s="55" t="s">
        <v>54</v>
      </c>
      <c r="J245" s="56" t="s">
        <v>1736</v>
      </c>
      <c r="K245" s="55" t="s">
        <v>1157</v>
      </c>
      <c r="L245" s="55" t="s">
        <v>1014</v>
      </c>
      <c r="M245" s="55" t="s">
        <v>1015</v>
      </c>
      <c r="N245" s="95">
        <v>10</v>
      </c>
      <c r="O245" s="96"/>
      <c r="P245" s="95">
        <v>10</v>
      </c>
      <c r="Q245" s="96"/>
      <c r="R245" s="95">
        <v>0</v>
      </c>
      <c r="S245" s="97"/>
      <c r="T245" s="96"/>
      <c r="U245" s="55">
        <v>5</v>
      </c>
      <c r="V245" s="55">
        <v>5</v>
      </c>
      <c r="W245" s="55">
        <v>0</v>
      </c>
      <c r="X245" s="55">
        <v>5</v>
      </c>
      <c r="Y245" s="55">
        <v>0</v>
      </c>
      <c r="Z245" s="55">
        <v>1</v>
      </c>
      <c r="AA245" s="55">
        <v>0</v>
      </c>
      <c r="AB245" s="55">
        <v>2</v>
      </c>
      <c r="AC245" s="55">
        <v>1</v>
      </c>
      <c r="AD245" s="55">
        <v>1</v>
      </c>
      <c r="AE245" s="55">
        <v>0</v>
      </c>
      <c r="AF245" s="55">
        <v>0</v>
      </c>
      <c r="AG245" s="55">
        <v>0</v>
      </c>
      <c r="AH245" s="55">
        <v>1</v>
      </c>
      <c r="AI245" s="55">
        <v>1</v>
      </c>
      <c r="AJ245" s="55">
        <v>1</v>
      </c>
      <c r="AK245" s="55">
        <v>2</v>
      </c>
      <c r="AL245" s="39" t="str">
        <f t="shared" si="25"/>
        <v>1, 3, 1, 0, 2,3</v>
      </c>
      <c r="AM245" s="39">
        <f t="shared" si="26"/>
        <v>1</v>
      </c>
      <c r="AN245" s="39">
        <f t="shared" si="27"/>
        <v>3</v>
      </c>
      <c r="AO245" s="39">
        <f t="shared" si="28"/>
        <v>1</v>
      </c>
      <c r="AP245" s="39">
        <f t="shared" si="29"/>
        <v>0</v>
      </c>
      <c r="AQ245" s="39">
        <f t="shared" si="30"/>
        <v>2</v>
      </c>
      <c r="AR245" s="39">
        <f t="shared" si="31"/>
        <v>3</v>
      </c>
    </row>
    <row r="246" spans="1:44" ht="18">
      <c r="A246" s="53">
        <f t="shared" si="24"/>
        <v>231589</v>
      </c>
      <c r="B246" s="54" t="s">
        <v>1011</v>
      </c>
      <c r="C246" s="55" t="s">
        <v>1012</v>
      </c>
      <c r="D246" s="55" t="s">
        <v>28</v>
      </c>
      <c r="E246" s="55" t="s">
        <v>28</v>
      </c>
      <c r="F246" s="55" t="s">
        <v>386</v>
      </c>
      <c r="G246" s="55" t="s">
        <v>1737</v>
      </c>
      <c r="H246" s="55" t="s">
        <v>1738</v>
      </c>
      <c r="I246" s="55" t="s">
        <v>54</v>
      </c>
      <c r="J246" s="56" t="s">
        <v>1739</v>
      </c>
      <c r="K246" s="55" t="s">
        <v>1157</v>
      </c>
      <c r="L246" s="55" t="s">
        <v>1014</v>
      </c>
      <c r="M246" s="55" t="s">
        <v>1015</v>
      </c>
      <c r="N246" s="95">
        <v>6</v>
      </c>
      <c r="O246" s="96"/>
      <c r="P246" s="95">
        <v>6</v>
      </c>
      <c r="Q246" s="96"/>
      <c r="R246" s="95">
        <v>0</v>
      </c>
      <c r="S246" s="97"/>
      <c r="T246" s="96"/>
      <c r="U246" s="55">
        <v>4</v>
      </c>
      <c r="V246" s="55">
        <v>4</v>
      </c>
      <c r="W246" s="55">
        <v>0</v>
      </c>
      <c r="X246" s="55">
        <v>4</v>
      </c>
      <c r="Y246" s="55">
        <v>0</v>
      </c>
      <c r="Z246" s="55">
        <v>1</v>
      </c>
      <c r="AA246" s="55">
        <v>0</v>
      </c>
      <c r="AB246" s="55">
        <v>1</v>
      </c>
      <c r="AC246" s="55">
        <v>1</v>
      </c>
      <c r="AD246" s="55">
        <v>0</v>
      </c>
      <c r="AE246" s="55">
        <v>1</v>
      </c>
      <c r="AF246" s="55">
        <v>0</v>
      </c>
      <c r="AG246" s="55">
        <v>0</v>
      </c>
      <c r="AH246" s="55">
        <v>0</v>
      </c>
      <c r="AI246" s="55">
        <v>0</v>
      </c>
      <c r="AJ246" s="55">
        <v>2</v>
      </c>
      <c r="AK246" s="55">
        <v>0</v>
      </c>
      <c r="AL246" s="39" t="str">
        <f t="shared" si="25"/>
        <v>1, 2, 1, 0, 0,2</v>
      </c>
      <c r="AM246" s="39">
        <f t="shared" si="26"/>
        <v>1</v>
      </c>
      <c r="AN246" s="39">
        <f t="shared" si="27"/>
        <v>2</v>
      </c>
      <c r="AO246" s="39">
        <f t="shared" si="28"/>
        <v>1</v>
      </c>
      <c r="AP246" s="39">
        <f t="shared" si="29"/>
        <v>0</v>
      </c>
      <c r="AQ246" s="39">
        <f t="shared" si="30"/>
        <v>0</v>
      </c>
      <c r="AR246" s="39">
        <f t="shared" si="31"/>
        <v>2</v>
      </c>
    </row>
    <row r="247" spans="1:44" ht="18">
      <c r="A247" s="53">
        <f t="shared" si="24"/>
        <v>1029966</v>
      </c>
      <c r="B247" s="54" t="s">
        <v>1011</v>
      </c>
      <c r="C247" s="55" t="s">
        <v>1012</v>
      </c>
      <c r="D247" s="55" t="s">
        <v>28</v>
      </c>
      <c r="E247" s="55" t="s">
        <v>28</v>
      </c>
      <c r="F247" s="55" t="s">
        <v>386</v>
      </c>
      <c r="G247" s="55" t="s">
        <v>382</v>
      </c>
      <c r="H247" s="55" t="s">
        <v>1740</v>
      </c>
      <c r="I247" s="55" t="s">
        <v>54</v>
      </c>
      <c r="J247" s="56" t="s">
        <v>1741</v>
      </c>
      <c r="K247" s="55" t="s">
        <v>1157</v>
      </c>
      <c r="L247" s="55" t="s">
        <v>1014</v>
      </c>
      <c r="M247" s="55" t="s">
        <v>1015</v>
      </c>
      <c r="N247" s="95">
        <v>13</v>
      </c>
      <c r="O247" s="96"/>
      <c r="P247" s="95">
        <v>13</v>
      </c>
      <c r="Q247" s="96"/>
      <c r="R247" s="95">
        <v>0</v>
      </c>
      <c r="S247" s="97"/>
      <c r="T247" s="96"/>
      <c r="U247" s="55">
        <v>4</v>
      </c>
      <c r="V247" s="55">
        <v>4</v>
      </c>
      <c r="W247" s="55">
        <v>0</v>
      </c>
      <c r="X247" s="55">
        <v>4</v>
      </c>
      <c r="Y247" s="55">
        <v>0</v>
      </c>
      <c r="Z247" s="55">
        <v>1</v>
      </c>
      <c r="AA247" s="55">
        <v>2</v>
      </c>
      <c r="AB247" s="55">
        <v>2</v>
      </c>
      <c r="AC247" s="55">
        <v>1</v>
      </c>
      <c r="AD247" s="55">
        <v>1</v>
      </c>
      <c r="AE247" s="55">
        <v>3</v>
      </c>
      <c r="AF247" s="55">
        <v>0</v>
      </c>
      <c r="AG247" s="55">
        <v>0</v>
      </c>
      <c r="AH247" s="55">
        <v>2</v>
      </c>
      <c r="AI247" s="55">
        <v>1</v>
      </c>
      <c r="AJ247" s="55">
        <v>0</v>
      </c>
      <c r="AK247" s="55">
        <v>0</v>
      </c>
      <c r="AL247" s="39" t="str">
        <f t="shared" si="25"/>
        <v>3, 3, 4, 0, 3,0</v>
      </c>
      <c r="AM247" s="39">
        <f t="shared" si="26"/>
        <v>3</v>
      </c>
      <c r="AN247" s="39">
        <f t="shared" si="27"/>
        <v>3</v>
      </c>
      <c r="AO247" s="39">
        <f t="shared" si="28"/>
        <v>4</v>
      </c>
      <c r="AP247" s="39">
        <f t="shared" si="29"/>
        <v>0</v>
      </c>
      <c r="AQ247" s="39">
        <f t="shared" si="30"/>
        <v>3</v>
      </c>
      <c r="AR247" s="39">
        <f t="shared" si="31"/>
        <v>0</v>
      </c>
    </row>
    <row r="248" spans="1:44" ht="18">
      <c r="A248" s="53">
        <f t="shared" si="24"/>
        <v>239384</v>
      </c>
      <c r="B248" s="54" t="s">
        <v>1011</v>
      </c>
      <c r="C248" s="55" t="s">
        <v>1012</v>
      </c>
      <c r="D248" s="55" t="s">
        <v>28</v>
      </c>
      <c r="E248" s="55" t="s">
        <v>28</v>
      </c>
      <c r="F248" s="55" t="s">
        <v>386</v>
      </c>
      <c r="G248" s="55" t="s">
        <v>1742</v>
      </c>
      <c r="H248" s="55" t="s">
        <v>1743</v>
      </c>
      <c r="I248" s="55" t="s">
        <v>54</v>
      </c>
      <c r="J248" s="56" t="s">
        <v>1485</v>
      </c>
      <c r="K248" s="55" t="s">
        <v>1157</v>
      </c>
      <c r="L248" s="55" t="s">
        <v>1014</v>
      </c>
      <c r="M248" s="55" t="s">
        <v>1015</v>
      </c>
      <c r="N248" s="95">
        <v>15</v>
      </c>
      <c r="O248" s="96"/>
      <c r="P248" s="95">
        <v>15</v>
      </c>
      <c r="Q248" s="96"/>
      <c r="R248" s="95">
        <v>0</v>
      </c>
      <c r="S248" s="97"/>
      <c r="T248" s="96"/>
      <c r="U248" s="55">
        <v>6</v>
      </c>
      <c r="V248" s="55">
        <v>6</v>
      </c>
      <c r="W248" s="55">
        <v>0</v>
      </c>
      <c r="X248" s="55">
        <v>6</v>
      </c>
      <c r="Y248" s="55">
        <v>0</v>
      </c>
      <c r="Z248" s="55">
        <v>1</v>
      </c>
      <c r="AA248" s="55">
        <v>1</v>
      </c>
      <c r="AB248" s="55">
        <v>1</v>
      </c>
      <c r="AC248" s="55">
        <v>1</v>
      </c>
      <c r="AD248" s="55">
        <v>1</v>
      </c>
      <c r="AE248" s="55">
        <v>3</v>
      </c>
      <c r="AF248" s="55">
        <v>2</v>
      </c>
      <c r="AG248" s="55">
        <v>1</v>
      </c>
      <c r="AH248" s="55">
        <v>1</v>
      </c>
      <c r="AI248" s="55">
        <v>0</v>
      </c>
      <c r="AJ248" s="55">
        <v>3</v>
      </c>
      <c r="AK248" s="55">
        <v>0</v>
      </c>
      <c r="AL248" s="39" t="str">
        <f t="shared" si="25"/>
        <v>2, 2, 4, 3, 1,3</v>
      </c>
      <c r="AM248" s="39">
        <f t="shared" si="26"/>
        <v>2</v>
      </c>
      <c r="AN248" s="39">
        <f t="shared" si="27"/>
        <v>2</v>
      </c>
      <c r="AO248" s="39">
        <f t="shared" si="28"/>
        <v>4</v>
      </c>
      <c r="AP248" s="39">
        <f t="shared" si="29"/>
        <v>3</v>
      </c>
      <c r="AQ248" s="39">
        <f t="shared" si="30"/>
        <v>1</v>
      </c>
      <c r="AR248" s="39">
        <f t="shared" si="31"/>
        <v>3</v>
      </c>
    </row>
    <row r="249" spans="1:44" ht="18">
      <c r="A249" s="53">
        <f t="shared" si="24"/>
        <v>230755</v>
      </c>
      <c r="B249" s="54" t="s">
        <v>1011</v>
      </c>
      <c r="C249" s="55" t="s">
        <v>1012</v>
      </c>
      <c r="D249" s="55" t="s">
        <v>28</v>
      </c>
      <c r="E249" s="55" t="s">
        <v>28</v>
      </c>
      <c r="F249" s="55" t="s">
        <v>364</v>
      </c>
      <c r="G249" s="55" t="s">
        <v>1744</v>
      </c>
      <c r="H249" s="55" t="s">
        <v>1745</v>
      </c>
      <c r="I249" s="55" t="s">
        <v>54</v>
      </c>
      <c r="J249" s="56" t="s">
        <v>1746</v>
      </c>
      <c r="K249" s="55" t="s">
        <v>1157</v>
      </c>
      <c r="L249" s="55" t="s">
        <v>1014</v>
      </c>
      <c r="M249" s="55" t="s">
        <v>1015</v>
      </c>
      <c r="N249" s="95">
        <v>57</v>
      </c>
      <c r="O249" s="96"/>
      <c r="P249" s="95">
        <v>57</v>
      </c>
      <c r="Q249" s="96"/>
      <c r="R249" s="95">
        <v>0</v>
      </c>
      <c r="S249" s="97"/>
      <c r="T249" s="96"/>
      <c r="U249" s="55">
        <v>6</v>
      </c>
      <c r="V249" s="55">
        <v>6</v>
      </c>
      <c r="W249" s="55">
        <v>0</v>
      </c>
      <c r="X249" s="55">
        <v>6</v>
      </c>
      <c r="Y249" s="55">
        <v>0</v>
      </c>
      <c r="Z249" s="55">
        <v>3</v>
      </c>
      <c r="AA249" s="55">
        <v>6</v>
      </c>
      <c r="AB249" s="55">
        <v>7</v>
      </c>
      <c r="AC249" s="55">
        <v>5</v>
      </c>
      <c r="AD249" s="55">
        <v>10</v>
      </c>
      <c r="AE249" s="55">
        <v>3</v>
      </c>
      <c r="AF249" s="55">
        <v>5</v>
      </c>
      <c r="AG249" s="55">
        <v>6</v>
      </c>
      <c r="AH249" s="55">
        <v>8</v>
      </c>
      <c r="AI249" s="55">
        <v>2</v>
      </c>
      <c r="AJ249" s="55">
        <v>1</v>
      </c>
      <c r="AK249" s="55">
        <v>1</v>
      </c>
      <c r="AL249" s="39" t="str">
        <f t="shared" si="25"/>
        <v>9, 12, 13, 11, 10,2</v>
      </c>
      <c r="AM249" s="39">
        <f t="shared" si="26"/>
        <v>9</v>
      </c>
      <c r="AN249" s="39">
        <f t="shared" si="27"/>
        <v>12</v>
      </c>
      <c r="AO249" s="39">
        <f t="shared" si="28"/>
        <v>13</v>
      </c>
      <c r="AP249" s="39">
        <f t="shared" si="29"/>
        <v>11</v>
      </c>
      <c r="AQ249" s="39">
        <f t="shared" si="30"/>
        <v>10</v>
      </c>
      <c r="AR249" s="39">
        <f t="shared" si="31"/>
        <v>2</v>
      </c>
    </row>
    <row r="250" spans="1:44" ht="18">
      <c r="A250" s="53">
        <f t="shared" si="24"/>
        <v>559443</v>
      </c>
      <c r="B250" s="54" t="s">
        <v>1011</v>
      </c>
      <c r="C250" s="55" t="s">
        <v>1012</v>
      </c>
      <c r="D250" s="55" t="s">
        <v>28</v>
      </c>
      <c r="E250" s="55" t="s">
        <v>28</v>
      </c>
      <c r="F250" s="55" t="s">
        <v>386</v>
      </c>
      <c r="G250" s="55" t="s">
        <v>1747</v>
      </c>
      <c r="H250" s="55" t="s">
        <v>1748</v>
      </c>
      <c r="I250" s="55" t="s">
        <v>54</v>
      </c>
      <c r="J250" s="56" t="s">
        <v>1425</v>
      </c>
      <c r="K250" s="55" t="s">
        <v>1157</v>
      </c>
      <c r="L250" s="55" t="s">
        <v>1014</v>
      </c>
      <c r="M250" s="55" t="s">
        <v>1015</v>
      </c>
      <c r="N250" s="95">
        <v>3</v>
      </c>
      <c r="O250" s="96"/>
      <c r="P250" s="95">
        <v>3</v>
      </c>
      <c r="Q250" s="96"/>
      <c r="R250" s="95">
        <v>0</v>
      </c>
      <c r="S250" s="97"/>
      <c r="T250" s="96"/>
      <c r="U250" s="55">
        <v>3</v>
      </c>
      <c r="V250" s="55">
        <v>3</v>
      </c>
      <c r="W250" s="55">
        <v>0</v>
      </c>
      <c r="X250" s="55">
        <v>3</v>
      </c>
      <c r="Y250" s="55">
        <v>0</v>
      </c>
      <c r="Z250" s="55">
        <v>1</v>
      </c>
      <c r="AA250" s="55">
        <v>0</v>
      </c>
      <c r="AB250" s="55">
        <v>0</v>
      </c>
      <c r="AC250" s="55">
        <v>0</v>
      </c>
      <c r="AD250" s="55">
        <v>0</v>
      </c>
      <c r="AE250" s="55">
        <v>0</v>
      </c>
      <c r="AF250" s="55">
        <v>0</v>
      </c>
      <c r="AG250" s="55">
        <v>0</v>
      </c>
      <c r="AH250" s="55">
        <v>1</v>
      </c>
      <c r="AI250" s="55">
        <v>1</v>
      </c>
      <c r="AJ250" s="55">
        <v>0</v>
      </c>
      <c r="AK250" s="55">
        <v>0</v>
      </c>
      <c r="AL250" s="39" t="str">
        <f t="shared" si="25"/>
        <v>1, 0, 0, 0, 2,0</v>
      </c>
      <c r="AM250" s="39">
        <f t="shared" si="26"/>
        <v>1</v>
      </c>
      <c r="AN250" s="39">
        <f t="shared" si="27"/>
        <v>0</v>
      </c>
      <c r="AO250" s="39">
        <f t="shared" si="28"/>
        <v>0</v>
      </c>
      <c r="AP250" s="39">
        <f t="shared" si="29"/>
        <v>0</v>
      </c>
      <c r="AQ250" s="39">
        <f t="shared" si="30"/>
        <v>2</v>
      </c>
      <c r="AR250" s="39">
        <f t="shared" si="31"/>
        <v>0</v>
      </c>
    </row>
    <row r="251" spans="1:44" ht="18">
      <c r="A251" s="53">
        <f t="shared" si="24"/>
        <v>474338</v>
      </c>
      <c r="B251" s="54" t="s">
        <v>1011</v>
      </c>
      <c r="C251" s="55" t="s">
        <v>1012</v>
      </c>
      <c r="D251" s="55" t="s">
        <v>28</v>
      </c>
      <c r="E251" s="55" t="s">
        <v>28</v>
      </c>
      <c r="F251" s="55" t="s">
        <v>386</v>
      </c>
      <c r="G251" s="55" t="s">
        <v>1749</v>
      </c>
      <c r="H251" s="55" t="s">
        <v>1750</v>
      </c>
      <c r="I251" s="55" t="s">
        <v>54</v>
      </c>
      <c r="J251" s="56" t="s">
        <v>1751</v>
      </c>
      <c r="K251" s="55" t="s">
        <v>1157</v>
      </c>
      <c r="L251" s="55" t="s">
        <v>1014</v>
      </c>
      <c r="M251" s="55" t="s">
        <v>1015</v>
      </c>
      <c r="N251" s="95">
        <v>48</v>
      </c>
      <c r="O251" s="96"/>
      <c r="P251" s="95">
        <v>48</v>
      </c>
      <c r="Q251" s="96"/>
      <c r="R251" s="95">
        <v>0</v>
      </c>
      <c r="S251" s="97"/>
      <c r="T251" s="96"/>
      <c r="U251" s="55">
        <v>6</v>
      </c>
      <c r="V251" s="55">
        <v>6</v>
      </c>
      <c r="W251" s="55">
        <v>0</v>
      </c>
      <c r="X251" s="55">
        <v>6</v>
      </c>
      <c r="Y251" s="55">
        <v>0</v>
      </c>
      <c r="Z251" s="55">
        <v>1</v>
      </c>
      <c r="AA251" s="55">
        <v>4</v>
      </c>
      <c r="AB251" s="55">
        <v>3</v>
      </c>
      <c r="AC251" s="55">
        <v>3</v>
      </c>
      <c r="AD251" s="55">
        <v>2</v>
      </c>
      <c r="AE251" s="55">
        <v>10</v>
      </c>
      <c r="AF251" s="55">
        <v>3</v>
      </c>
      <c r="AG251" s="55">
        <v>3</v>
      </c>
      <c r="AH251" s="55">
        <v>9</v>
      </c>
      <c r="AI251" s="55">
        <v>7</v>
      </c>
      <c r="AJ251" s="55">
        <v>2</v>
      </c>
      <c r="AK251" s="55">
        <v>1</v>
      </c>
      <c r="AL251" s="39" t="str">
        <f t="shared" si="25"/>
        <v>5, 6, 12, 6, 16,3</v>
      </c>
      <c r="AM251" s="39">
        <f t="shared" si="26"/>
        <v>5</v>
      </c>
      <c r="AN251" s="39">
        <f t="shared" si="27"/>
        <v>6</v>
      </c>
      <c r="AO251" s="39">
        <f t="shared" si="28"/>
        <v>12</v>
      </c>
      <c r="AP251" s="39">
        <f t="shared" si="29"/>
        <v>6</v>
      </c>
      <c r="AQ251" s="39">
        <f t="shared" si="30"/>
        <v>16</v>
      </c>
      <c r="AR251" s="39">
        <f t="shared" si="31"/>
        <v>3</v>
      </c>
    </row>
    <row r="252" spans="1:44" ht="18">
      <c r="A252" s="53">
        <f t="shared" si="24"/>
        <v>474346</v>
      </c>
      <c r="B252" s="54" t="s">
        <v>1011</v>
      </c>
      <c r="C252" s="55" t="s">
        <v>1012</v>
      </c>
      <c r="D252" s="55" t="s">
        <v>28</v>
      </c>
      <c r="E252" s="55" t="s">
        <v>28</v>
      </c>
      <c r="F252" s="55" t="s">
        <v>386</v>
      </c>
      <c r="G252" s="55" t="s">
        <v>1752</v>
      </c>
      <c r="H252" s="55" t="s">
        <v>1753</v>
      </c>
      <c r="I252" s="55" t="s">
        <v>54</v>
      </c>
      <c r="J252" s="56" t="s">
        <v>1754</v>
      </c>
      <c r="K252" s="55" t="s">
        <v>1157</v>
      </c>
      <c r="L252" s="55" t="s">
        <v>1014</v>
      </c>
      <c r="M252" s="55" t="s">
        <v>1015</v>
      </c>
      <c r="N252" s="95">
        <v>6</v>
      </c>
      <c r="O252" s="96"/>
      <c r="P252" s="95">
        <v>6</v>
      </c>
      <c r="Q252" s="96"/>
      <c r="R252" s="95">
        <v>0</v>
      </c>
      <c r="S252" s="97"/>
      <c r="T252" s="96"/>
      <c r="U252" s="55">
        <v>4</v>
      </c>
      <c r="V252" s="55">
        <v>4</v>
      </c>
      <c r="W252" s="55">
        <v>0</v>
      </c>
      <c r="X252" s="55">
        <v>4</v>
      </c>
      <c r="Y252" s="55">
        <v>0</v>
      </c>
      <c r="Z252" s="55">
        <v>0</v>
      </c>
      <c r="AA252" s="55">
        <v>1</v>
      </c>
      <c r="AB252" s="55">
        <v>0</v>
      </c>
      <c r="AC252" s="55">
        <v>0</v>
      </c>
      <c r="AD252" s="55">
        <v>0</v>
      </c>
      <c r="AE252" s="55">
        <v>1</v>
      </c>
      <c r="AF252" s="55">
        <v>1</v>
      </c>
      <c r="AG252" s="55">
        <v>0</v>
      </c>
      <c r="AH252" s="55">
        <v>0</v>
      </c>
      <c r="AI252" s="55">
        <v>0</v>
      </c>
      <c r="AJ252" s="55">
        <v>2</v>
      </c>
      <c r="AK252" s="55">
        <v>1</v>
      </c>
      <c r="AL252" s="39" t="str">
        <f t="shared" si="25"/>
        <v>1, 0, 1, 1, 0,3</v>
      </c>
      <c r="AM252" s="39">
        <f t="shared" si="26"/>
        <v>1</v>
      </c>
      <c r="AN252" s="39">
        <f t="shared" si="27"/>
        <v>0</v>
      </c>
      <c r="AO252" s="39">
        <f t="shared" si="28"/>
        <v>1</v>
      </c>
      <c r="AP252" s="39">
        <f t="shared" si="29"/>
        <v>1</v>
      </c>
      <c r="AQ252" s="39">
        <f t="shared" si="30"/>
        <v>0</v>
      </c>
      <c r="AR252" s="39">
        <f t="shared" si="31"/>
        <v>3</v>
      </c>
    </row>
    <row r="253" spans="1:44" ht="18">
      <c r="A253" s="53">
        <f t="shared" si="24"/>
        <v>226985</v>
      </c>
      <c r="B253" s="54" t="s">
        <v>1011</v>
      </c>
      <c r="C253" s="55" t="s">
        <v>1012</v>
      </c>
      <c r="D253" s="55" t="s">
        <v>28</v>
      </c>
      <c r="E253" s="55" t="s">
        <v>28</v>
      </c>
      <c r="F253" s="55" t="s">
        <v>384</v>
      </c>
      <c r="G253" s="55" t="s">
        <v>1755</v>
      </c>
      <c r="H253" s="55" t="s">
        <v>1756</v>
      </c>
      <c r="I253" s="55" t="s">
        <v>54</v>
      </c>
      <c r="J253" s="56" t="s">
        <v>1757</v>
      </c>
      <c r="K253" s="55" t="s">
        <v>1157</v>
      </c>
      <c r="L253" s="55" t="s">
        <v>1014</v>
      </c>
      <c r="M253" s="55" t="s">
        <v>1015</v>
      </c>
      <c r="N253" s="95">
        <v>3</v>
      </c>
      <c r="O253" s="96"/>
      <c r="P253" s="95">
        <v>3</v>
      </c>
      <c r="Q253" s="96"/>
      <c r="R253" s="95">
        <v>0</v>
      </c>
      <c r="S253" s="97"/>
      <c r="T253" s="96"/>
      <c r="U253" s="55">
        <v>3</v>
      </c>
      <c r="V253" s="55">
        <v>3</v>
      </c>
      <c r="W253" s="55">
        <v>0</v>
      </c>
      <c r="X253" s="55">
        <v>3</v>
      </c>
      <c r="Y253" s="55">
        <v>0</v>
      </c>
      <c r="Z253" s="55">
        <v>0</v>
      </c>
      <c r="AA253" s="55">
        <v>1</v>
      </c>
      <c r="AB253" s="55">
        <v>1</v>
      </c>
      <c r="AC253" s="55">
        <v>0</v>
      </c>
      <c r="AD253" s="55">
        <v>0</v>
      </c>
      <c r="AE253" s="55">
        <v>1</v>
      </c>
      <c r="AF253" s="55">
        <v>0</v>
      </c>
      <c r="AG253" s="55">
        <v>0</v>
      </c>
      <c r="AH253" s="55">
        <v>0</v>
      </c>
      <c r="AI253" s="55">
        <v>0</v>
      </c>
      <c r="AJ253" s="55">
        <v>0</v>
      </c>
      <c r="AK253" s="55">
        <v>0</v>
      </c>
      <c r="AL253" s="39" t="str">
        <f t="shared" si="25"/>
        <v>1, 1, 1, 0, 0,0</v>
      </c>
      <c r="AM253" s="39">
        <f t="shared" si="26"/>
        <v>1</v>
      </c>
      <c r="AN253" s="39">
        <f t="shared" si="27"/>
        <v>1</v>
      </c>
      <c r="AO253" s="39">
        <f t="shared" si="28"/>
        <v>1</v>
      </c>
      <c r="AP253" s="39">
        <f t="shared" si="29"/>
        <v>0</v>
      </c>
      <c r="AQ253" s="39">
        <f t="shared" si="30"/>
        <v>0</v>
      </c>
      <c r="AR253" s="39">
        <f t="shared" si="31"/>
        <v>0</v>
      </c>
    </row>
    <row r="254" spans="1:44" ht="18">
      <c r="A254" s="53">
        <f t="shared" si="24"/>
        <v>474544</v>
      </c>
      <c r="B254" s="54" t="s">
        <v>1011</v>
      </c>
      <c r="C254" s="55" t="s">
        <v>1012</v>
      </c>
      <c r="D254" s="55" t="s">
        <v>28</v>
      </c>
      <c r="E254" s="55" t="s">
        <v>28</v>
      </c>
      <c r="F254" s="55" t="s">
        <v>384</v>
      </c>
      <c r="G254" s="55" t="s">
        <v>1021</v>
      </c>
      <c r="H254" s="55" t="s">
        <v>1758</v>
      </c>
      <c r="I254" s="55" t="s">
        <v>54</v>
      </c>
      <c r="J254" s="56" t="s">
        <v>1759</v>
      </c>
      <c r="K254" s="55" t="s">
        <v>1157</v>
      </c>
      <c r="L254" s="55" t="s">
        <v>1014</v>
      </c>
      <c r="M254" s="55" t="s">
        <v>1015</v>
      </c>
      <c r="N254" s="95">
        <v>24</v>
      </c>
      <c r="O254" s="96"/>
      <c r="P254" s="95">
        <v>24</v>
      </c>
      <c r="Q254" s="96"/>
      <c r="R254" s="95">
        <v>0</v>
      </c>
      <c r="S254" s="97"/>
      <c r="T254" s="96"/>
      <c r="U254" s="55">
        <v>5</v>
      </c>
      <c r="V254" s="55">
        <v>5</v>
      </c>
      <c r="W254" s="55">
        <v>0</v>
      </c>
      <c r="X254" s="55">
        <v>5</v>
      </c>
      <c r="Y254" s="55">
        <v>0</v>
      </c>
      <c r="Z254" s="55">
        <v>5</v>
      </c>
      <c r="AA254" s="55">
        <v>2</v>
      </c>
      <c r="AB254" s="55">
        <v>2</v>
      </c>
      <c r="AC254" s="55">
        <v>0</v>
      </c>
      <c r="AD254" s="55">
        <v>0</v>
      </c>
      <c r="AE254" s="55">
        <v>0</v>
      </c>
      <c r="AF254" s="55">
        <v>4</v>
      </c>
      <c r="AG254" s="55">
        <v>1</v>
      </c>
      <c r="AH254" s="55">
        <v>1</v>
      </c>
      <c r="AI254" s="55">
        <v>4</v>
      </c>
      <c r="AJ254" s="55">
        <v>4</v>
      </c>
      <c r="AK254" s="55">
        <v>1</v>
      </c>
      <c r="AL254" s="39" t="str">
        <f t="shared" si="25"/>
        <v>7, 2, 0, 5, 5,5</v>
      </c>
      <c r="AM254" s="39">
        <f t="shared" si="26"/>
        <v>7</v>
      </c>
      <c r="AN254" s="39">
        <f t="shared" si="27"/>
        <v>2</v>
      </c>
      <c r="AO254" s="39">
        <f t="shared" si="28"/>
        <v>0</v>
      </c>
      <c r="AP254" s="39">
        <f t="shared" si="29"/>
        <v>5</v>
      </c>
      <c r="AQ254" s="39">
        <f t="shared" si="30"/>
        <v>5</v>
      </c>
      <c r="AR254" s="39">
        <f t="shared" si="31"/>
        <v>5</v>
      </c>
    </row>
    <row r="255" spans="1:44" ht="18">
      <c r="A255" s="53">
        <f t="shared" si="24"/>
        <v>230508</v>
      </c>
      <c r="B255" s="54" t="s">
        <v>1011</v>
      </c>
      <c r="C255" s="55" t="s">
        <v>1012</v>
      </c>
      <c r="D255" s="55" t="s">
        <v>28</v>
      </c>
      <c r="E255" s="55" t="s">
        <v>28</v>
      </c>
      <c r="F255" s="55" t="s">
        <v>384</v>
      </c>
      <c r="G255" s="55" t="s">
        <v>384</v>
      </c>
      <c r="H255" s="55" t="s">
        <v>1760</v>
      </c>
      <c r="I255" s="55" t="s">
        <v>54</v>
      </c>
      <c r="J255" s="56" t="s">
        <v>1761</v>
      </c>
      <c r="K255" s="55" t="s">
        <v>1157</v>
      </c>
      <c r="L255" s="55" t="s">
        <v>1014</v>
      </c>
      <c r="M255" s="55" t="s">
        <v>1015</v>
      </c>
      <c r="N255" s="95">
        <v>159</v>
      </c>
      <c r="O255" s="96"/>
      <c r="P255" s="95">
        <v>159</v>
      </c>
      <c r="Q255" s="96"/>
      <c r="R255" s="95">
        <v>0</v>
      </c>
      <c r="S255" s="97"/>
      <c r="T255" s="96"/>
      <c r="U255" s="55">
        <v>6</v>
      </c>
      <c r="V255" s="55">
        <v>10</v>
      </c>
      <c r="W255" s="55">
        <v>0</v>
      </c>
      <c r="X255" s="55">
        <v>10</v>
      </c>
      <c r="Y255" s="55">
        <v>0</v>
      </c>
      <c r="Z255" s="55">
        <v>15</v>
      </c>
      <c r="AA255" s="55">
        <v>12</v>
      </c>
      <c r="AB255" s="55">
        <v>7</v>
      </c>
      <c r="AC255" s="55">
        <v>14</v>
      </c>
      <c r="AD255" s="55">
        <v>10</v>
      </c>
      <c r="AE255" s="55">
        <v>20</v>
      </c>
      <c r="AF255" s="55">
        <v>14</v>
      </c>
      <c r="AG255" s="55">
        <v>11</v>
      </c>
      <c r="AH255" s="55">
        <v>22</v>
      </c>
      <c r="AI255" s="55">
        <v>17</v>
      </c>
      <c r="AJ255" s="55">
        <v>8</v>
      </c>
      <c r="AK255" s="55">
        <v>9</v>
      </c>
      <c r="AL255" s="39" t="str">
        <f t="shared" si="25"/>
        <v>27, 21, 30, 25, 39,17</v>
      </c>
      <c r="AM255" s="39">
        <f t="shared" si="26"/>
        <v>27</v>
      </c>
      <c r="AN255" s="39">
        <f t="shared" si="27"/>
        <v>21</v>
      </c>
      <c r="AO255" s="39">
        <f t="shared" si="28"/>
        <v>30</v>
      </c>
      <c r="AP255" s="39">
        <f t="shared" si="29"/>
        <v>25</v>
      </c>
      <c r="AQ255" s="39">
        <f t="shared" si="30"/>
        <v>39</v>
      </c>
      <c r="AR255" s="39">
        <f t="shared" si="31"/>
        <v>17</v>
      </c>
    </row>
    <row r="256" spans="1:44" ht="18">
      <c r="A256" s="53">
        <f t="shared" si="24"/>
        <v>230680</v>
      </c>
      <c r="B256" s="54" t="s">
        <v>1011</v>
      </c>
      <c r="C256" s="55" t="s">
        <v>1012</v>
      </c>
      <c r="D256" s="55" t="s">
        <v>28</v>
      </c>
      <c r="E256" s="55" t="s">
        <v>28</v>
      </c>
      <c r="F256" s="55" t="s">
        <v>384</v>
      </c>
      <c r="G256" s="55" t="s">
        <v>1714</v>
      </c>
      <c r="H256" s="55" t="s">
        <v>1762</v>
      </c>
      <c r="I256" s="55" t="s">
        <v>54</v>
      </c>
      <c r="J256" s="56" t="s">
        <v>1763</v>
      </c>
      <c r="K256" s="55" t="s">
        <v>1157</v>
      </c>
      <c r="L256" s="55" t="s">
        <v>1014</v>
      </c>
      <c r="M256" s="55" t="s">
        <v>1015</v>
      </c>
      <c r="N256" s="95">
        <v>5</v>
      </c>
      <c r="O256" s="96"/>
      <c r="P256" s="95">
        <v>5</v>
      </c>
      <c r="Q256" s="96"/>
      <c r="R256" s="95">
        <v>0</v>
      </c>
      <c r="S256" s="97"/>
      <c r="T256" s="96"/>
      <c r="U256" s="55">
        <v>3</v>
      </c>
      <c r="V256" s="55">
        <v>3</v>
      </c>
      <c r="W256" s="55">
        <v>0</v>
      </c>
      <c r="X256" s="55">
        <v>3</v>
      </c>
      <c r="Y256" s="55">
        <v>0</v>
      </c>
      <c r="Z256" s="55">
        <v>0</v>
      </c>
      <c r="AA256" s="55">
        <v>1</v>
      </c>
      <c r="AB256" s="55">
        <v>2</v>
      </c>
      <c r="AC256" s="55">
        <v>0</v>
      </c>
      <c r="AD256" s="55">
        <v>0</v>
      </c>
      <c r="AE256" s="55">
        <v>0</v>
      </c>
      <c r="AF256" s="55">
        <v>1</v>
      </c>
      <c r="AG256" s="55">
        <v>1</v>
      </c>
      <c r="AH256" s="55">
        <v>0</v>
      </c>
      <c r="AI256" s="55">
        <v>0</v>
      </c>
      <c r="AJ256" s="55">
        <v>0</v>
      </c>
      <c r="AK256" s="55">
        <v>0</v>
      </c>
      <c r="AL256" s="39" t="str">
        <f t="shared" si="25"/>
        <v>1, 2, 0, 2, 0,0</v>
      </c>
      <c r="AM256" s="39">
        <f t="shared" si="26"/>
        <v>1</v>
      </c>
      <c r="AN256" s="39">
        <f t="shared" si="27"/>
        <v>2</v>
      </c>
      <c r="AO256" s="39">
        <f t="shared" si="28"/>
        <v>0</v>
      </c>
      <c r="AP256" s="39">
        <f t="shared" si="29"/>
        <v>2</v>
      </c>
      <c r="AQ256" s="39">
        <f t="shared" si="30"/>
        <v>0</v>
      </c>
      <c r="AR256" s="39">
        <f t="shared" si="31"/>
        <v>0</v>
      </c>
    </row>
    <row r="257" spans="1:44" ht="18">
      <c r="A257" s="53">
        <f t="shared" si="24"/>
        <v>239038</v>
      </c>
      <c r="B257" s="54" t="s">
        <v>1011</v>
      </c>
      <c r="C257" s="55" t="s">
        <v>1012</v>
      </c>
      <c r="D257" s="55" t="s">
        <v>28</v>
      </c>
      <c r="E257" s="55" t="s">
        <v>28</v>
      </c>
      <c r="F257" s="55" t="s">
        <v>384</v>
      </c>
      <c r="G257" s="55" t="s">
        <v>506</v>
      </c>
      <c r="H257" s="55" t="s">
        <v>1764</v>
      </c>
      <c r="I257" s="55" t="s">
        <v>54</v>
      </c>
      <c r="J257" s="56" t="s">
        <v>1765</v>
      </c>
      <c r="K257" s="55" t="s">
        <v>1157</v>
      </c>
      <c r="L257" s="55" t="s">
        <v>1014</v>
      </c>
      <c r="M257" s="55" t="s">
        <v>1015</v>
      </c>
      <c r="N257" s="95">
        <v>16</v>
      </c>
      <c r="O257" s="96"/>
      <c r="P257" s="95">
        <v>16</v>
      </c>
      <c r="Q257" s="96"/>
      <c r="R257" s="95">
        <v>0</v>
      </c>
      <c r="S257" s="97"/>
      <c r="T257" s="96"/>
      <c r="U257" s="55">
        <v>6</v>
      </c>
      <c r="V257" s="55">
        <v>6</v>
      </c>
      <c r="W257" s="55">
        <v>0</v>
      </c>
      <c r="X257" s="55">
        <v>6</v>
      </c>
      <c r="Y257" s="55">
        <v>0</v>
      </c>
      <c r="Z257" s="55">
        <v>1</v>
      </c>
      <c r="AA257" s="55">
        <v>0</v>
      </c>
      <c r="AB257" s="55">
        <v>1</v>
      </c>
      <c r="AC257" s="55">
        <v>2</v>
      </c>
      <c r="AD257" s="55">
        <v>3</v>
      </c>
      <c r="AE257" s="55">
        <v>1</v>
      </c>
      <c r="AF257" s="55">
        <v>3</v>
      </c>
      <c r="AG257" s="55">
        <v>1</v>
      </c>
      <c r="AH257" s="55">
        <v>0</v>
      </c>
      <c r="AI257" s="55">
        <v>1</v>
      </c>
      <c r="AJ257" s="55">
        <v>1</v>
      </c>
      <c r="AK257" s="55">
        <v>2</v>
      </c>
      <c r="AL257" s="39" t="str">
        <f t="shared" si="25"/>
        <v>1, 3, 4, 4, 1,3</v>
      </c>
      <c r="AM257" s="39">
        <f t="shared" si="26"/>
        <v>1</v>
      </c>
      <c r="AN257" s="39">
        <f t="shared" si="27"/>
        <v>3</v>
      </c>
      <c r="AO257" s="39">
        <f t="shared" si="28"/>
        <v>4</v>
      </c>
      <c r="AP257" s="39">
        <f t="shared" si="29"/>
        <v>4</v>
      </c>
      <c r="AQ257" s="39">
        <f t="shared" si="30"/>
        <v>1</v>
      </c>
      <c r="AR257" s="39">
        <f t="shared" si="31"/>
        <v>3</v>
      </c>
    </row>
    <row r="258" spans="1:44" ht="18">
      <c r="A258" s="53">
        <f t="shared" si="24"/>
        <v>546911</v>
      </c>
      <c r="B258" s="54" t="s">
        <v>1011</v>
      </c>
      <c r="C258" s="55" t="s">
        <v>1012</v>
      </c>
      <c r="D258" s="55" t="s">
        <v>28</v>
      </c>
      <c r="E258" s="55" t="s">
        <v>28</v>
      </c>
      <c r="F258" s="55" t="s">
        <v>384</v>
      </c>
      <c r="G258" s="55" t="s">
        <v>1766</v>
      </c>
      <c r="H258" s="55" t="s">
        <v>1767</v>
      </c>
      <c r="I258" s="55" t="s">
        <v>54</v>
      </c>
      <c r="J258" s="56" t="s">
        <v>1768</v>
      </c>
      <c r="K258" s="55" t="s">
        <v>1157</v>
      </c>
      <c r="L258" s="55" t="s">
        <v>1014</v>
      </c>
      <c r="M258" s="55" t="s">
        <v>1015</v>
      </c>
      <c r="N258" s="95">
        <v>30</v>
      </c>
      <c r="O258" s="96"/>
      <c r="P258" s="95">
        <v>30</v>
      </c>
      <c r="Q258" s="96"/>
      <c r="R258" s="95">
        <v>0</v>
      </c>
      <c r="S258" s="97"/>
      <c r="T258" s="96"/>
      <c r="U258" s="55">
        <v>6</v>
      </c>
      <c r="V258" s="55">
        <v>6</v>
      </c>
      <c r="W258" s="55">
        <v>0</v>
      </c>
      <c r="X258" s="55">
        <v>6</v>
      </c>
      <c r="Y258" s="55">
        <v>0</v>
      </c>
      <c r="Z258" s="55">
        <v>4</v>
      </c>
      <c r="AA258" s="55">
        <v>1</v>
      </c>
      <c r="AB258" s="55">
        <v>6</v>
      </c>
      <c r="AC258" s="55">
        <v>2</v>
      </c>
      <c r="AD258" s="55">
        <v>6</v>
      </c>
      <c r="AE258" s="55">
        <v>3</v>
      </c>
      <c r="AF258" s="55">
        <v>1</v>
      </c>
      <c r="AG258" s="55">
        <v>0</v>
      </c>
      <c r="AH258" s="55">
        <v>3</v>
      </c>
      <c r="AI258" s="55">
        <v>1</v>
      </c>
      <c r="AJ258" s="55">
        <v>2</v>
      </c>
      <c r="AK258" s="55">
        <v>1</v>
      </c>
      <c r="AL258" s="39" t="str">
        <f t="shared" si="25"/>
        <v>5, 8, 9, 1, 4,3</v>
      </c>
      <c r="AM258" s="39">
        <f t="shared" si="26"/>
        <v>5</v>
      </c>
      <c r="AN258" s="39">
        <f t="shared" si="27"/>
        <v>8</v>
      </c>
      <c r="AO258" s="39">
        <f t="shared" si="28"/>
        <v>9</v>
      </c>
      <c r="AP258" s="39">
        <f t="shared" si="29"/>
        <v>1</v>
      </c>
      <c r="AQ258" s="39">
        <f t="shared" si="30"/>
        <v>4</v>
      </c>
      <c r="AR258" s="39">
        <f t="shared" si="31"/>
        <v>3</v>
      </c>
    </row>
    <row r="259" spans="1:44">
      <c r="A259" s="44">
        <f t="shared" si="24"/>
        <v>0</v>
      </c>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c r="A260" s="44">
        <f t="shared" si="24"/>
        <v>0</v>
      </c>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sheetData>
  <mergeCells count="783">
    <mergeCell ref="N115:O115"/>
    <mergeCell ref="P115:Q115"/>
    <mergeCell ref="R115:T115"/>
    <mergeCell ref="N113:O113"/>
    <mergeCell ref="P113:Q113"/>
    <mergeCell ref="R113:T113"/>
    <mergeCell ref="N114:O114"/>
    <mergeCell ref="P114:Q114"/>
    <mergeCell ref="R114:T114"/>
    <mergeCell ref="N111:O111"/>
    <mergeCell ref="P111:Q111"/>
    <mergeCell ref="R111:T111"/>
    <mergeCell ref="N112:O112"/>
    <mergeCell ref="P112:Q112"/>
    <mergeCell ref="R112:T112"/>
    <mergeCell ref="N109:O109"/>
    <mergeCell ref="P109:Q109"/>
    <mergeCell ref="R109:T109"/>
    <mergeCell ref="N110:O110"/>
    <mergeCell ref="P110:Q110"/>
    <mergeCell ref="R110:T110"/>
    <mergeCell ref="N107:O107"/>
    <mergeCell ref="P107:Q107"/>
    <mergeCell ref="R107:T107"/>
    <mergeCell ref="N108:O108"/>
    <mergeCell ref="P108:Q108"/>
    <mergeCell ref="R108:T108"/>
    <mergeCell ref="N105:O105"/>
    <mergeCell ref="P105:Q105"/>
    <mergeCell ref="R105:T105"/>
    <mergeCell ref="N106:O106"/>
    <mergeCell ref="P106:Q106"/>
    <mergeCell ref="R106:T106"/>
    <mergeCell ref="N103:O103"/>
    <mergeCell ref="P103:Q103"/>
    <mergeCell ref="R103:T103"/>
    <mergeCell ref="N104:O104"/>
    <mergeCell ref="P104:Q104"/>
    <mergeCell ref="R104:T104"/>
    <mergeCell ref="N101:O101"/>
    <mergeCell ref="P101:Q101"/>
    <mergeCell ref="R101:T101"/>
    <mergeCell ref="N102:O102"/>
    <mergeCell ref="P102:Q102"/>
    <mergeCell ref="R102:T102"/>
    <mergeCell ref="N99:O99"/>
    <mergeCell ref="P99:Q99"/>
    <mergeCell ref="R99:T99"/>
    <mergeCell ref="N100:O100"/>
    <mergeCell ref="P100:Q100"/>
    <mergeCell ref="R100:T100"/>
    <mergeCell ref="N97:O97"/>
    <mergeCell ref="P97:Q97"/>
    <mergeCell ref="R97:T97"/>
    <mergeCell ref="N98:O98"/>
    <mergeCell ref="P98:Q98"/>
    <mergeCell ref="R98:T98"/>
    <mergeCell ref="N95:O95"/>
    <mergeCell ref="P95:Q95"/>
    <mergeCell ref="R95:T95"/>
    <mergeCell ref="N96:O96"/>
    <mergeCell ref="P96:Q96"/>
    <mergeCell ref="R96:T96"/>
    <mergeCell ref="N93:O93"/>
    <mergeCell ref="P93:Q93"/>
    <mergeCell ref="R93:T93"/>
    <mergeCell ref="N94:O94"/>
    <mergeCell ref="P94:Q94"/>
    <mergeCell ref="R94:T94"/>
    <mergeCell ref="N91:O91"/>
    <mergeCell ref="P91:Q91"/>
    <mergeCell ref="R91:T91"/>
    <mergeCell ref="N92:O92"/>
    <mergeCell ref="P92:Q92"/>
    <mergeCell ref="R92:T92"/>
    <mergeCell ref="N89:O89"/>
    <mergeCell ref="P89:Q89"/>
    <mergeCell ref="R89:T89"/>
    <mergeCell ref="N90:O90"/>
    <mergeCell ref="P90:Q90"/>
    <mergeCell ref="R90:T90"/>
    <mergeCell ref="N87:O87"/>
    <mergeCell ref="P87:Q87"/>
    <mergeCell ref="R87:T87"/>
    <mergeCell ref="N88:O88"/>
    <mergeCell ref="P88:Q88"/>
    <mergeCell ref="R88:T88"/>
    <mergeCell ref="N85:O85"/>
    <mergeCell ref="P85:Q85"/>
    <mergeCell ref="R85:T85"/>
    <mergeCell ref="N86:O86"/>
    <mergeCell ref="P86:Q86"/>
    <mergeCell ref="R86:T86"/>
    <mergeCell ref="N83:O83"/>
    <mergeCell ref="P83:Q83"/>
    <mergeCell ref="R83:T83"/>
    <mergeCell ref="N84:O84"/>
    <mergeCell ref="P84:Q84"/>
    <mergeCell ref="R84:T84"/>
    <mergeCell ref="N81:O81"/>
    <mergeCell ref="P81:Q81"/>
    <mergeCell ref="R81:T81"/>
    <mergeCell ref="N82:O82"/>
    <mergeCell ref="P82:Q82"/>
    <mergeCell ref="R82:T82"/>
    <mergeCell ref="N79:O79"/>
    <mergeCell ref="P79:Q79"/>
    <mergeCell ref="R79:T79"/>
    <mergeCell ref="N80:O80"/>
    <mergeCell ref="P80:Q80"/>
    <mergeCell ref="R80:T80"/>
    <mergeCell ref="N77:O77"/>
    <mergeCell ref="P77:Q77"/>
    <mergeCell ref="R77:T77"/>
    <mergeCell ref="N78:O78"/>
    <mergeCell ref="P78:Q78"/>
    <mergeCell ref="R78:T78"/>
    <mergeCell ref="N75:O75"/>
    <mergeCell ref="P75:Q75"/>
    <mergeCell ref="R75:T75"/>
    <mergeCell ref="N76:O76"/>
    <mergeCell ref="P76:Q76"/>
    <mergeCell ref="R76:T76"/>
    <mergeCell ref="N73:O73"/>
    <mergeCell ref="P73:Q73"/>
    <mergeCell ref="R73:T73"/>
    <mergeCell ref="N74:O74"/>
    <mergeCell ref="P74:Q74"/>
    <mergeCell ref="R74:T74"/>
    <mergeCell ref="N71:O71"/>
    <mergeCell ref="P71:Q71"/>
    <mergeCell ref="R71:T71"/>
    <mergeCell ref="N72:O72"/>
    <mergeCell ref="P72:Q72"/>
    <mergeCell ref="R72:T72"/>
    <mergeCell ref="N69:O69"/>
    <mergeCell ref="P69:Q69"/>
    <mergeCell ref="R69:T69"/>
    <mergeCell ref="N70:O70"/>
    <mergeCell ref="P70:Q70"/>
    <mergeCell ref="R70:T70"/>
    <mergeCell ref="N67:O67"/>
    <mergeCell ref="P67:Q67"/>
    <mergeCell ref="R67:T67"/>
    <mergeCell ref="N68:O68"/>
    <mergeCell ref="P68:Q68"/>
    <mergeCell ref="R68:T68"/>
    <mergeCell ref="N65:O65"/>
    <mergeCell ref="P65:Q65"/>
    <mergeCell ref="R65:T65"/>
    <mergeCell ref="N66:O66"/>
    <mergeCell ref="P66:Q66"/>
    <mergeCell ref="R66:T66"/>
    <mergeCell ref="N63:O63"/>
    <mergeCell ref="P63:Q63"/>
    <mergeCell ref="R63:T63"/>
    <mergeCell ref="N64:O64"/>
    <mergeCell ref="P64:Q64"/>
    <mergeCell ref="R64:T64"/>
    <mergeCell ref="N61:O61"/>
    <mergeCell ref="P61:Q61"/>
    <mergeCell ref="R61:T61"/>
    <mergeCell ref="N62:O62"/>
    <mergeCell ref="P62:Q62"/>
    <mergeCell ref="R62:T62"/>
    <mergeCell ref="N59:O59"/>
    <mergeCell ref="P59:Q59"/>
    <mergeCell ref="R59:T59"/>
    <mergeCell ref="N60:O60"/>
    <mergeCell ref="P60:Q60"/>
    <mergeCell ref="R60:T60"/>
    <mergeCell ref="N57:O57"/>
    <mergeCell ref="P57:Q57"/>
    <mergeCell ref="R57:T57"/>
    <mergeCell ref="N58:O58"/>
    <mergeCell ref="P58:Q58"/>
    <mergeCell ref="R58:T58"/>
    <mergeCell ref="N55:O55"/>
    <mergeCell ref="P55:Q55"/>
    <mergeCell ref="R55:T55"/>
    <mergeCell ref="N56:O56"/>
    <mergeCell ref="P56:Q56"/>
    <mergeCell ref="R56:T56"/>
    <mergeCell ref="N53:O53"/>
    <mergeCell ref="P53:Q53"/>
    <mergeCell ref="R53:T53"/>
    <mergeCell ref="N54:O54"/>
    <mergeCell ref="P54:Q54"/>
    <mergeCell ref="R54:T54"/>
    <mergeCell ref="N51:O51"/>
    <mergeCell ref="P51:Q51"/>
    <mergeCell ref="R51:T51"/>
    <mergeCell ref="N52:O52"/>
    <mergeCell ref="P52:Q52"/>
    <mergeCell ref="R52:T52"/>
    <mergeCell ref="N49:O49"/>
    <mergeCell ref="P49:Q49"/>
    <mergeCell ref="R49:T49"/>
    <mergeCell ref="N50:O50"/>
    <mergeCell ref="P50:Q50"/>
    <mergeCell ref="R50:T50"/>
    <mergeCell ref="N47:O47"/>
    <mergeCell ref="P47:Q47"/>
    <mergeCell ref="R47:T47"/>
    <mergeCell ref="N48:O48"/>
    <mergeCell ref="P48:Q48"/>
    <mergeCell ref="R48:T48"/>
    <mergeCell ref="N45:O45"/>
    <mergeCell ref="P45:Q45"/>
    <mergeCell ref="R45:T45"/>
    <mergeCell ref="N46:O46"/>
    <mergeCell ref="P46:Q46"/>
    <mergeCell ref="R46:T46"/>
    <mergeCell ref="N43:O43"/>
    <mergeCell ref="P43:Q43"/>
    <mergeCell ref="R43:T43"/>
    <mergeCell ref="N44:O44"/>
    <mergeCell ref="P44:Q44"/>
    <mergeCell ref="R44:T44"/>
    <mergeCell ref="N41:O41"/>
    <mergeCell ref="P41:Q41"/>
    <mergeCell ref="R41:T41"/>
    <mergeCell ref="N42:O42"/>
    <mergeCell ref="P42:Q42"/>
    <mergeCell ref="R42:T42"/>
    <mergeCell ref="N39:O39"/>
    <mergeCell ref="P39:Q39"/>
    <mergeCell ref="R39:T39"/>
    <mergeCell ref="N40:O40"/>
    <mergeCell ref="P40:Q40"/>
    <mergeCell ref="R40:T40"/>
    <mergeCell ref="N37:O37"/>
    <mergeCell ref="P37:Q37"/>
    <mergeCell ref="R37:T37"/>
    <mergeCell ref="N38:O38"/>
    <mergeCell ref="P38:Q38"/>
    <mergeCell ref="R38:T38"/>
    <mergeCell ref="N35:O35"/>
    <mergeCell ref="P35:Q35"/>
    <mergeCell ref="R35:T35"/>
    <mergeCell ref="N36:O36"/>
    <mergeCell ref="P36:Q36"/>
    <mergeCell ref="R36:T36"/>
    <mergeCell ref="N33:O33"/>
    <mergeCell ref="P33:Q33"/>
    <mergeCell ref="R33:T33"/>
    <mergeCell ref="N34:O34"/>
    <mergeCell ref="P34:Q34"/>
    <mergeCell ref="R34:T34"/>
    <mergeCell ref="N31:O31"/>
    <mergeCell ref="P31:Q31"/>
    <mergeCell ref="R31:T31"/>
    <mergeCell ref="N32:O32"/>
    <mergeCell ref="P32:Q32"/>
    <mergeCell ref="R32:T32"/>
    <mergeCell ref="N29:O29"/>
    <mergeCell ref="P29:Q29"/>
    <mergeCell ref="R29:T29"/>
    <mergeCell ref="N30:O30"/>
    <mergeCell ref="P30:Q30"/>
    <mergeCell ref="R30:T30"/>
    <mergeCell ref="N27:O27"/>
    <mergeCell ref="P27:Q27"/>
    <mergeCell ref="R27:T27"/>
    <mergeCell ref="N28:O28"/>
    <mergeCell ref="P28:Q28"/>
    <mergeCell ref="R28:T28"/>
    <mergeCell ref="N25:O25"/>
    <mergeCell ref="P25:Q25"/>
    <mergeCell ref="R25:T25"/>
    <mergeCell ref="N26:O26"/>
    <mergeCell ref="P26:Q26"/>
    <mergeCell ref="R26:T26"/>
    <mergeCell ref="N23:O23"/>
    <mergeCell ref="P23:Q23"/>
    <mergeCell ref="R23:T23"/>
    <mergeCell ref="N24:O24"/>
    <mergeCell ref="P24:Q24"/>
    <mergeCell ref="R24:T24"/>
    <mergeCell ref="N21:O21"/>
    <mergeCell ref="P21:Q21"/>
    <mergeCell ref="R21:T21"/>
    <mergeCell ref="N22:O22"/>
    <mergeCell ref="P22:Q22"/>
    <mergeCell ref="R22:T22"/>
    <mergeCell ref="N19:O19"/>
    <mergeCell ref="P19:Q19"/>
    <mergeCell ref="R19:T19"/>
    <mergeCell ref="N20:O20"/>
    <mergeCell ref="P20:Q20"/>
    <mergeCell ref="R20:T20"/>
    <mergeCell ref="N17:O17"/>
    <mergeCell ref="P17:Q17"/>
    <mergeCell ref="R17:T17"/>
    <mergeCell ref="N18:O18"/>
    <mergeCell ref="P18:Q18"/>
    <mergeCell ref="R18:T18"/>
    <mergeCell ref="N15:O15"/>
    <mergeCell ref="P15:Q15"/>
    <mergeCell ref="R15:T15"/>
    <mergeCell ref="N16:O16"/>
    <mergeCell ref="P16:Q16"/>
    <mergeCell ref="R16:T16"/>
    <mergeCell ref="N13:O13"/>
    <mergeCell ref="P13:Q13"/>
    <mergeCell ref="R13:T13"/>
    <mergeCell ref="N14:O14"/>
    <mergeCell ref="P14:Q14"/>
    <mergeCell ref="R14:T14"/>
    <mergeCell ref="N11:O11"/>
    <mergeCell ref="P11:Q11"/>
    <mergeCell ref="R11:T11"/>
    <mergeCell ref="N12:O12"/>
    <mergeCell ref="P12:Q12"/>
    <mergeCell ref="R12:T12"/>
    <mergeCell ref="N9:O9"/>
    <mergeCell ref="P9:Q9"/>
    <mergeCell ref="R9:T9"/>
    <mergeCell ref="N10:O10"/>
    <mergeCell ref="P10:Q10"/>
    <mergeCell ref="R10:T10"/>
    <mergeCell ref="R7:T7"/>
    <mergeCell ref="N8:O8"/>
    <mergeCell ref="P8:Q8"/>
    <mergeCell ref="R8:T8"/>
    <mergeCell ref="N5:O5"/>
    <mergeCell ref="P5:Q5"/>
    <mergeCell ref="R5:T5"/>
    <mergeCell ref="N6:O6"/>
    <mergeCell ref="P6:Q6"/>
    <mergeCell ref="R6:T6"/>
    <mergeCell ref="N116:O116"/>
    <mergeCell ref="P116:Q116"/>
    <mergeCell ref="R116:T116"/>
    <mergeCell ref="N1:O1"/>
    <mergeCell ref="P1:Q1"/>
    <mergeCell ref="R1:T1"/>
    <mergeCell ref="AH2:AI2"/>
    <mergeCell ref="N3:O3"/>
    <mergeCell ref="P3:Q3"/>
    <mergeCell ref="R3:T3"/>
    <mergeCell ref="N4:O4"/>
    <mergeCell ref="P4:Q4"/>
    <mergeCell ref="R4:T4"/>
    <mergeCell ref="W1:Y1"/>
    <mergeCell ref="N2:O2"/>
    <mergeCell ref="P2:Q2"/>
    <mergeCell ref="R2:T2"/>
    <mergeCell ref="W2:Y2"/>
    <mergeCell ref="Z2:AA2"/>
    <mergeCell ref="AB2:AC2"/>
    <mergeCell ref="AD2:AE2"/>
    <mergeCell ref="AF2:AG2"/>
    <mergeCell ref="N7:O7"/>
    <mergeCell ref="P7:Q7"/>
    <mergeCell ref="N117:O117"/>
    <mergeCell ref="P117:Q117"/>
    <mergeCell ref="R117:T117"/>
    <mergeCell ref="N118:O118"/>
    <mergeCell ref="P118:Q118"/>
    <mergeCell ref="R118:T118"/>
    <mergeCell ref="N119:O119"/>
    <mergeCell ref="P119:Q119"/>
    <mergeCell ref="R119:T119"/>
    <mergeCell ref="N120:O120"/>
    <mergeCell ref="P120:Q120"/>
    <mergeCell ref="R120:T120"/>
    <mergeCell ref="N121:O121"/>
    <mergeCell ref="P121:Q121"/>
    <mergeCell ref="R121:T121"/>
    <mergeCell ref="N122:O122"/>
    <mergeCell ref="P122:Q122"/>
    <mergeCell ref="R122:T122"/>
    <mergeCell ref="N123:O123"/>
    <mergeCell ref="P123:Q123"/>
    <mergeCell ref="R123:T123"/>
    <mergeCell ref="N124:O124"/>
    <mergeCell ref="P124:Q124"/>
    <mergeCell ref="R124:T124"/>
    <mergeCell ref="N125:O125"/>
    <mergeCell ref="P125:Q125"/>
    <mergeCell ref="R125:T125"/>
    <mergeCell ref="N126:O126"/>
    <mergeCell ref="P126:Q126"/>
    <mergeCell ref="R126:T126"/>
    <mergeCell ref="N127:O127"/>
    <mergeCell ref="P127:Q127"/>
    <mergeCell ref="R127:T127"/>
    <mergeCell ref="N128:O128"/>
    <mergeCell ref="P128:Q128"/>
    <mergeCell ref="R128:T128"/>
    <mergeCell ref="N129:O129"/>
    <mergeCell ref="P129:Q129"/>
    <mergeCell ref="R129:T129"/>
    <mergeCell ref="N130:O130"/>
    <mergeCell ref="P130:Q130"/>
    <mergeCell ref="R130:T130"/>
    <mergeCell ref="N131:O131"/>
    <mergeCell ref="P131:Q131"/>
    <mergeCell ref="R131:T131"/>
    <mergeCell ref="N132:O132"/>
    <mergeCell ref="P132:Q132"/>
    <mergeCell ref="R132:T132"/>
    <mergeCell ref="N133:O133"/>
    <mergeCell ref="P133:Q133"/>
    <mergeCell ref="R133:T133"/>
    <mergeCell ref="N134:O134"/>
    <mergeCell ref="P134:Q134"/>
    <mergeCell ref="R134:T134"/>
    <mergeCell ref="N135:O135"/>
    <mergeCell ref="P135:Q135"/>
    <mergeCell ref="R135:T135"/>
    <mergeCell ref="N136:O136"/>
    <mergeCell ref="P136:Q136"/>
    <mergeCell ref="R136:T136"/>
    <mergeCell ref="N137:O137"/>
    <mergeCell ref="P137:Q137"/>
    <mergeCell ref="R137:T137"/>
    <mergeCell ref="N138:O138"/>
    <mergeCell ref="P138:Q138"/>
    <mergeCell ref="R138:T138"/>
    <mergeCell ref="N139:O139"/>
    <mergeCell ref="P139:Q139"/>
    <mergeCell ref="R139:T139"/>
    <mergeCell ref="N140:O140"/>
    <mergeCell ref="P140:Q140"/>
    <mergeCell ref="R140:T140"/>
    <mergeCell ref="N141:O141"/>
    <mergeCell ref="P141:Q141"/>
    <mergeCell ref="R141:T141"/>
    <mergeCell ref="N142:O142"/>
    <mergeCell ref="P142:Q142"/>
    <mergeCell ref="R142:T142"/>
    <mergeCell ref="N143:O143"/>
    <mergeCell ref="P143:Q143"/>
    <mergeCell ref="R143:T143"/>
    <mergeCell ref="N144:O144"/>
    <mergeCell ref="P144:Q144"/>
    <mergeCell ref="R144:T144"/>
    <mergeCell ref="N145:O145"/>
    <mergeCell ref="P145:Q145"/>
    <mergeCell ref="R145:T145"/>
    <mergeCell ref="N146:O146"/>
    <mergeCell ref="P146:Q146"/>
    <mergeCell ref="R146:T146"/>
    <mergeCell ref="N147:O147"/>
    <mergeCell ref="P147:Q147"/>
    <mergeCell ref="R147:T147"/>
    <mergeCell ref="N148:O148"/>
    <mergeCell ref="P148:Q148"/>
    <mergeCell ref="R148:T148"/>
    <mergeCell ref="N149:O149"/>
    <mergeCell ref="P149:Q149"/>
    <mergeCell ref="R149:T149"/>
    <mergeCell ref="N150:O150"/>
    <mergeCell ref="P150:Q150"/>
    <mergeCell ref="R150:T150"/>
    <mergeCell ref="N151:O151"/>
    <mergeCell ref="P151:Q151"/>
    <mergeCell ref="R151:T151"/>
    <mergeCell ref="N152:O152"/>
    <mergeCell ref="P152:Q152"/>
    <mergeCell ref="R152:T152"/>
    <mergeCell ref="N153:O153"/>
    <mergeCell ref="P153:Q153"/>
    <mergeCell ref="R153:T153"/>
    <mergeCell ref="N154:O154"/>
    <mergeCell ref="P154:Q154"/>
    <mergeCell ref="R154:T154"/>
    <mergeCell ref="N155:O155"/>
    <mergeCell ref="P155:Q155"/>
    <mergeCell ref="R155:T155"/>
    <mergeCell ref="N156:O156"/>
    <mergeCell ref="P156:Q156"/>
    <mergeCell ref="R156:T156"/>
    <mergeCell ref="N157:O157"/>
    <mergeCell ref="P157:Q157"/>
    <mergeCell ref="R157:T157"/>
    <mergeCell ref="N158:O158"/>
    <mergeCell ref="P158:Q158"/>
    <mergeCell ref="R158:T158"/>
    <mergeCell ref="N159:O159"/>
    <mergeCell ref="P159:Q159"/>
    <mergeCell ref="R159:T159"/>
    <mergeCell ref="N160:O160"/>
    <mergeCell ref="P160:Q160"/>
    <mergeCell ref="R160:T160"/>
    <mergeCell ref="N161:O161"/>
    <mergeCell ref="P161:Q161"/>
    <mergeCell ref="R161:T161"/>
    <mergeCell ref="N162:O162"/>
    <mergeCell ref="P162:Q162"/>
    <mergeCell ref="R162:T162"/>
    <mergeCell ref="N163:O163"/>
    <mergeCell ref="P163:Q163"/>
    <mergeCell ref="R163:T163"/>
    <mergeCell ref="N164:O164"/>
    <mergeCell ref="P164:Q164"/>
    <mergeCell ref="R164:T164"/>
    <mergeCell ref="N165:O165"/>
    <mergeCell ref="P165:Q165"/>
    <mergeCell ref="R165:T165"/>
    <mergeCell ref="N166:O166"/>
    <mergeCell ref="P166:Q166"/>
    <mergeCell ref="R166:T166"/>
    <mergeCell ref="N167:O167"/>
    <mergeCell ref="P167:Q167"/>
    <mergeCell ref="R167:T167"/>
    <mergeCell ref="N168:O168"/>
    <mergeCell ref="P168:Q168"/>
    <mergeCell ref="R168:T168"/>
    <mergeCell ref="N169:O169"/>
    <mergeCell ref="P169:Q169"/>
    <mergeCell ref="R169:T169"/>
    <mergeCell ref="N170:O170"/>
    <mergeCell ref="P170:Q170"/>
    <mergeCell ref="R170:T170"/>
    <mergeCell ref="N171:O171"/>
    <mergeCell ref="P171:Q171"/>
    <mergeCell ref="R171:T171"/>
    <mergeCell ref="N172:O172"/>
    <mergeCell ref="P172:Q172"/>
    <mergeCell ref="R172:T172"/>
    <mergeCell ref="N173:O173"/>
    <mergeCell ref="P173:Q173"/>
    <mergeCell ref="R173:T173"/>
    <mergeCell ref="N174:O174"/>
    <mergeCell ref="P174:Q174"/>
    <mergeCell ref="R174:T174"/>
    <mergeCell ref="N175:O175"/>
    <mergeCell ref="P175:Q175"/>
    <mergeCell ref="R175:T175"/>
    <mergeCell ref="N176:O176"/>
    <mergeCell ref="P176:Q176"/>
    <mergeCell ref="R176:T176"/>
    <mergeCell ref="N177:O177"/>
    <mergeCell ref="P177:Q177"/>
    <mergeCell ref="R177:T177"/>
    <mergeCell ref="N178:O178"/>
    <mergeCell ref="P178:Q178"/>
    <mergeCell ref="R178:T178"/>
    <mergeCell ref="N179:O179"/>
    <mergeCell ref="P179:Q179"/>
    <mergeCell ref="R179:T179"/>
    <mergeCell ref="N180:O180"/>
    <mergeCell ref="P180:Q180"/>
    <mergeCell ref="R180:T180"/>
    <mergeCell ref="N181:O181"/>
    <mergeCell ref="P181:Q181"/>
    <mergeCell ref="R181:T181"/>
    <mergeCell ref="N182:O182"/>
    <mergeCell ref="P182:Q182"/>
    <mergeCell ref="R182:T182"/>
    <mergeCell ref="N183:O183"/>
    <mergeCell ref="P183:Q183"/>
    <mergeCell ref="R183:T183"/>
    <mergeCell ref="N184:O184"/>
    <mergeCell ref="P184:Q184"/>
    <mergeCell ref="R184:T184"/>
    <mergeCell ref="N185:O185"/>
    <mergeCell ref="P185:Q185"/>
    <mergeCell ref="R185:T185"/>
    <mergeCell ref="N186:O186"/>
    <mergeCell ref="P186:Q186"/>
    <mergeCell ref="R186:T186"/>
    <mergeCell ref="N187:O187"/>
    <mergeCell ref="P187:Q187"/>
    <mergeCell ref="R187:T187"/>
    <mergeCell ref="N188:O188"/>
    <mergeCell ref="P188:Q188"/>
    <mergeCell ref="R188:T188"/>
    <mergeCell ref="N189:O189"/>
    <mergeCell ref="P189:Q189"/>
    <mergeCell ref="R189:T189"/>
    <mergeCell ref="N190:O190"/>
    <mergeCell ref="P190:Q190"/>
    <mergeCell ref="R190:T190"/>
    <mergeCell ref="N191:O191"/>
    <mergeCell ref="P191:Q191"/>
    <mergeCell ref="R191:T191"/>
    <mergeCell ref="N192:O192"/>
    <mergeCell ref="P192:Q192"/>
    <mergeCell ref="R192:T192"/>
    <mergeCell ref="N193:O193"/>
    <mergeCell ref="P193:Q193"/>
    <mergeCell ref="R193:T193"/>
    <mergeCell ref="N194:O194"/>
    <mergeCell ref="P194:Q194"/>
    <mergeCell ref="R194:T194"/>
    <mergeCell ref="N195:O195"/>
    <mergeCell ref="P195:Q195"/>
    <mergeCell ref="R195:T195"/>
    <mergeCell ref="N196:O196"/>
    <mergeCell ref="P196:Q196"/>
    <mergeCell ref="R196:T196"/>
    <mergeCell ref="N197:O197"/>
    <mergeCell ref="P197:Q197"/>
    <mergeCell ref="R197:T197"/>
    <mergeCell ref="N198:O198"/>
    <mergeCell ref="P198:Q198"/>
    <mergeCell ref="R198:T198"/>
    <mergeCell ref="N199:O199"/>
    <mergeCell ref="P199:Q199"/>
    <mergeCell ref="R199:T199"/>
    <mergeCell ref="N200:O200"/>
    <mergeCell ref="P200:Q200"/>
    <mergeCell ref="R200:T200"/>
    <mergeCell ref="N201:O201"/>
    <mergeCell ref="P201:Q201"/>
    <mergeCell ref="R201:T201"/>
    <mergeCell ref="N202:O202"/>
    <mergeCell ref="P202:Q202"/>
    <mergeCell ref="R202:T202"/>
    <mergeCell ref="N203:O203"/>
    <mergeCell ref="P203:Q203"/>
    <mergeCell ref="R203:T203"/>
    <mergeCell ref="N204:O204"/>
    <mergeCell ref="P204:Q204"/>
    <mergeCell ref="R204:T204"/>
    <mergeCell ref="N205:O205"/>
    <mergeCell ref="P205:Q205"/>
    <mergeCell ref="R205:T205"/>
    <mergeCell ref="N206:O206"/>
    <mergeCell ref="P206:Q206"/>
    <mergeCell ref="R206:T206"/>
    <mergeCell ref="N207:O207"/>
    <mergeCell ref="P207:Q207"/>
    <mergeCell ref="R207:T207"/>
    <mergeCell ref="N208:O208"/>
    <mergeCell ref="P208:Q208"/>
    <mergeCell ref="R208:T208"/>
    <mergeCell ref="N209:O209"/>
    <mergeCell ref="P209:Q209"/>
    <mergeCell ref="R209:T209"/>
    <mergeCell ref="N210:O210"/>
    <mergeCell ref="P210:Q210"/>
    <mergeCell ref="R210:T210"/>
    <mergeCell ref="N211:O211"/>
    <mergeCell ref="P211:Q211"/>
    <mergeCell ref="R211:T211"/>
    <mergeCell ref="N212:O212"/>
    <mergeCell ref="P212:Q212"/>
    <mergeCell ref="R212:T212"/>
    <mergeCell ref="N213:O213"/>
    <mergeCell ref="P213:Q213"/>
    <mergeCell ref="R213:T213"/>
    <mergeCell ref="N214:O214"/>
    <mergeCell ref="P214:Q214"/>
    <mergeCell ref="R214:T214"/>
    <mergeCell ref="N215:O215"/>
    <mergeCell ref="P215:Q215"/>
    <mergeCell ref="R215:T215"/>
    <mergeCell ref="N216:O216"/>
    <mergeCell ref="P216:Q216"/>
    <mergeCell ref="R216:T216"/>
    <mergeCell ref="N217:O217"/>
    <mergeCell ref="P217:Q217"/>
    <mergeCell ref="R217:T217"/>
    <mergeCell ref="N218:O218"/>
    <mergeCell ref="P218:Q218"/>
    <mergeCell ref="R218:T218"/>
    <mergeCell ref="N219:O219"/>
    <mergeCell ref="P219:Q219"/>
    <mergeCell ref="R219:T219"/>
    <mergeCell ref="N220:O220"/>
    <mergeCell ref="P220:Q220"/>
    <mergeCell ref="R220:T220"/>
    <mergeCell ref="N221:O221"/>
    <mergeCell ref="P221:Q221"/>
    <mergeCell ref="R221:T221"/>
    <mergeCell ref="N222:O222"/>
    <mergeCell ref="P222:Q222"/>
    <mergeCell ref="R222:T222"/>
    <mergeCell ref="N223:O223"/>
    <mergeCell ref="P223:Q223"/>
    <mergeCell ref="R223:T223"/>
    <mergeCell ref="N224:O224"/>
    <mergeCell ref="P224:Q224"/>
    <mergeCell ref="R224:T224"/>
    <mergeCell ref="N225:O225"/>
    <mergeCell ref="P225:Q225"/>
    <mergeCell ref="R225:T225"/>
    <mergeCell ref="N226:O226"/>
    <mergeCell ref="P226:Q226"/>
    <mergeCell ref="R226:T226"/>
    <mergeCell ref="N227:O227"/>
    <mergeCell ref="P227:Q227"/>
    <mergeCell ref="R227:T227"/>
    <mergeCell ref="N228:O228"/>
    <mergeCell ref="P228:Q228"/>
    <mergeCell ref="R228:T228"/>
    <mergeCell ref="N229:O229"/>
    <mergeCell ref="P229:Q229"/>
    <mergeCell ref="R229:T229"/>
    <mergeCell ref="N230:O230"/>
    <mergeCell ref="P230:Q230"/>
    <mergeCell ref="R230:T230"/>
    <mergeCell ref="N231:O231"/>
    <mergeCell ref="P231:Q231"/>
    <mergeCell ref="R231:T231"/>
    <mergeCell ref="N232:O232"/>
    <mergeCell ref="P232:Q232"/>
    <mergeCell ref="R232:T232"/>
    <mergeCell ref="N233:O233"/>
    <mergeCell ref="P233:Q233"/>
    <mergeCell ref="R233:T233"/>
    <mergeCell ref="N234:O234"/>
    <mergeCell ref="P234:Q234"/>
    <mergeCell ref="R234:T234"/>
    <mergeCell ref="N235:O235"/>
    <mergeCell ref="P235:Q235"/>
    <mergeCell ref="R235:T235"/>
    <mergeCell ref="N236:O236"/>
    <mergeCell ref="P236:Q236"/>
    <mergeCell ref="R236:T236"/>
    <mergeCell ref="N237:O237"/>
    <mergeCell ref="P237:Q237"/>
    <mergeCell ref="R237:T237"/>
    <mergeCell ref="N238:O238"/>
    <mergeCell ref="P238:Q238"/>
    <mergeCell ref="R238:T238"/>
    <mergeCell ref="N239:O239"/>
    <mergeCell ref="P239:Q239"/>
    <mergeCell ref="R239:T239"/>
    <mergeCell ref="N240:O240"/>
    <mergeCell ref="P240:Q240"/>
    <mergeCell ref="R240:T240"/>
    <mergeCell ref="N241:O241"/>
    <mergeCell ref="P241:Q241"/>
    <mergeCell ref="R241:T241"/>
    <mergeCell ref="N242:O242"/>
    <mergeCell ref="P242:Q242"/>
    <mergeCell ref="R242:T242"/>
    <mergeCell ref="N243:O243"/>
    <mergeCell ref="P243:Q243"/>
    <mergeCell ref="R243:T243"/>
    <mergeCell ref="N244:O244"/>
    <mergeCell ref="P244:Q244"/>
    <mergeCell ref="R244:T244"/>
    <mergeCell ref="N245:O245"/>
    <mergeCell ref="P245:Q245"/>
    <mergeCell ref="R245:T245"/>
    <mergeCell ref="P249:Q249"/>
    <mergeCell ref="R249:T249"/>
    <mergeCell ref="N250:O250"/>
    <mergeCell ref="P250:Q250"/>
    <mergeCell ref="R250:T250"/>
    <mergeCell ref="N251:O251"/>
    <mergeCell ref="P251:Q251"/>
    <mergeCell ref="R251:T251"/>
    <mergeCell ref="N246:O246"/>
    <mergeCell ref="P246:Q246"/>
    <mergeCell ref="R246:T246"/>
    <mergeCell ref="N247:O247"/>
    <mergeCell ref="P247:Q247"/>
    <mergeCell ref="R247:T247"/>
    <mergeCell ref="N248:O248"/>
    <mergeCell ref="P248:Q248"/>
    <mergeCell ref="R248:T248"/>
    <mergeCell ref="N258:O258"/>
    <mergeCell ref="P258:Q258"/>
    <mergeCell ref="R258:T258"/>
    <mergeCell ref="Z1:AK1"/>
    <mergeCell ref="AJ2:AK2"/>
    <mergeCell ref="N255:O255"/>
    <mergeCell ref="P255:Q255"/>
    <mergeCell ref="R255:T255"/>
    <mergeCell ref="N256:O256"/>
    <mergeCell ref="P256:Q256"/>
    <mergeCell ref="R256:T256"/>
    <mergeCell ref="N257:O257"/>
    <mergeCell ref="P257:Q257"/>
    <mergeCell ref="R257:T257"/>
    <mergeCell ref="N252:O252"/>
    <mergeCell ref="P252:Q252"/>
    <mergeCell ref="R252:T252"/>
    <mergeCell ref="N253:O253"/>
    <mergeCell ref="P253:Q253"/>
    <mergeCell ref="R253:T253"/>
    <mergeCell ref="N254:O254"/>
    <mergeCell ref="P254:Q254"/>
    <mergeCell ref="R254:T254"/>
    <mergeCell ref="N249:O249"/>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6"/>
  <sheetViews>
    <sheetView showGridLines="0" tabSelected="1" showWhiteSpace="0" zoomScale="70" zoomScaleNormal="70" zoomScaleSheetLayoutView="70" zoomScalePageLayoutView="86" workbookViewId="0">
      <selection activeCell="T5" sqref="T5"/>
    </sheetView>
  </sheetViews>
  <sheetFormatPr baseColWidth="10" defaultRowHeight="12.75"/>
  <cols>
    <col min="1" max="1" width="6.140625" style="18" customWidth="1"/>
    <col min="2" max="2" width="20" style="18" customWidth="1"/>
    <col min="3" max="3" width="17.42578125" style="18" customWidth="1"/>
    <col min="4" max="4" width="23" style="18" customWidth="1"/>
    <col min="5" max="5" width="13.28515625" style="18" customWidth="1"/>
    <col min="6" max="9" width="7.7109375" style="18" customWidth="1"/>
    <col min="10" max="10" width="15.140625" style="18" customWidth="1"/>
    <col min="11" max="11" width="5.7109375" style="18" customWidth="1"/>
    <col min="12" max="16" width="7.7109375" style="18" customWidth="1"/>
    <col min="17" max="17" width="12.140625" style="17" customWidth="1"/>
    <col min="18" max="18" width="7.7109375" style="17" customWidth="1"/>
    <col min="19" max="19" width="8.5703125" style="18" customWidth="1"/>
    <col min="20" max="20" width="10.7109375" style="18" customWidth="1"/>
    <col min="21" max="25" width="11.42578125" style="18"/>
    <col min="26" max="26" width="17" style="18" customWidth="1"/>
    <col min="27" max="254" width="11.42578125" style="18"/>
    <col min="255" max="255" width="9.42578125" style="18" customWidth="1"/>
    <col min="256" max="257" width="14.7109375" style="18" customWidth="1"/>
    <col min="258" max="258" width="18.28515625" style="18" customWidth="1"/>
    <col min="259" max="259" width="32" style="18" customWidth="1"/>
    <col min="260" max="260" width="12.85546875" style="18" customWidth="1"/>
    <col min="261" max="261" width="9.7109375" style="18" customWidth="1"/>
    <col min="262" max="262" width="13.42578125" style="18" customWidth="1"/>
    <col min="263" max="263" width="9.42578125" style="18" customWidth="1"/>
    <col min="264" max="264" width="14.7109375" style="18" customWidth="1"/>
    <col min="265" max="265" width="6.42578125" style="18" customWidth="1"/>
    <col min="266" max="266" width="9.5703125" style="18" customWidth="1"/>
    <col min="267" max="267" width="4.28515625" style="18" customWidth="1"/>
    <col min="268" max="268" width="2.85546875" style="18" customWidth="1"/>
    <col min="269" max="269" width="11.42578125" style="18"/>
    <col min="270" max="271" width="7.7109375" style="18" customWidth="1"/>
    <col min="272" max="272" width="10.7109375" style="18" customWidth="1"/>
    <col min="273" max="273" width="6.7109375" style="18" customWidth="1"/>
    <col min="274" max="274" width="10.7109375" style="18" customWidth="1"/>
    <col min="275" max="510" width="11.42578125" style="18"/>
    <col min="511" max="511" width="9.42578125" style="18" customWidth="1"/>
    <col min="512" max="513" width="14.7109375" style="18" customWidth="1"/>
    <col min="514" max="514" width="18.28515625" style="18" customWidth="1"/>
    <col min="515" max="515" width="32" style="18" customWidth="1"/>
    <col min="516" max="516" width="12.85546875" style="18" customWidth="1"/>
    <col min="517" max="517" width="9.7109375" style="18" customWidth="1"/>
    <col min="518" max="518" width="13.42578125" style="18" customWidth="1"/>
    <col min="519" max="519" width="9.42578125" style="18" customWidth="1"/>
    <col min="520" max="520" width="14.7109375" style="18" customWidth="1"/>
    <col min="521" max="521" width="6.42578125" style="18" customWidth="1"/>
    <col min="522" max="522" width="9.5703125" style="18" customWidth="1"/>
    <col min="523" max="523" width="4.28515625" style="18" customWidth="1"/>
    <col min="524" max="524" width="2.85546875" style="18" customWidth="1"/>
    <col min="525" max="525" width="11.42578125" style="18"/>
    <col min="526" max="527" width="7.7109375" style="18" customWidth="1"/>
    <col min="528" max="528" width="10.7109375" style="18" customWidth="1"/>
    <col min="529" max="529" width="6.7109375" style="18" customWidth="1"/>
    <col min="530" max="530" width="10.7109375" style="18" customWidth="1"/>
    <col min="531" max="766" width="11.42578125" style="18"/>
    <col min="767" max="767" width="9.42578125" style="18" customWidth="1"/>
    <col min="768" max="769" width="14.7109375" style="18" customWidth="1"/>
    <col min="770" max="770" width="18.28515625" style="18" customWidth="1"/>
    <col min="771" max="771" width="32" style="18" customWidth="1"/>
    <col min="772" max="772" width="12.85546875" style="18" customWidth="1"/>
    <col min="773" max="773" width="9.7109375" style="18" customWidth="1"/>
    <col min="774" max="774" width="13.42578125" style="18" customWidth="1"/>
    <col min="775" max="775" width="9.42578125" style="18" customWidth="1"/>
    <col min="776" max="776" width="14.7109375" style="18" customWidth="1"/>
    <col min="777" max="777" width="6.42578125" style="18" customWidth="1"/>
    <col min="778" max="778" width="9.5703125" style="18" customWidth="1"/>
    <col min="779" max="779" width="4.28515625" style="18" customWidth="1"/>
    <col min="780" max="780" width="2.85546875" style="18" customWidth="1"/>
    <col min="781" max="781" width="11.42578125" style="18"/>
    <col min="782" max="783" width="7.7109375" style="18" customWidth="1"/>
    <col min="784" max="784" width="10.7109375" style="18" customWidth="1"/>
    <col min="785" max="785" width="6.7109375" style="18" customWidth="1"/>
    <col min="786" max="786" width="10.7109375" style="18" customWidth="1"/>
    <col min="787" max="1022" width="11.42578125" style="18"/>
    <col min="1023" max="1023" width="9.42578125" style="18" customWidth="1"/>
    <col min="1024" max="1025" width="14.7109375" style="18" customWidth="1"/>
    <col min="1026" max="1026" width="18.28515625" style="18" customWidth="1"/>
    <col min="1027" max="1027" width="32" style="18" customWidth="1"/>
    <col min="1028" max="1028" width="12.85546875" style="18" customWidth="1"/>
    <col min="1029" max="1029" width="9.7109375" style="18" customWidth="1"/>
    <col min="1030" max="1030" width="13.42578125" style="18" customWidth="1"/>
    <col min="1031" max="1031" width="9.42578125" style="18" customWidth="1"/>
    <col min="1032" max="1032" width="14.7109375" style="18" customWidth="1"/>
    <col min="1033" max="1033" width="6.42578125" style="18" customWidth="1"/>
    <col min="1034" max="1034" width="9.5703125" style="18" customWidth="1"/>
    <col min="1035" max="1035" width="4.28515625" style="18" customWidth="1"/>
    <col min="1036" max="1036" width="2.85546875" style="18" customWidth="1"/>
    <col min="1037" max="1037" width="11.42578125" style="18"/>
    <col min="1038" max="1039" width="7.7109375" style="18" customWidth="1"/>
    <col min="1040" max="1040" width="10.7109375" style="18" customWidth="1"/>
    <col min="1041" max="1041" width="6.7109375" style="18" customWidth="1"/>
    <col min="1042" max="1042" width="10.7109375" style="18" customWidth="1"/>
    <col min="1043" max="1278" width="11.42578125" style="18"/>
    <col min="1279" max="1279" width="9.42578125" style="18" customWidth="1"/>
    <col min="1280" max="1281" width="14.7109375" style="18" customWidth="1"/>
    <col min="1282" max="1282" width="18.28515625" style="18" customWidth="1"/>
    <col min="1283" max="1283" width="32" style="18" customWidth="1"/>
    <col min="1284" max="1284" width="12.85546875" style="18" customWidth="1"/>
    <col min="1285" max="1285" width="9.7109375" style="18" customWidth="1"/>
    <col min="1286" max="1286" width="13.42578125" style="18" customWidth="1"/>
    <col min="1287" max="1287" width="9.42578125" style="18" customWidth="1"/>
    <col min="1288" max="1288" width="14.7109375" style="18" customWidth="1"/>
    <col min="1289" max="1289" width="6.42578125" style="18" customWidth="1"/>
    <col min="1290" max="1290" width="9.5703125" style="18" customWidth="1"/>
    <col min="1291" max="1291" width="4.28515625" style="18" customWidth="1"/>
    <col min="1292" max="1292" width="2.85546875" style="18" customWidth="1"/>
    <col min="1293" max="1293" width="11.42578125" style="18"/>
    <col min="1294" max="1295" width="7.7109375" style="18" customWidth="1"/>
    <col min="1296" max="1296" width="10.7109375" style="18" customWidth="1"/>
    <col min="1297" max="1297" width="6.7109375" style="18" customWidth="1"/>
    <col min="1298" max="1298" width="10.7109375" style="18" customWidth="1"/>
    <col min="1299" max="1534" width="11.42578125" style="18"/>
    <col min="1535" max="1535" width="9.42578125" style="18" customWidth="1"/>
    <col min="1536" max="1537" width="14.7109375" style="18" customWidth="1"/>
    <col min="1538" max="1538" width="18.28515625" style="18" customWidth="1"/>
    <col min="1539" max="1539" width="32" style="18" customWidth="1"/>
    <col min="1540" max="1540" width="12.85546875" style="18" customWidth="1"/>
    <col min="1541" max="1541" width="9.7109375" style="18" customWidth="1"/>
    <col min="1542" max="1542" width="13.42578125" style="18" customWidth="1"/>
    <col min="1543" max="1543" width="9.42578125" style="18" customWidth="1"/>
    <col min="1544" max="1544" width="14.7109375" style="18" customWidth="1"/>
    <col min="1545" max="1545" width="6.42578125" style="18" customWidth="1"/>
    <col min="1546" max="1546" width="9.5703125" style="18" customWidth="1"/>
    <col min="1547" max="1547" width="4.28515625" style="18" customWidth="1"/>
    <col min="1548" max="1548" width="2.85546875" style="18" customWidth="1"/>
    <col min="1549" max="1549" width="11.42578125" style="18"/>
    <col min="1550" max="1551" width="7.7109375" style="18" customWidth="1"/>
    <col min="1552" max="1552" width="10.7109375" style="18" customWidth="1"/>
    <col min="1553" max="1553" width="6.7109375" style="18" customWidth="1"/>
    <col min="1554" max="1554" width="10.7109375" style="18" customWidth="1"/>
    <col min="1555" max="1790" width="11.42578125" style="18"/>
    <col min="1791" max="1791" width="9.42578125" style="18" customWidth="1"/>
    <col min="1792" max="1793" width="14.7109375" style="18" customWidth="1"/>
    <col min="1794" max="1794" width="18.28515625" style="18" customWidth="1"/>
    <col min="1795" max="1795" width="32" style="18" customWidth="1"/>
    <col min="1796" max="1796" width="12.85546875" style="18" customWidth="1"/>
    <col min="1797" max="1797" width="9.7109375" style="18" customWidth="1"/>
    <col min="1798" max="1798" width="13.42578125" style="18" customWidth="1"/>
    <col min="1799" max="1799" width="9.42578125" style="18" customWidth="1"/>
    <col min="1800" max="1800" width="14.7109375" style="18" customWidth="1"/>
    <col min="1801" max="1801" width="6.42578125" style="18" customWidth="1"/>
    <col min="1802" max="1802" width="9.5703125" style="18" customWidth="1"/>
    <col min="1803" max="1803" width="4.28515625" style="18" customWidth="1"/>
    <col min="1804" max="1804" width="2.85546875" style="18" customWidth="1"/>
    <col min="1805" max="1805" width="11.42578125" style="18"/>
    <col min="1806" max="1807" width="7.7109375" style="18" customWidth="1"/>
    <col min="1808" max="1808" width="10.7109375" style="18" customWidth="1"/>
    <col min="1809" max="1809" width="6.7109375" style="18" customWidth="1"/>
    <col min="1810" max="1810" width="10.7109375" style="18" customWidth="1"/>
    <col min="1811" max="2046" width="11.42578125" style="18"/>
    <col min="2047" max="2047" width="9.42578125" style="18" customWidth="1"/>
    <col min="2048" max="2049" width="14.7109375" style="18" customWidth="1"/>
    <col min="2050" max="2050" width="18.28515625" style="18" customWidth="1"/>
    <col min="2051" max="2051" width="32" style="18" customWidth="1"/>
    <col min="2052" max="2052" width="12.85546875" style="18" customWidth="1"/>
    <col min="2053" max="2053" width="9.7109375" style="18" customWidth="1"/>
    <col min="2054" max="2054" width="13.42578125" style="18" customWidth="1"/>
    <col min="2055" max="2055" width="9.42578125" style="18" customWidth="1"/>
    <col min="2056" max="2056" width="14.7109375" style="18" customWidth="1"/>
    <col min="2057" max="2057" width="6.42578125" style="18" customWidth="1"/>
    <col min="2058" max="2058" width="9.5703125" style="18" customWidth="1"/>
    <col min="2059" max="2059" width="4.28515625" style="18" customWidth="1"/>
    <col min="2060" max="2060" width="2.85546875" style="18" customWidth="1"/>
    <col min="2061" max="2061" width="11.42578125" style="18"/>
    <col min="2062" max="2063" width="7.7109375" style="18" customWidth="1"/>
    <col min="2064" max="2064" width="10.7109375" style="18" customWidth="1"/>
    <col min="2065" max="2065" width="6.7109375" style="18" customWidth="1"/>
    <col min="2066" max="2066" width="10.7109375" style="18" customWidth="1"/>
    <col min="2067" max="2302" width="11.42578125" style="18"/>
    <col min="2303" max="2303" width="9.42578125" style="18" customWidth="1"/>
    <col min="2304" max="2305" width="14.7109375" style="18" customWidth="1"/>
    <col min="2306" max="2306" width="18.28515625" style="18" customWidth="1"/>
    <col min="2307" max="2307" width="32" style="18" customWidth="1"/>
    <col min="2308" max="2308" width="12.85546875" style="18" customWidth="1"/>
    <col min="2309" max="2309" width="9.7109375" style="18" customWidth="1"/>
    <col min="2310" max="2310" width="13.42578125" style="18" customWidth="1"/>
    <col min="2311" max="2311" width="9.42578125" style="18" customWidth="1"/>
    <col min="2312" max="2312" width="14.7109375" style="18" customWidth="1"/>
    <col min="2313" max="2313" width="6.42578125" style="18" customWidth="1"/>
    <col min="2314" max="2314" width="9.5703125" style="18" customWidth="1"/>
    <col min="2315" max="2315" width="4.28515625" style="18" customWidth="1"/>
    <col min="2316" max="2316" width="2.85546875" style="18" customWidth="1"/>
    <col min="2317" max="2317" width="11.42578125" style="18"/>
    <col min="2318" max="2319" width="7.7109375" style="18" customWidth="1"/>
    <col min="2320" max="2320" width="10.7109375" style="18" customWidth="1"/>
    <col min="2321" max="2321" width="6.7109375" style="18" customWidth="1"/>
    <col min="2322" max="2322" width="10.7109375" style="18" customWidth="1"/>
    <col min="2323" max="2558" width="11.42578125" style="18"/>
    <col min="2559" max="2559" width="9.42578125" style="18" customWidth="1"/>
    <col min="2560" max="2561" width="14.7109375" style="18" customWidth="1"/>
    <col min="2562" max="2562" width="18.28515625" style="18" customWidth="1"/>
    <col min="2563" max="2563" width="32" style="18" customWidth="1"/>
    <col min="2564" max="2564" width="12.85546875" style="18" customWidth="1"/>
    <col min="2565" max="2565" width="9.7109375" style="18" customWidth="1"/>
    <col min="2566" max="2566" width="13.42578125" style="18" customWidth="1"/>
    <col min="2567" max="2567" width="9.42578125" style="18" customWidth="1"/>
    <col min="2568" max="2568" width="14.7109375" style="18" customWidth="1"/>
    <col min="2569" max="2569" width="6.42578125" style="18" customWidth="1"/>
    <col min="2570" max="2570" width="9.5703125" style="18" customWidth="1"/>
    <col min="2571" max="2571" width="4.28515625" style="18" customWidth="1"/>
    <col min="2572" max="2572" width="2.85546875" style="18" customWidth="1"/>
    <col min="2573" max="2573" width="11.42578125" style="18"/>
    <col min="2574" max="2575" width="7.7109375" style="18" customWidth="1"/>
    <col min="2576" max="2576" width="10.7109375" style="18" customWidth="1"/>
    <col min="2577" max="2577" width="6.7109375" style="18" customWidth="1"/>
    <col min="2578" max="2578" width="10.7109375" style="18" customWidth="1"/>
    <col min="2579" max="2814" width="11.42578125" style="18"/>
    <col min="2815" max="2815" width="9.42578125" style="18" customWidth="1"/>
    <col min="2816" max="2817" width="14.7109375" style="18" customWidth="1"/>
    <col min="2818" max="2818" width="18.28515625" style="18" customWidth="1"/>
    <col min="2819" max="2819" width="32" style="18" customWidth="1"/>
    <col min="2820" max="2820" width="12.85546875" style="18" customWidth="1"/>
    <col min="2821" max="2821" width="9.7109375" style="18" customWidth="1"/>
    <col min="2822" max="2822" width="13.42578125" style="18" customWidth="1"/>
    <col min="2823" max="2823" width="9.42578125" style="18" customWidth="1"/>
    <col min="2824" max="2824" width="14.7109375" style="18" customWidth="1"/>
    <col min="2825" max="2825" width="6.42578125" style="18" customWidth="1"/>
    <col min="2826" max="2826" width="9.5703125" style="18" customWidth="1"/>
    <col min="2827" max="2827" width="4.28515625" style="18" customWidth="1"/>
    <col min="2828" max="2828" width="2.85546875" style="18" customWidth="1"/>
    <col min="2829" max="2829" width="11.42578125" style="18"/>
    <col min="2830" max="2831" width="7.7109375" style="18" customWidth="1"/>
    <col min="2832" max="2832" width="10.7109375" style="18" customWidth="1"/>
    <col min="2833" max="2833" width="6.7109375" style="18" customWidth="1"/>
    <col min="2834" max="2834" width="10.7109375" style="18" customWidth="1"/>
    <col min="2835" max="3070" width="11.42578125" style="18"/>
    <col min="3071" max="3071" width="9.42578125" style="18" customWidth="1"/>
    <col min="3072" max="3073" width="14.7109375" style="18" customWidth="1"/>
    <col min="3074" max="3074" width="18.28515625" style="18" customWidth="1"/>
    <col min="3075" max="3075" width="32" style="18" customWidth="1"/>
    <col min="3076" max="3076" width="12.85546875" style="18" customWidth="1"/>
    <col min="3077" max="3077" width="9.7109375" style="18" customWidth="1"/>
    <col min="3078" max="3078" width="13.42578125" style="18" customWidth="1"/>
    <col min="3079" max="3079" width="9.42578125" style="18" customWidth="1"/>
    <col min="3080" max="3080" width="14.7109375" style="18" customWidth="1"/>
    <col min="3081" max="3081" width="6.42578125" style="18" customWidth="1"/>
    <col min="3082" max="3082" width="9.5703125" style="18" customWidth="1"/>
    <col min="3083" max="3083" width="4.28515625" style="18" customWidth="1"/>
    <col min="3084" max="3084" width="2.85546875" style="18" customWidth="1"/>
    <col min="3085" max="3085" width="11.42578125" style="18"/>
    <col min="3086" max="3087" width="7.7109375" style="18" customWidth="1"/>
    <col min="3088" max="3088" width="10.7109375" style="18" customWidth="1"/>
    <col min="3089" max="3089" width="6.7109375" style="18" customWidth="1"/>
    <col min="3090" max="3090" width="10.7109375" style="18" customWidth="1"/>
    <col min="3091" max="3326" width="11.42578125" style="18"/>
    <col min="3327" max="3327" width="9.42578125" style="18" customWidth="1"/>
    <col min="3328" max="3329" width="14.7109375" style="18" customWidth="1"/>
    <col min="3330" max="3330" width="18.28515625" style="18" customWidth="1"/>
    <col min="3331" max="3331" width="32" style="18" customWidth="1"/>
    <col min="3332" max="3332" width="12.85546875" style="18" customWidth="1"/>
    <col min="3333" max="3333" width="9.7109375" style="18" customWidth="1"/>
    <col min="3334" max="3334" width="13.42578125" style="18" customWidth="1"/>
    <col min="3335" max="3335" width="9.42578125" style="18" customWidth="1"/>
    <col min="3336" max="3336" width="14.7109375" style="18" customWidth="1"/>
    <col min="3337" max="3337" width="6.42578125" style="18" customWidth="1"/>
    <col min="3338" max="3338" width="9.5703125" style="18" customWidth="1"/>
    <col min="3339" max="3339" width="4.28515625" style="18" customWidth="1"/>
    <col min="3340" max="3340" width="2.85546875" style="18" customWidth="1"/>
    <col min="3341" max="3341" width="11.42578125" style="18"/>
    <col min="3342" max="3343" width="7.7109375" style="18" customWidth="1"/>
    <col min="3344" max="3344" width="10.7109375" style="18" customWidth="1"/>
    <col min="3345" max="3345" width="6.7109375" style="18" customWidth="1"/>
    <col min="3346" max="3346" width="10.7109375" style="18" customWidth="1"/>
    <col min="3347" max="3582" width="11.42578125" style="18"/>
    <col min="3583" max="3583" width="9.42578125" style="18" customWidth="1"/>
    <col min="3584" max="3585" width="14.7109375" style="18" customWidth="1"/>
    <col min="3586" max="3586" width="18.28515625" style="18" customWidth="1"/>
    <col min="3587" max="3587" width="32" style="18" customWidth="1"/>
    <col min="3588" max="3588" width="12.85546875" style="18" customWidth="1"/>
    <col min="3589" max="3589" width="9.7109375" style="18" customWidth="1"/>
    <col min="3590" max="3590" width="13.42578125" style="18" customWidth="1"/>
    <col min="3591" max="3591" width="9.42578125" style="18" customWidth="1"/>
    <col min="3592" max="3592" width="14.7109375" style="18" customWidth="1"/>
    <col min="3593" max="3593" width="6.42578125" style="18" customWidth="1"/>
    <col min="3594" max="3594" width="9.5703125" style="18" customWidth="1"/>
    <col min="3595" max="3595" width="4.28515625" style="18" customWidth="1"/>
    <col min="3596" max="3596" width="2.85546875" style="18" customWidth="1"/>
    <col min="3597" max="3597" width="11.42578125" style="18"/>
    <col min="3598" max="3599" width="7.7109375" style="18" customWidth="1"/>
    <col min="3600" max="3600" width="10.7109375" style="18" customWidth="1"/>
    <col min="3601" max="3601" width="6.7109375" style="18" customWidth="1"/>
    <col min="3602" max="3602" width="10.7109375" style="18" customWidth="1"/>
    <col min="3603" max="3838" width="11.42578125" style="18"/>
    <col min="3839" max="3839" width="9.42578125" style="18" customWidth="1"/>
    <col min="3840" max="3841" width="14.7109375" style="18" customWidth="1"/>
    <col min="3842" max="3842" width="18.28515625" style="18" customWidth="1"/>
    <col min="3843" max="3843" width="32" style="18" customWidth="1"/>
    <col min="3844" max="3844" width="12.85546875" style="18" customWidth="1"/>
    <col min="3845" max="3845" width="9.7109375" style="18" customWidth="1"/>
    <col min="3846" max="3846" width="13.42578125" style="18" customWidth="1"/>
    <col min="3847" max="3847" width="9.42578125" style="18" customWidth="1"/>
    <col min="3848" max="3848" width="14.7109375" style="18" customWidth="1"/>
    <col min="3849" max="3849" width="6.42578125" style="18" customWidth="1"/>
    <col min="3850" max="3850" width="9.5703125" style="18" customWidth="1"/>
    <col min="3851" max="3851" width="4.28515625" style="18" customWidth="1"/>
    <col min="3852" max="3852" width="2.85546875" style="18" customWidth="1"/>
    <col min="3853" max="3853" width="11.42578125" style="18"/>
    <col min="3854" max="3855" width="7.7109375" style="18" customWidth="1"/>
    <col min="3856" max="3856" width="10.7109375" style="18" customWidth="1"/>
    <col min="3857" max="3857" width="6.7109375" style="18" customWidth="1"/>
    <col min="3858" max="3858" width="10.7109375" style="18" customWidth="1"/>
    <col min="3859" max="4094" width="11.42578125" style="18"/>
    <col min="4095" max="4095" width="9.42578125" style="18" customWidth="1"/>
    <col min="4096" max="4097" width="14.7109375" style="18" customWidth="1"/>
    <col min="4098" max="4098" width="18.28515625" style="18" customWidth="1"/>
    <col min="4099" max="4099" width="32" style="18" customWidth="1"/>
    <col min="4100" max="4100" width="12.85546875" style="18" customWidth="1"/>
    <col min="4101" max="4101" width="9.7109375" style="18" customWidth="1"/>
    <col min="4102" max="4102" width="13.42578125" style="18" customWidth="1"/>
    <col min="4103" max="4103" width="9.42578125" style="18" customWidth="1"/>
    <col min="4104" max="4104" width="14.7109375" style="18" customWidth="1"/>
    <col min="4105" max="4105" width="6.42578125" style="18" customWidth="1"/>
    <col min="4106" max="4106" width="9.5703125" style="18" customWidth="1"/>
    <col min="4107" max="4107" width="4.28515625" style="18" customWidth="1"/>
    <col min="4108" max="4108" width="2.85546875" style="18" customWidth="1"/>
    <col min="4109" max="4109" width="11.42578125" style="18"/>
    <col min="4110" max="4111" width="7.7109375" style="18" customWidth="1"/>
    <col min="4112" max="4112" width="10.7109375" style="18" customWidth="1"/>
    <col min="4113" max="4113" width="6.7109375" style="18" customWidth="1"/>
    <col min="4114" max="4114" width="10.7109375" style="18" customWidth="1"/>
    <col min="4115" max="4350" width="11.42578125" style="18"/>
    <col min="4351" max="4351" width="9.42578125" style="18" customWidth="1"/>
    <col min="4352" max="4353" width="14.7109375" style="18" customWidth="1"/>
    <col min="4354" max="4354" width="18.28515625" style="18" customWidth="1"/>
    <col min="4355" max="4355" width="32" style="18" customWidth="1"/>
    <col min="4356" max="4356" width="12.85546875" style="18" customWidth="1"/>
    <col min="4357" max="4357" width="9.7109375" style="18" customWidth="1"/>
    <col min="4358" max="4358" width="13.42578125" style="18" customWidth="1"/>
    <col min="4359" max="4359" width="9.42578125" style="18" customWidth="1"/>
    <col min="4360" max="4360" width="14.7109375" style="18" customWidth="1"/>
    <col min="4361" max="4361" width="6.42578125" style="18" customWidth="1"/>
    <col min="4362" max="4362" width="9.5703125" style="18" customWidth="1"/>
    <col min="4363" max="4363" width="4.28515625" style="18" customWidth="1"/>
    <col min="4364" max="4364" width="2.85546875" style="18" customWidth="1"/>
    <col min="4365" max="4365" width="11.42578125" style="18"/>
    <col min="4366" max="4367" width="7.7109375" style="18" customWidth="1"/>
    <col min="4368" max="4368" width="10.7109375" style="18" customWidth="1"/>
    <col min="4369" max="4369" width="6.7109375" style="18" customWidth="1"/>
    <col min="4370" max="4370" width="10.7109375" style="18" customWidth="1"/>
    <col min="4371" max="4606" width="11.42578125" style="18"/>
    <col min="4607" max="4607" width="9.42578125" style="18" customWidth="1"/>
    <col min="4608" max="4609" width="14.7109375" style="18" customWidth="1"/>
    <col min="4610" max="4610" width="18.28515625" style="18" customWidth="1"/>
    <col min="4611" max="4611" width="32" style="18" customWidth="1"/>
    <col min="4612" max="4612" width="12.85546875" style="18" customWidth="1"/>
    <col min="4613" max="4613" width="9.7109375" style="18" customWidth="1"/>
    <col min="4614" max="4614" width="13.42578125" style="18" customWidth="1"/>
    <col min="4615" max="4615" width="9.42578125" style="18" customWidth="1"/>
    <col min="4616" max="4616" width="14.7109375" style="18" customWidth="1"/>
    <col min="4617" max="4617" width="6.42578125" style="18" customWidth="1"/>
    <col min="4618" max="4618" width="9.5703125" style="18" customWidth="1"/>
    <col min="4619" max="4619" width="4.28515625" style="18" customWidth="1"/>
    <col min="4620" max="4620" width="2.85546875" style="18" customWidth="1"/>
    <col min="4621" max="4621" width="11.42578125" style="18"/>
    <col min="4622" max="4623" width="7.7109375" style="18" customWidth="1"/>
    <col min="4624" max="4624" width="10.7109375" style="18" customWidth="1"/>
    <col min="4625" max="4625" width="6.7109375" style="18" customWidth="1"/>
    <col min="4626" max="4626" width="10.7109375" style="18" customWidth="1"/>
    <col min="4627" max="4862" width="11.42578125" style="18"/>
    <col min="4863" max="4863" width="9.42578125" style="18" customWidth="1"/>
    <col min="4864" max="4865" width="14.7109375" style="18" customWidth="1"/>
    <col min="4866" max="4866" width="18.28515625" style="18" customWidth="1"/>
    <col min="4867" max="4867" width="32" style="18" customWidth="1"/>
    <col min="4868" max="4868" width="12.85546875" style="18" customWidth="1"/>
    <col min="4869" max="4869" width="9.7109375" style="18" customWidth="1"/>
    <col min="4870" max="4870" width="13.42578125" style="18" customWidth="1"/>
    <col min="4871" max="4871" width="9.42578125" style="18" customWidth="1"/>
    <col min="4872" max="4872" width="14.7109375" style="18" customWidth="1"/>
    <col min="4873" max="4873" width="6.42578125" style="18" customWidth="1"/>
    <col min="4874" max="4874" width="9.5703125" style="18" customWidth="1"/>
    <col min="4875" max="4875" width="4.28515625" style="18" customWidth="1"/>
    <col min="4876" max="4876" width="2.85546875" style="18" customWidth="1"/>
    <col min="4877" max="4877" width="11.42578125" style="18"/>
    <col min="4878" max="4879" width="7.7109375" style="18" customWidth="1"/>
    <col min="4880" max="4880" width="10.7109375" style="18" customWidth="1"/>
    <col min="4881" max="4881" width="6.7109375" style="18" customWidth="1"/>
    <col min="4882" max="4882" width="10.7109375" style="18" customWidth="1"/>
    <col min="4883" max="5118" width="11.42578125" style="18"/>
    <col min="5119" max="5119" width="9.42578125" style="18" customWidth="1"/>
    <col min="5120" max="5121" width="14.7109375" style="18" customWidth="1"/>
    <col min="5122" max="5122" width="18.28515625" style="18" customWidth="1"/>
    <col min="5123" max="5123" width="32" style="18" customWidth="1"/>
    <col min="5124" max="5124" width="12.85546875" style="18" customWidth="1"/>
    <col min="5125" max="5125" width="9.7109375" style="18" customWidth="1"/>
    <col min="5126" max="5126" width="13.42578125" style="18" customWidth="1"/>
    <col min="5127" max="5127" width="9.42578125" style="18" customWidth="1"/>
    <col min="5128" max="5128" width="14.7109375" style="18" customWidth="1"/>
    <col min="5129" max="5129" width="6.42578125" style="18" customWidth="1"/>
    <col min="5130" max="5130" width="9.5703125" style="18" customWidth="1"/>
    <col min="5131" max="5131" width="4.28515625" style="18" customWidth="1"/>
    <col min="5132" max="5132" width="2.85546875" style="18" customWidth="1"/>
    <col min="5133" max="5133" width="11.42578125" style="18"/>
    <col min="5134" max="5135" width="7.7109375" style="18" customWidth="1"/>
    <col min="5136" max="5136" width="10.7109375" style="18" customWidth="1"/>
    <col min="5137" max="5137" width="6.7109375" style="18" customWidth="1"/>
    <col min="5138" max="5138" width="10.7109375" style="18" customWidth="1"/>
    <col min="5139" max="5374" width="11.42578125" style="18"/>
    <col min="5375" max="5375" width="9.42578125" style="18" customWidth="1"/>
    <col min="5376" max="5377" width="14.7109375" style="18" customWidth="1"/>
    <col min="5378" max="5378" width="18.28515625" style="18" customWidth="1"/>
    <col min="5379" max="5379" width="32" style="18" customWidth="1"/>
    <col min="5380" max="5380" width="12.85546875" style="18" customWidth="1"/>
    <col min="5381" max="5381" width="9.7109375" style="18" customWidth="1"/>
    <col min="5382" max="5382" width="13.42578125" style="18" customWidth="1"/>
    <col min="5383" max="5383" width="9.42578125" style="18" customWidth="1"/>
    <col min="5384" max="5384" width="14.7109375" style="18" customWidth="1"/>
    <col min="5385" max="5385" width="6.42578125" style="18" customWidth="1"/>
    <col min="5386" max="5386" width="9.5703125" style="18" customWidth="1"/>
    <col min="5387" max="5387" width="4.28515625" style="18" customWidth="1"/>
    <col min="5388" max="5388" width="2.85546875" style="18" customWidth="1"/>
    <col min="5389" max="5389" width="11.42578125" style="18"/>
    <col min="5390" max="5391" width="7.7109375" style="18" customWidth="1"/>
    <col min="5392" max="5392" width="10.7109375" style="18" customWidth="1"/>
    <col min="5393" max="5393" width="6.7109375" style="18" customWidth="1"/>
    <col min="5394" max="5394" width="10.7109375" style="18" customWidth="1"/>
    <col min="5395" max="5630" width="11.42578125" style="18"/>
    <col min="5631" max="5631" width="9.42578125" style="18" customWidth="1"/>
    <col min="5632" max="5633" width="14.7109375" style="18" customWidth="1"/>
    <col min="5634" max="5634" width="18.28515625" style="18" customWidth="1"/>
    <col min="5635" max="5635" width="32" style="18" customWidth="1"/>
    <col min="5636" max="5636" width="12.85546875" style="18" customWidth="1"/>
    <col min="5637" max="5637" width="9.7109375" style="18" customWidth="1"/>
    <col min="5638" max="5638" width="13.42578125" style="18" customWidth="1"/>
    <col min="5639" max="5639" width="9.42578125" style="18" customWidth="1"/>
    <col min="5640" max="5640" width="14.7109375" style="18" customWidth="1"/>
    <col min="5641" max="5641" width="6.42578125" style="18" customWidth="1"/>
    <col min="5642" max="5642" width="9.5703125" style="18" customWidth="1"/>
    <col min="5643" max="5643" width="4.28515625" style="18" customWidth="1"/>
    <col min="5644" max="5644" width="2.85546875" style="18" customWidth="1"/>
    <col min="5645" max="5645" width="11.42578125" style="18"/>
    <col min="5646" max="5647" width="7.7109375" style="18" customWidth="1"/>
    <col min="5648" max="5648" width="10.7109375" style="18" customWidth="1"/>
    <col min="5649" max="5649" width="6.7109375" style="18" customWidth="1"/>
    <col min="5650" max="5650" width="10.7109375" style="18" customWidth="1"/>
    <col min="5651" max="5886" width="11.42578125" style="18"/>
    <col min="5887" max="5887" width="9.42578125" style="18" customWidth="1"/>
    <col min="5888" max="5889" width="14.7109375" style="18" customWidth="1"/>
    <col min="5890" max="5890" width="18.28515625" style="18" customWidth="1"/>
    <col min="5891" max="5891" width="32" style="18" customWidth="1"/>
    <col min="5892" max="5892" width="12.85546875" style="18" customWidth="1"/>
    <col min="5893" max="5893" width="9.7109375" style="18" customWidth="1"/>
    <col min="5894" max="5894" width="13.42578125" style="18" customWidth="1"/>
    <col min="5895" max="5895" width="9.42578125" style="18" customWidth="1"/>
    <col min="5896" max="5896" width="14.7109375" style="18" customWidth="1"/>
    <col min="5897" max="5897" width="6.42578125" style="18" customWidth="1"/>
    <col min="5898" max="5898" width="9.5703125" style="18" customWidth="1"/>
    <col min="5899" max="5899" width="4.28515625" style="18" customWidth="1"/>
    <col min="5900" max="5900" width="2.85546875" style="18" customWidth="1"/>
    <col min="5901" max="5901" width="11.42578125" style="18"/>
    <col min="5902" max="5903" width="7.7109375" style="18" customWidth="1"/>
    <col min="5904" max="5904" width="10.7109375" style="18" customWidth="1"/>
    <col min="5905" max="5905" width="6.7109375" style="18" customWidth="1"/>
    <col min="5906" max="5906" width="10.7109375" style="18" customWidth="1"/>
    <col min="5907" max="6142" width="11.42578125" style="18"/>
    <col min="6143" max="6143" width="9.42578125" style="18" customWidth="1"/>
    <col min="6144" max="6145" width="14.7109375" style="18" customWidth="1"/>
    <col min="6146" max="6146" width="18.28515625" style="18" customWidth="1"/>
    <col min="6147" max="6147" width="32" style="18" customWidth="1"/>
    <col min="6148" max="6148" width="12.85546875" style="18" customWidth="1"/>
    <col min="6149" max="6149" width="9.7109375" style="18" customWidth="1"/>
    <col min="6150" max="6150" width="13.42578125" style="18" customWidth="1"/>
    <col min="6151" max="6151" width="9.42578125" style="18" customWidth="1"/>
    <col min="6152" max="6152" width="14.7109375" style="18" customWidth="1"/>
    <col min="6153" max="6153" width="6.42578125" style="18" customWidth="1"/>
    <col min="6154" max="6154" width="9.5703125" style="18" customWidth="1"/>
    <col min="6155" max="6155" width="4.28515625" style="18" customWidth="1"/>
    <col min="6156" max="6156" width="2.85546875" style="18" customWidth="1"/>
    <col min="6157" max="6157" width="11.42578125" style="18"/>
    <col min="6158" max="6159" width="7.7109375" style="18" customWidth="1"/>
    <col min="6160" max="6160" width="10.7109375" style="18" customWidth="1"/>
    <col min="6161" max="6161" width="6.7109375" style="18" customWidth="1"/>
    <col min="6162" max="6162" width="10.7109375" style="18" customWidth="1"/>
    <col min="6163" max="6398" width="11.42578125" style="18"/>
    <col min="6399" max="6399" width="9.42578125" style="18" customWidth="1"/>
    <col min="6400" max="6401" width="14.7109375" style="18" customWidth="1"/>
    <col min="6402" max="6402" width="18.28515625" style="18" customWidth="1"/>
    <col min="6403" max="6403" width="32" style="18" customWidth="1"/>
    <col min="6404" max="6404" width="12.85546875" style="18" customWidth="1"/>
    <col min="6405" max="6405" width="9.7109375" style="18" customWidth="1"/>
    <col min="6406" max="6406" width="13.42578125" style="18" customWidth="1"/>
    <col min="6407" max="6407" width="9.42578125" style="18" customWidth="1"/>
    <col min="6408" max="6408" width="14.7109375" style="18" customWidth="1"/>
    <col min="6409" max="6409" width="6.42578125" style="18" customWidth="1"/>
    <col min="6410" max="6410" width="9.5703125" style="18" customWidth="1"/>
    <col min="6411" max="6411" width="4.28515625" style="18" customWidth="1"/>
    <col min="6412" max="6412" width="2.85546875" style="18" customWidth="1"/>
    <col min="6413" max="6413" width="11.42578125" style="18"/>
    <col min="6414" max="6415" width="7.7109375" style="18" customWidth="1"/>
    <col min="6416" max="6416" width="10.7109375" style="18" customWidth="1"/>
    <col min="6417" max="6417" width="6.7109375" style="18" customWidth="1"/>
    <col min="6418" max="6418" width="10.7109375" style="18" customWidth="1"/>
    <col min="6419" max="6654" width="11.42578125" style="18"/>
    <col min="6655" max="6655" width="9.42578125" style="18" customWidth="1"/>
    <col min="6656" max="6657" width="14.7109375" style="18" customWidth="1"/>
    <col min="6658" max="6658" width="18.28515625" style="18" customWidth="1"/>
    <col min="6659" max="6659" width="32" style="18" customWidth="1"/>
    <col min="6660" max="6660" width="12.85546875" style="18" customWidth="1"/>
    <col min="6661" max="6661" width="9.7109375" style="18" customWidth="1"/>
    <col min="6662" max="6662" width="13.42578125" style="18" customWidth="1"/>
    <col min="6663" max="6663" width="9.42578125" style="18" customWidth="1"/>
    <col min="6664" max="6664" width="14.7109375" style="18" customWidth="1"/>
    <col min="6665" max="6665" width="6.42578125" style="18" customWidth="1"/>
    <col min="6666" max="6666" width="9.5703125" style="18" customWidth="1"/>
    <col min="6667" max="6667" width="4.28515625" style="18" customWidth="1"/>
    <col min="6668" max="6668" width="2.85546875" style="18" customWidth="1"/>
    <col min="6669" max="6669" width="11.42578125" style="18"/>
    <col min="6670" max="6671" width="7.7109375" style="18" customWidth="1"/>
    <col min="6672" max="6672" width="10.7109375" style="18" customWidth="1"/>
    <col min="6673" max="6673" width="6.7109375" style="18" customWidth="1"/>
    <col min="6674" max="6674" width="10.7109375" style="18" customWidth="1"/>
    <col min="6675" max="6910" width="11.42578125" style="18"/>
    <col min="6911" max="6911" width="9.42578125" style="18" customWidth="1"/>
    <col min="6912" max="6913" width="14.7109375" style="18" customWidth="1"/>
    <col min="6914" max="6914" width="18.28515625" style="18" customWidth="1"/>
    <col min="6915" max="6915" width="32" style="18" customWidth="1"/>
    <col min="6916" max="6916" width="12.85546875" style="18" customWidth="1"/>
    <col min="6917" max="6917" width="9.7109375" style="18" customWidth="1"/>
    <col min="6918" max="6918" width="13.42578125" style="18" customWidth="1"/>
    <col min="6919" max="6919" width="9.42578125" style="18" customWidth="1"/>
    <col min="6920" max="6920" width="14.7109375" style="18" customWidth="1"/>
    <col min="6921" max="6921" width="6.42578125" style="18" customWidth="1"/>
    <col min="6922" max="6922" width="9.5703125" style="18" customWidth="1"/>
    <col min="6923" max="6923" width="4.28515625" style="18" customWidth="1"/>
    <col min="6924" max="6924" width="2.85546875" style="18" customWidth="1"/>
    <col min="6925" max="6925" width="11.42578125" style="18"/>
    <col min="6926" max="6927" width="7.7109375" style="18" customWidth="1"/>
    <col min="6928" max="6928" width="10.7109375" style="18" customWidth="1"/>
    <col min="6929" max="6929" width="6.7109375" style="18" customWidth="1"/>
    <col min="6930" max="6930" width="10.7109375" style="18" customWidth="1"/>
    <col min="6931" max="7166" width="11.42578125" style="18"/>
    <col min="7167" max="7167" width="9.42578125" style="18" customWidth="1"/>
    <col min="7168" max="7169" width="14.7109375" style="18" customWidth="1"/>
    <col min="7170" max="7170" width="18.28515625" style="18" customWidth="1"/>
    <col min="7171" max="7171" width="32" style="18" customWidth="1"/>
    <col min="7172" max="7172" width="12.85546875" style="18" customWidth="1"/>
    <col min="7173" max="7173" width="9.7109375" style="18" customWidth="1"/>
    <col min="7174" max="7174" width="13.42578125" style="18" customWidth="1"/>
    <col min="7175" max="7175" width="9.42578125" style="18" customWidth="1"/>
    <col min="7176" max="7176" width="14.7109375" style="18" customWidth="1"/>
    <col min="7177" max="7177" width="6.42578125" style="18" customWidth="1"/>
    <col min="7178" max="7178" width="9.5703125" style="18" customWidth="1"/>
    <col min="7179" max="7179" width="4.28515625" style="18" customWidth="1"/>
    <col min="7180" max="7180" width="2.85546875" style="18" customWidth="1"/>
    <col min="7181" max="7181" width="11.42578125" style="18"/>
    <col min="7182" max="7183" width="7.7109375" style="18" customWidth="1"/>
    <col min="7184" max="7184" width="10.7109375" style="18" customWidth="1"/>
    <col min="7185" max="7185" width="6.7109375" style="18" customWidth="1"/>
    <col min="7186" max="7186" width="10.7109375" style="18" customWidth="1"/>
    <col min="7187" max="7422" width="11.42578125" style="18"/>
    <col min="7423" max="7423" width="9.42578125" style="18" customWidth="1"/>
    <col min="7424" max="7425" width="14.7109375" style="18" customWidth="1"/>
    <col min="7426" max="7426" width="18.28515625" style="18" customWidth="1"/>
    <col min="7427" max="7427" width="32" style="18" customWidth="1"/>
    <col min="7428" max="7428" width="12.85546875" style="18" customWidth="1"/>
    <col min="7429" max="7429" width="9.7109375" style="18" customWidth="1"/>
    <col min="7430" max="7430" width="13.42578125" style="18" customWidth="1"/>
    <col min="7431" max="7431" width="9.42578125" style="18" customWidth="1"/>
    <col min="7432" max="7432" width="14.7109375" style="18" customWidth="1"/>
    <col min="7433" max="7433" width="6.42578125" style="18" customWidth="1"/>
    <col min="7434" max="7434" width="9.5703125" style="18" customWidth="1"/>
    <col min="7435" max="7435" width="4.28515625" style="18" customWidth="1"/>
    <col min="7436" max="7436" width="2.85546875" style="18" customWidth="1"/>
    <col min="7437" max="7437" width="11.42578125" style="18"/>
    <col min="7438" max="7439" width="7.7109375" style="18" customWidth="1"/>
    <col min="7440" max="7440" width="10.7109375" style="18" customWidth="1"/>
    <col min="7441" max="7441" width="6.7109375" style="18" customWidth="1"/>
    <col min="7442" max="7442" width="10.7109375" style="18" customWidth="1"/>
    <col min="7443" max="7678" width="11.42578125" style="18"/>
    <col min="7679" max="7679" width="9.42578125" style="18" customWidth="1"/>
    <col min="7680" max="7681" width="14.7109375" style="18" customWidth="1"/>
    <col min="7682" max="7682" width="18.28515625" style="18" customWidth="1"/>
    <col min="7683" max="7683" width="32" style="18" customWidth="1"/>
    <col min="7684" max="7684" width="12.85546875" style="18" customWidth="1"/>
    <col min="7685" max="7685" width="9.7109375" style="18" customWidth="1"/>
    <col min="7686" max="7686" width="13.42578125" style="18" customWidth="1"/>
    <col min="7687" max="7687" width="9.42578125" style="18" customWidth="1"/>
    <col min="7688" max="7688" width="14.7109375" style="18" customWidth="1"/>
    <col min="7689" max="7689" width="6.42578125" style="18" customWidth="1"/>
    <col min="7690" max="7690" width="9.5703125" style="18" customWidth="1"/>
    <col min="7691" max="7691" width="4.28515625" style="18" customWidth="1"/>
    <col min="7692" max="7692" width="2.85546875" style="18" customWidth="1"/>
    <col min="7693" max="7693" width="11.42578125" style="18"/>
    <col min="7694" max="7695" width="7.7109375" style="18" customWidth="1"/>
    <col min="7696" max="7696" width="10.7109375" style="18" customWidth="1"/>
    <col min="7697" max="7697" width="6.7109375" style="18" customWidth="1"/>
    <col min="7698" max="7698" width="10.7109375" style="18" customWidth="1"/>
    <col min="7699" max="7934" width="11.42578125" style="18"/>
    <col min="7935" max="7935" width="9.42578125" style="18" customWidth="1"/>
    <col min="7936" max="7937" width="14.7109375" style="18" customWidth="1"/>
    <col min="7938" max="7938" width="18.28515625" style="18" customWidth="1"/>
    <col min="7939" max="7939" width="32" style="18" customWidth="1"/>
    <col min="7940" max="7940" width="12.85546875" style="18" customWidth="1"/>
    <col min="7941" max="7941" width="9.7109375" style="18" customWidth="1"/>
    <col min="7942" max="7942" width="13.42578125" style="18" customWidth="1"/>
    <col min="7943" max="7943" width="9.42578125" style="18" customWidth="1"/>
    <col min="7944" max="7944" width="14.7109375" style="18" customWidth="1"/>
    <col min="7945" max="7945" width="6.42578125" style="18" customWidth="1"/>
    <col min="7946" max="7946" width="9.5703125" style="18" customWidth="1"/>
    <col min="7947" max="7947" width="4.28515625" style="18" customWidth="1"/>
    <col min="7948" max="7948" width="2.85546875" style="18" customWidth="1"/>
    <col min="7949" max="7949" width="11.42578125" style="18"/>
    <col min="7950" max="7951" width="7.7109375" style="18" customWidth="1"/>
    <col min="7952" max="7952" width="10.7109375" style="18" customWidth="1"/>
    <col min="7953" max="7953" width="6.7109375" style="18" customWidth="1"/>
    <col min="7954" max="7954" width="10.7109375" style="18" customWidth="1"/>
    <col min="7955" max="8190" width="11.42578125" style="18"/>
    <col min="8191" max="8191" width="9.42578125" style="18" customWidth="1"/>
    <col min="8192" max="8193" width="14.7109375" style="18" customWidth="1"/>
    <col min="8194" max="8194" width="18.28515625" style="18" customWidth="1"/>
    <col min="8195" max="8195" width="32" style="18" customWidth="1"/>
    <col min="8196" max="8196" width="12.85546875" style="18" customWidth="1"/>
    <col min="8197" max="8197" width="9.7109375" style="18" customWidth="1"/>
    <col min="8198" max="8198" width="13.42578125" style="18" customWidth="1"/>
    <col min="8199" max="8199" width="9.42578125" style="18" customWidth="1"/>
    <col min="8200" max="8200" width="14.7109375" style="18" customWidth="1"/>
    <col min="8201" max="8201" width="6.42578125" style="18" customWidth="1"/>
    <col min="8202" max="8202" width="9.5703125" style="18" customWidth="1"/>
    <col min="8203" max="8203" width="4.28515625" style="18" customWidth="1"/>
    <col min="8204" max="8204" width="2.85546875" style="18" customWidth="1"/>
    <col min="8205" max="8205" width="11.42578125" style="18"/>
    <col min="8206" max="8207" width="7.7109375" style="18" customWidth="1"/>
    <col min="8208" max="8208" width="10.7109375" style="18" customWidth="1"/>
    <col min="8209" max="8209" width="6.7109375" style="18" customWidth="1"/>
    <col min="8210" max="8210" width="10.7109375" style="18" customWidth="1"/>
    <col min="8211" max="8446" width="11.42578125" style="18"/>
    <col min="8447" max="8447" width="9.42578125" style="18" customWidth="1"/>
    <col min="8448" max="8449" width="14.7109375" style="18" customWidth="1"/>
    <col min="8450" max="8450" width="18.28515625" style="18" customWidth="1"/>
    <col min="8451" max="8451" width="32" style="18" customWidth="1"/>
    <col min="8452" max="8452" width="12.85546875" style="18" customWidth="1"/>
    <col min="8453" max="8453" width="9.7109375" style="18" customWidth="1"/>
    <col min="8454" max="8454" width="13.42578125" style="18" customWidth="1"/>
    <col min="8455" max="8455" width="9.42578125" style="18" customWidth="1"/>
    <col min="8456" max="8456" width="14.7109375" style="18" customWidth="1"/>
    <col min="8457" max="8457" width="6.42578125" style="18" customWidth="1"/>
    <col min="8458" max="8458" width="9.5703125" style="18" customWidth="1"/>
    <col min="8459" max="8459" width="4.28515625" style="18" customWidth="1"/>
    <col min="8460" max="8460" width="2.85546875" style="18" customWidth="1"/>
    <col min="8461" max="8461" width="11.42578125" style="18"/>
    <col min="8462" max="8463" width="7.7109375" style="18" customWidth="1"/>
    <col min="8464" max="8464" width="10.7109375" style="18" customWidth="1"/>
    <col min="8465" max="8465" width="6.7109375" style="18" customWidth="1"/>
    <col min="8466" max="8466" width="10.7109375" style="18" customWidth="1"/>
    <col min="8467" max="8702" width="11.42578125" style="18"/>
    <col min="8703" max="8703" width="9.42578125" style="18" customWidth="1"/>
    <col min="8704" max="8705" width="14.7109375" style="18" customWidth="1"/>
    <col min="8706" max="8706" width="18.28515625" style="18" customWidth="1"/>
    <col min="8707" max="8707" width="32" style="18" customWidth="1"/>
    <col min="8708" max="8708" width="12.85546875" style="18" customWidth="1"/>
    <col min="8709" max="8709" width="9.7109375" style="18" customWidth="1"/>
    <col min="8710" max="8710" width="13.42578125" style="18" customWidth="1"/>
    <col min="8711" max="8711" width="9.42578125" style="18" customWidth="1"/>
    <col min="8712" max="8712" width="14.7109375" style="18" customWidth="1"/>
    <col min="8713" max="8713" width="6.42578125" style="18" customWidth="1"/>
    <col min="8714" max="8714" width="9.5703125" style="18" customWidth="1"/>
    <col min="8715" max="8715" width="4.28515625" style="18" customWidth="1"/>
    <col min="8716" max="8716" width="2.85546875" style="18" customWidth="1"/>
    <col min="8717" max="8717" width="11.42578125" style="18"/>
    <col min="8718" max="8719" width="7.7109375" style="18" customWidth="1"/>
    <col min="8720" max="8720" width="10.7109375" style="18" customWidth="1"/>
    <col min="8721" max="8721" width="6.7109375" style="18" customWidth="1"/>
    <col min="8722" max="8722" width="10.7109375" style="18" customWidth="1"/>
    <col min="8723" max="8958" width="11.42578125" style="18"/>
    <col min="8959" max="8959" width="9.42578125" style="18" customWidth="1"/>
    <col min="8960" max="8961" width="14.7109375" style="18" customWidth="1"/>
    <col min="8962" max="8962" width="18.28515625" style="18" customWidth="1"/>
    <col min="8963" max="8963" width="32" style="18" customWidth="1"/>
    <col min="8964" max="8964" width="12.85546875" style="18" customWidth="1"/>
    <col min="8965" max="8965" width="9.7109375" style="18" customWidth="1"/>
    <col min="8966" max="8966" width="13.42578125" style="18" customWidth="1"/>
    <col min="8967" max="8967" width="9.42578125" style="18" customWidth="1"/>
    <col min="8968" max="8968" width="14.7109375" style="18" customWidth="1"/>
    <col min="8969" max="8969" width="6.42578125" style="18" customWidth="1"/>
    <col min="8970" max="8970" width="9.5703125" style="18" customWidth="1"/>
    <col min="8971" max="8971" width="4.28515625" style="18" customWidth="1"/>
    <col min="8972" max="8972" width="2.85546875" style="18" customWidth="1"/>
    <col min="8973" max="8973" width="11.42578125" style="18"/>
    <col min="8974" max="8975" width="7.7109375" style="18" customWidth="1"/>
    <col min="8976" max="8976" width="10.7109375" style="18" customWidth="1"/>
    <col min="8977" max="8977" width="6.7109375" style="18" customWidth="1"/>
    <col min="8978" max="8978" width="10.7109375" style="18" customWidth="1"/>
    <col min="8979" max="9214" width="11.42578125" style="18"/>
    <col min="9215" max="9215" width="9.42578125" style="18" customWidth="1"/>
    <col min="9216" max="9217" width="14.7109375" style="18" customWidth="1"/>
    <col min="9218" max="9218" width="18.28515625" style="18" customWidth="1"/>
    <col min="9219" max="9219" width="32" style="18" customWidth="1"/>
    <col min="9220" max="9220" width="12.85546875" style="18" customWidth="1"/>
    <col min="9221" max="9221" width="9.7109375" style="18" customWidth="1"/>
    <col min="9222" max="9222" width="13.42578125" style="18" customWidth="1"/>
    <col min="9223" max="9223" width="9.42578125" style="18" customWidth="1"/>
    <col min="9224" max="9224" width="14.7109375" style="18" customWidth="1"/>
    <col min="9225" max="9225" width="6.42578125" style="18" customWidth="1"/>
    <col min="9226" max="9226" width="9.5703125" style="18" customWidth="1"/>
    <col min="9227" max="9227" width="4.28515625" style="18" customWidth="1"/>
    <col min="9228" max="9228" width="2.85546875" style="18" customWidth="1"/>
    <col min="9229" max="9229" width="11.42578125" style="18"/>
    <col min="9230" max="9231" width="7.7109375" style="18" customWidth="1"/>
    <col min="9232" max="9232" width="10.7109375" style="18" customWidth="1"/>
    <col min="9233" max="9233" width="6.7109375" style="18" customWidth="1"/>
    <col min="9234" max="9234" width="10.7109375" style="18" customWidth="1"/>
    <col min="9235" max="9470" width="11.42578125" style="18"/>
    <col min="9471" max="9471" width="9.42578125" style="18" customWidth="1"/>
    <col min="9472" max="9473" width="14.7109375" style="18" customWidth="1"/>
    <col min="9474" max="9474" width="18.28515625" style="18" customWidth="1"/>
    <col min="9475" max="9475" width="32" style="18" customWidth="1"/>
    <col min="9476" max="9476" width="12.85546875" style="18" customWidth="1"/>
    <col min="9477" max="9477" width="9.7109375" style="18" customWidth="1"/>
    <col min="9478" max="9478" width="13.42578125" style="18" customWidth="1"/>
    <col min="9479" max="9479" width="9.42578125" style="18" customWidth="1"/>
    <col min="9480" max="9480" width="14.7109375" style="18" customWidth="1"/>
    <col min="9481" max="9481" width="6.42578125" style="18" customWidth="1"/>
    <col min="9482" max="9482" width="9.5703125" style="18" customWidth="1"/>
    <col min="9483" max="9483" width="4.28515625" style="18" customWidth="1"/>
    <col min="9484" max="9484" width="2.85546875" style="18" customWidth="1"/>
    <col min="9485" max="9485" width="11.42578125" style="18"/>
    <col min="9486" max="9487" width="7.7109375" style="18" customWidth="1"/>
    <col min="9488" max="9488" width="10.7109375" style="18" customWidth="1"/>
    <col min="9489" max="9489" width="6.7109375" style="18" customWidth="1"/>
    <col min="9490" max="9490" width="10.7109375" style="18" customWidth="1"/>
    <col min="9491" max="9726" width="11.42578125" style="18"/>
    <col min="9727" max="9727" width="9.42578125" style="18" customWidth="1"/>
    <col min="9728" max="9729" width="14.7109375" style="18" customWidth="1"/>
    <col min="9730" max="9730" width="18.28515625" style="18" customWidth="1"/>
    <col min="9731" max="9731" width="32" style="18" customWidth="1"/>
    <col min="9732" max="9732" width="12.85546875" style="18" customWidth="1"/>
    <col min="9733" max="9733" width="9.7109375" style="18" customWidth="1"/>
    <col min="9734" max="9734" width="13.42578125" style="18" customWidth="1"/>
    <col min="9735" max="9735" width="9.42578125" style="18" customWidth="1"/>
    <col min="9736" max="9736" width="14.7109375" style="18" customWidth="1"/>
    <col min="9737" max="9737" width="6.42578125" style="18" customWidth="1"/>
    <col min="9738" max="9738" width="9.5703125" style="18" customWidth="1"/>
    <col min="9739" max="9739" width="4.28515625" style="18" customWidth="1"/>
    <col min="9740" max="9740" width="2.85546875" style="18" customWidth="1"/>
    <col min="9741" max="9741" width="11.42578125" style="18"/>
    <col min="9742" max="9743" width="7.7109375" style="18" customWidth="1"/>
    <col min="9744" max="9744" width="10.7109375" style="18" customWidth="1"/>
    <col min="9745" max="9745" width="6.7109375" style="18" customWidth="1"/>
    <col min="9746" max="9746" width="10.7109375" style="18" customWidth="1"/>
    <col min="9747" max="9982" width="11.42578125" style="18"/>
    <col min="9983" max="9983" width="9.42578125" style="18" customWidth="1"/>
    <col min="9984" max="9985" width="14.7109375" style="18" customWidth="1"/>
    <col min="9986" max="9986" width="18.28515625" style="18" customWidth="1"/>
    <col min="9987" max="9987" width="32" style="18" customWidth="1"/>
    <col min="9988" max="9988" width="12.85546875" style="18" customWidth="1"/>
    <col min="9989" max="9989" width="9.7109375" style="18" customWidth="1"/>
    <col min="9990" max="9990" width="13.42578125" style="18" customWidth="1"/>
    <col min="9991" max="9991" width="9.42578125" style="18" customWidth="1"/>
    <col min="9992" max="9992" width="14.7109375" style="18" customWidth="1"/>
    <col min="9993" max="9993" width="6.42578125" style="18" customWidth="1"/>
    <col min="9994" max="9994" width="9.5703125" style="18" customWidth="1"/>
    <col min="9995" max="9995" width="4.28515625" style="18" customWidth="1"/>
    <col min="9996" max="9996" width="2.85546875" style="18" customWidth="1"/>
    <col min="9997" max="9997" width="11.42578125" style="18"/>
    <col min="9998" max="9999" width="7.7109375" style="18" customWidth="1"/>
    <col min="10000" max="10000" width="10.7109375" style="18" customWidth="1"/>
    <col min="10001" max="10001" width="6.7109375" style="18" customWidth="1"/>
    <col min="10002" max="10002" width="10.7109375" style="18" customWidth="1"/>
    <col min="10003" max="10238" width="11.42578125" style="18"/>
    <col min="10239" max="10239" width="9.42578125" style="18" customWidth="1"/>
    <col min="10240" max="10241" width="14.7109375" style="18" customWidth="1"/>
    <col min="10242" max="10242" width="18.28515625" style="18" customWidth="1"/>
    <col min="10243" max="10243" width="32" style="18" customWidth="1"/>
    <col min="10244" max="10244" width="12.85546875" style="18" customWidth="1"/>
    <col min="10245" max="10245" width="9.7109375" style="18" customWidth="1"/>
    <col min="10246" max="10246" width="13.42578125" style="18" customWidth="1"/>
    <col min="10247" max="10247" width="9.42578125" style="18" customWidth="1"/>
    <col min="10248" max="10248" width="14.7109375" style="18" customWidth="1"/>
    <col min="10249" max="10249" width="6.42578125" style="18" customWidth="1"/>
    <col min="10250" max="10250" width="9.5703125" style="18" customWidth="1"/>
    <col min="10251" max="10251" width="4.28515625" style="18" customWidth="1"/>
    <col min="10252" max="10252" width="2.85546875" style="18" customWidth="1"/>
    <col min="10253" max="10253" width="11.42578125" style="18"/>
    <col min="10254" max="10255" width="7.7109375" style="18" customWidth="1"/>
    <col min="10256" max="10256" width="10.7109375" style="18" customWidth="1"/>
    <col min="10257" max="10257" width="6.7109375" style="18" customWidth="1"/>
    <col min="10258" max="10258" width="10.7109375" style="18" customWidth="1"/>
    <col min="10259" max="10494" width="11.42578125" style="18"/>
    <col min="10495" max="10495" width="9.42578125" style="18" customWidth="1"/>
    <col min="10496" max="10497" width="14.7109375" style="18" customWidth="1"/>
    <col min="10498" max="10498" width="18.28515625" style="18" customWidth="1"/>
    <col min="10499" max="10499" width="32" style="18" customWidth="1"/>
    <col min="10500" max="10500" width="12.85546875" style="18" customWidth="1"/>
    <col min="10501" max="10501" width="9.7109375" style="18" customWidth="1"/>
    <col min="10502" max="10502" width="13.42578125" style="18" customWidth="1"/>
    <col min="10503" max="10503" width="9.42578125" style="18" customWidth="1"/>
    <col min="10504" max="10504" width="14.7109375" style="18" customWidth="1"/>
    <col min="10505" max="10505" width="6.42578125" style="18" customWidth="1"/>
    <col min="10506" max="10506" width="9.5703125" style="18" customWidth="1"/>
    <col min="10507" max="10507" width="4.28515625" style="18" customWidth="1"/>
    <col min="10508" max="10508" width="2.85546875" style="18" customWidth="1"/>
    <col min="10509" max="10509" width="11.42578125" style="18"/>
    <col min="10510" max="10511" width="7.7109375" style="18" customWidth="1"/>
    <col min="10512" max="10512" width="10.7109375" style="18" customWidth="1"/>
    <col min="10513" max="10513" width="6.7109375" style="18" customWidth="1"/>
    <col min="10514" max="10514" width="10.7109375" style="18" customWidth="1"/>
    <col min="10515" max="10750" width="11.42578125" style="18"/>
    <col min="10751" max="10751" width="9.42578125" style="18" customWidth="1"/>
    <col min="10752" max="10753" width="14.7109375" style="18" customWidth="1"/>
    <col min="10754" max="10754" width="18.28515625" style="18" customWidth="1"/>
    <col min="10755" max="10755" width="32" style="18" customWidth="1"/>
    <col min="10756" max="10756" width="12.85546875" style="18" customWidth="1"/>
    <col min="10757" max="10757" width="9.7109375" style="18" customWidth="1"/>
    <col min="10758" max="10758" width="13.42578125" style="18" customWidth="1"/>
    <col min="10759" max="10759" width="9.42578125" style="18" customWidth="1"/>
    <col min="10760" max="10760" width="14.7109375" style="18" customWidth="1"/>
    <col min="10761" max="10761" width="6.42578125" style="18" customWidth="1"/>
    <col min="10762" max="10762" width="9.5703125" style="18" customWidth="1"/>
    <col min="10763" max="10763" width="4.28515625" style="18" customWidth="1"/>
    <col min="10764" max="10764" width="2.85546875" style="18" customWidth="1"/>
    <col min="10765" max="10765" width="11.42578125" style="18"/>
    <col min="10766" max="10767" width="7.7109375" style="18" customWidth="1"/>
    <col min="10768" max="10768" width="10.7109375" style="18" customWidth="1"/>
    <col min="10769" max="10769" width="6.7109375" style="18" customWidth="1"/>
    <col min="10770" max="10770" width="10.7109375" style="18" customWidth="1"/>
    <col min="10771" max="11006" width="11.42578125" style="18"/>
    <col min="11007" max="11007" width="9.42578125" style="18" customWidth="1"/>
    <col min="11008" max="11009" width="14.7109375" style="18" customWidth="1"/>
    <col min="11010" max="11010" width="18.28515625" style="18" customWidth="1"/>
    <col min="11011" max="11011" width="32" style="18" customWidth="1"/>
    <col min="11012" max="11012" width="12.85546875" style="18" customWidth="1"/>
    <col min="11013" max="11013" width="9.7109375" style="18" customWidth="1"/>
    <col min="11014" max="11014" width="13.42578125" style="18" customWidth="1"/>
    <col min="11015" max="11015" width="9.42578125" style="18" customWidth="1"/>
    <col min="11016" max="11016" width="14.7109375" style="18" customWidth="1"/>
    <col min="11017" max="11017" width="6.42578125" style="18" customWidth="1"/>
    <col min="11018" max="11018" width="9.5703125" style="18" customWidth="1"/>
    <col min="11019" max="11019" width="4.28515625" style="18" customWidth="1"/>
    <col min="11020" max="11020" width="2.85546875" style="18" customWidth="1"/>
    <col min="11021" max="11021" width="11.42578125" style="18"/>
    <col min="11022" max="11023" width="7.7109375" style="18" customWidth="1"/>
    <col min="11024" max="11024" width="10.7109375" style="18" customWidth="1"/>
    <col min="11025" max="11025" width="6.7109375" style="18" customWidth="1"/>
    <col min="11026" max="11026" width="10.7109375" style="18" customWidth="1"/>
    <col min="11027" max="11262" width="11.42578125" style="18"/>
    <col min="11263" max="11263" width="9.42578125" style="18" customWidth="1"/>
    <col min="11264" max="11265" width="14.7109375" style="18" customWidth="1"/>
    <col min="11266" max="11266" width="18.28515625" style="18" customWidth="1"/>
    <col min="11267" max="11267" width="32" style="18" customWidth="1"/>
    <col min="11268" max="11268" width="12.85546875" style="18" customWidth="1"/>
    <col min="11269" max="11269" width="9.7109375" style="18" customWidth="1"/>
    <col min="11270" max="11270" width="13.42578125" style="18" customWidth="1"/>
    <col min="11271" max="11271" width="9.42578125" style="18" customWidth="1"/>
    <col min="11272" max="11272" width="14.7109375" style="18" customWidth="1"/>
    <col min="11273" max="11273" width="6.42578125" style="18" customWidth="1"/>
    <col min="11274" max="11274" width="9.5703125" style="18" customWidth="1"/>
    <col min="11275" max="11275" width="4.28515625" style="18" customWidth="1"/>
    <col min="11276" max="11276" width="2.85546875" style="18" customWidth="1"/>
    <col min="11277" max="11277" width="11.42578125" style="18"/>
    <col min="11278" max="11279" width="7.7109375" style="18" customWidth="1"/>
    <col min="11280" max="11280" width="10.7109375" style="18" customWidth="1"/>
    <col min="11281" max="11281" width="6.7109375" style="18" customWidth="1"/>
    <col min="11282" max="11282" width="10.7109375" style="18" customWidth="1"/>
    <col min="11283" max="11518" width="11.42578125" style="18"/>
    <col min="11519" max="11519" width="9.42578125" style="18" customWidth="1"/>
    <col min="11520" max="11521" width="14.7109375" style="18" customWidth="1"/>
    <col min="11522" max="11522" width="18.28515625" style="18" customWidth="1"/>
    <col min="11523" max="11523" width="32" style="18" customWidth="1"/>
    <col min="11524" max="11524" width="12.85546875" style="18" customWidth="1"/>
    <col min="11525" max="11525" width="9.7109375" style="18" customWidth="1"/>
    <col min="11526" max="11526" width="13.42578125" style="18" customWidth="1"/>
    <col min="11527" max="11527" width="9.42578125" style="18" customWidth="1"/>
    <col min="11528" max="11528" width="14.7109375" style="18" customWidth="1"/>
    <col min="11529" max="11529" width="6.42578125" style="18" customWidth="1"/>
    <col min="11530" max="11530" width="9.5703125" style="18" customWidth="1"/>
    <col min="11531" max="11531" width="4.28515625" style="18" customWidth="1"/>
    <col min="11532" max="11532" width="2.85546875" style="18" customWidth="1"/>
    <col min="11533" max="11533" width="11.42578125" style="18"/>
    <col min="11534" max="11535" width="7.7109375" style="18" customWidth="1"/>
    <col min="11536" max="11536" width="10.7109375" style="18" customWidth="1"/>
    <col min="11537" max="11537" width="6.7109375" style="18" customWidth="1"/>
    <col min="11538" max="11538" width="10.7109375" style="18" customWidth="1"/>
    <col min="11539" max="11774" width="11.42578125" style="18"/>
    <col min="11775" max="11775" width="9.42578125" style="18" customWidth="1"/>
    <col min="11776" max="11777" width="14.7109375" style="18" customWidth="1"/>
    <col min="11778" max="11778" width="18.28515625" style="18" customWidth="1"/>
    <col min="11779" max="11779" width="32" style="18" customWidth="1"/>
    <col min="11780" max="11780" width="12.85546875" style="18" customWidth="1"/>
    <col min="11781" max="11781" width="9.7109375" style="18" customWidth="1"/>
    <col min="11782" max="11782" width="13.42578125" style="18" customWidth="1"/>
    <col min="11783" max="11783" width="9.42578125" style="18" customWidth="1"/>
    <col min="11784" max="11784" width="14.7109375" style="18" customWidth="1"/>
    <col min="11785" max="11785" width="6.42578125" style="18" customWidth="1"/>
    <col min="11786" max="11786" width="9.5703125" style="18" customWidth="1"/>
    <col min="11787" max="11787" width="4.28515625" style="18" customWidth="1"/>
    <col min="11788" max="11788" width="2.85546875" style="18" customWidth="1"/>
    <col min="11789" max="11789" width="11.42578125" style="18"/>
    <col min="11790" max="11791" width="7.7109375" style="18" customWidth="1"/>
    <col min="11792" max="11792" width="10.7109375" style="18" customWidth="1"/>
    <col min="11793" max="11793" width="6.7109375" style="18" customWidth="1"/>
    <col min="11794" max="11794" width="10.7109375" style="18" customWidth="1"/>
    <col min="11795" max="12030" width="11.42578125" style="18"/>
    <col min="12031" max="12031" width="9.42578125" style="18" customWidth="1"/>
    <col min="12032" max="12033" width="14.7109375" style="18" customWidth="1"/>
    <col min="12034" max="12034" width="18.28515625" style="18" customWidth="1"/>
    <col min="12035" max="12035" width="32" style="18" customWidth="1"/>
    <col min="12036" max="12036" width="12.85546875" style="18" customWidth="1"/>
    <col min="12037" max="12037" width="9.7109375" style="18" customWidth="1"/>
    <col min="12038" max="12038" width="13.42578125" style="18" customWidth="1"/>
    <col min="12039" max="12039" width="9.42578125" style="18" customWidth="1"/>
    <col min="12040" max="12040" width="14.7109375" style="18" customWidth="1"/>
    <col min="12041" max="12041" width="6.42578125" style="18" customWidth="1"/>
    <col min="12042" max="12042" width="9.5703125" style="18" customWidth="1"/>
    <col min="12043" max="12043" width="4.28515625" style="18" customWidth="1"/>
    <col min="12044" max="12044" width="2.85546875" style="18" customWidth="1"/>
    <col min="12045" max="12045" width="11.42578125" style="18"/>
    <col min="12046" max="12047" width="7.7109375" style="18" customWidth="1"/>
    <col min="12048" max="12048" width="10.7109375" style="18" customWidth="1"/>
    <col min="12049" max="12049" width="6.7109375" style="18" customWidth="1"/>
    <col min="12050" max="12050" width="10.7109375" style="18" customWidth="1"/>
    <col min="12051" max="12286" width="11.42578125" style="18"/>
    <col min="12287" max="12287" width="9.42578125" style="18" customWidth="1"/>
    <col min="12288" max="12289" width="14.7109375" style="18" customWidth="1"/>
    <col min="12290" max="12290" width="18.28515625" style="18" customWidth="1"/>
    <col min="12291" max="12291" width="32" style="18" customWidth="1"/>
    <col min="12292" max="12292" width="12.85546875" style="18" customWidth="1"/>
    <col min="12293" max="12293" width="9.7109375" style="18" customWidth="1"/>
    <col min="12294" max="12294" width="13.42578125" style="18" customWidth="1"/>
    <col min="12295" max="12295" width="9.42578125" style="18" customWidth="1"/>
    <col min="12296" max="12296" width="14.7109375" style="18" customWidth="1"/>
    <col min="12297" max="12297" width="6.42578125" style="18" customWidth="1"/>
    <col min="12298" max="12298" width="9.5703125" style="18" customWidth="1"/>
    <col min="12299" max="12299" width="4.28515625" style="18" customWidth="1"/>
    <col min="12300" max="12300" width="2.85546875" style="18" customWidth="1"/>
    <col min="12301" max="12301" width="11.42578125" style="18"/>
    <col min="12302" max="12303" width="7.7109375" style="18" customWidth="1"/>
    <col min="12304" max="12304" width="10.7109375" style="18" customWidth="1"/>
    <col min="12305" max="12305" width="6.7109375" style="18" customWidth="1"/>
    <col min="12306" max="12306" width="10.7109375" style="18" customWidth="1"/>
    <col min="12307" max="12542" width="11.42578125" style="18"/>
    <col min="12543" max="12543" width="9.42578125" style="18" customWidth="1"/>
    <col min="12544" max="12545" width="14.7109375" style="18" customWidth="1"/>
    <col min="12546" max="12546" width="18.28515625" style="18" customWidth="1"/>
    <col min="12547" max="12547" width="32" style="18" customWidth="1"/>
    <col min="12548" max="12548" width="12.85546875" style="18" customWidth="1"/>
    <col min="12549" max="12549" width="9.7109375" style="18" customWidth="1"/>
    <col min="12550" max="12550" width="13.42578125" style="18" customWidth="1"/>
    <col min="12551" max="12551" width="9.42578125" style="18" customWidth="1"/>
    <col min="12552" max="12552" width="14.7109375" style="18" customWidth="1"/>
    <col min="12553" max="12553" width="6.42578125" style="18" customWidth="1"/>
    <col min="12554" max="12554" width="9.5703125" style="18" customWidth="1"/>
    <col min="12555" max="12555" width="4.28515625" style="18" customWidth="1"/>
    <col min="12556" max="12556" width="2.85546875" style="18" customWidth="1"/>
    <col min="12557" max="12557" width="11.42578125" style="18"/>
    <col min="12558" max="12559" width="7.7109375" style="18" customWidth="1"/>
    <col min="12560" max="12560" width="10.7109375" style="18" customWidth="1"/>
    <col min="12561" max="12561" width="6.7109375" style="18" customWidth="1"/>
    <col min="12562" max="12562" width="10.7109375" style="18" customWidth="1"/>
    <col min="12563" max="12798" width="11.42578125" style="18"/>
    <col min="12799" max="12799" width="9.42578125" style="18" customWidth="1"/>
    <col min="12800" max="12801" width="14.7109375" style="18" customWidth="1"/>
    <col min="12802" max="12802" width="18.28515625" style="18" customWidth="1"/>
    <col min="12803" max="12803" width="32" style="18" customWidth="1"/>
    <col min="12804" max="12804" width="12.85546875" style="18" customWidth="1"/>
    <col min="12805" max="12805" width="9.7109375" style="18" customWidth="1"/>
    <col min="12806" max="12806" width="13.42578125" style="18" customWidth="1"/>
    <col min="12807" max="12807" width="9.42578125" style="18" customWidth="1"/>
    <col min="12808" max="12808" width="14.7109375" style="18" customWidth="1"/>
    <col min="12809" max="12809" width="6.42578125" style="18" customWidth="1"/>
    <col min="12810" max="12810" width="9.5703125" style="18" customWidth="1"/>
    <col min="12811" max="12811" width="4.28515625" style="18" customWidth="1"/>
    <col min="12812" max="12812" width="2.85546875" style="18" customWidth="1"/>
    <col min="12813" max="12813" width="11.42578125" style="18"/>
    <col min="12814" max="12815" width="7.7109375" style="18" customWidth="1"/>
    <col min="12816" max="12816" width="10.7109375" style="18" customWidth="1"/>
    <col min="12817" max="12817" width="6.7109375" style="18" customWidth="1"/>
    <col min="12818" max="12818" width="10.7109375" style="18" customWidth="1"/>
    <col min="12819" max="13054" width="11.42578125" style="18"/>
    <col min="13055" max="13055" width="9.42578125" style="18" customWidth="1"/>
    <col min="13056" max="13057" width="14.7109375" style="18" customWidth="1"/>
    <col min="13058" max="13058" width="18.28515625" style="18" customWidth="1"/>
    <col min="13059" max="13059" width="32" style="18" customWidth="1"/>
    <col min="13060" max="13060" width="12.85546875" style="18" customWidth="1"/>
    <col min="13061" max="13061" width="9.7109375" style="18" customWidth="1"/>
    <col min="13062" max="13062" width="13.42578125" style="18" customWidth="1"/>
    <col min="13063" max="13063" width="9.42578125" style="18" customWidth="1"/>
    <col min="13064" max="13064" width="14.7109375" style="18" customWidth="1"/>
    <col min="13065" max="13065" width="6.42578125" style="18" customWidth="1"/>
    <col min="13066" max="13066" width="9.5703125" style="18" customWidth="1"/>
    <col min="13067" max="13067" width="4.28515625" style="18" customWidth="1"/>
    <col min="13068" max="13068" width="2.85546875" style="18" customWidth="1"/>
    <col min="13069" max="13069" width="11.42578125" style="18"/>
    <col min="13070" max="13071" width="7.7109375" style="18" customWidth="1"/>
    <col min="13072" max="13072" width="10.7109375" style="18" customWidth="1"/>
    <col min="13073" max="13073" width="6.7109375" style="18" customWidth="1"/>
    <col min="13074" max="13074" width="10.7109375" style="18" customWidth="1"/>
    <col min="13075" max="13310" width="11.42578125" style="18"/>
    <col min="13311" max="13311" width="9.42578125" style="18" customWidth="1"/>
    <col min="13312" max="13313" width="14.7109375" style="18" customWidth="1"/>
    <col min="13314" max="13314" width="18.28515625" style="18" customWidth="1"/>
    <col min="13315" max="13315" width="32" style="18" customWidth="1"/>
    <col min="13316" max="13316" width="12.85546875" style="18" customWidth="1"/>
    <col min="13317" max="13317" width="9.7109375" style="18" customWidth="1"/>
    <col min="13318" max="13318" width="13.42578125" style="18" customWidth="1"/>
    <col min="13319" max="13319" width="9.42578125" style="18" customWidth="1"/>
    <col min="13320" max="13320" width="14.7109375" style="18" customWidth="1"/>
    <col min="13321" max="13321" width="6.42578125" style="18" customWidth="1"/>
    <col min="13322" max="13322" width="9.5703125" style="18" customWidth="1"/>
    <col min="13323" max="13323" width="4.28515625" style="18" customWidth="1"/>
    <col min="13324" max="13324" width="2.85546875" style="18" customWidth="1"/>
    <col min="13325" max="13325" width="11.42578125" style="18"/>
    <col min="13326" max="13327" width="7.7109375" style="18" customWidth="1"/>
    <col min="13328" max="13328" width="10.7109375" style="18" customWidth="1"/>
    <col min="13329" max="13329" width="6.7109375" style="18" customWidth="1"/>
    <col min="13330" max="13330" width="10.7109375" style="18" customWidth="1"/>
    <col min="13331" max="13566" width="11.42578125" style="18"/>
    <col min="13567" max="13567" width="9.42578125" style="18" customWidth="1"/>
    <col min="13568" max="13569" width="14.7109375" style="18" customWidth="1"/>
    <col min="13570" max="13570" width="18.28515625" style="18" customWidth="1"/>
    <col min="13571" max="13571" width="32" style="18" customWidth="1"/>
    <col min="13572" max="13572" width="12.85546875" style="18" customWidth="1"/>
    <col min="13573" max="13573" width="9.7109375" style="18" customWidth="1"/>
    <col min="13574" max="13574" width="13.42578125" style="18" customWidth="1"/>
    <col min="13575" max="13575" width="9.42578125" style="18" customWidth="1"/>
    <col min="13576" max="13576" width="14.7109375" style="18" customWidth="1"/>
    <col min="13577" max="13577" width="6.42578125" style="18" customWidth="1"/>
    <col min="13578" max="13578" width="9.5703125" style="18" customWidth="1"/>
    <col min="13579" max="13579" width="4.28515625" style="18" customWidth="1"/>
    <col min="13580" max="13580" width="2.85546875" style="18" customWidth="1"/>
    <col min="13581" max="13581" width="11.42578125" style="18"/>
    <col min="13582" max="13583" width="7.7109375" style="18" customWidth="1"/>
    <col min="13584" max="13584" width="10.7109375" style="18" customWidth="1"/>
    <col min="13585" max="13585" width="6.7109375" style="18" customWidth="1"/>
    <col min="13586" max="13586" width="10.7109375" style="18" customWidth="1"/>
    <col min="13587" max="13822" width="11.42578125" style="18"/>
    <col min="13823" max="13823" width="9.42578125" style="18" customWidth="1"/>
    <col min="13824" max="13825" width="14.7109375" style="18" customWidth="1"/>
    <col min="13826" max="13826" width="18.28515625" style="18" customWidth="1"/>
    <col min="13827" max="13827" width="32" style="18" customWidth="1"/>
    <col min="13828" max="13828" width="12.85546875" style="18" customWidth="1"/>
    <col min="13829" max="13829" width="9.7109375" style="18" customWidth="1"/>
    <col min="13830" max="13830" width="13.42578125" style="18" customWidth="1"/>
    <col min="13831" max="13831" width="9.42578125" style="18" customWidth="1"/>
    <col min="13832" max="13832" width="14.7109375" style="18" customWidth="1"/>
    <col min="13833" max="13833" width="6.42578125" style="18" customWidth="1"/>
    <col min="13834" max="13834" width="9.5703125" style="18" customWidth="1"/>
    <col min="13835" max="13835" width="4.28515625" style="18" customWidth="1"/>
    <col min="13836" max="13836" width="2.85546875" style="18" customWidth="1"/>
    <col min="13837" max="13837" width="11.42578125" style="18"/>
    <col min="13838" max="13839" width="7.7109375" style="18" customWidth="1"/>
    <col min="13840" max="13840" width="10.7109375" style="18" customWidth="1"/>
    <col min="13841" max="13841" width="6.7109375" style="18" customWidth="1"/>
    <col min="13842" max="13842" width="10.7109375" style="18" customWidth="1"/>
    <col min="13843" max="14078" width="11.42578125" style="18"/>
    <col min="14079" max="14079" width="9.42578125" style="18" customWidth="1"/>
    <col min="14080" max="14081" width="14.7109375" style="18" customWidth="1"/>
    <col min="14082" max="14082" width="18.28515625" style="18" customWidth="1"/>
    <col min="14083" max="14083" width="32" style="18" customWidth="1"/>
    <col min="14084" max="14084" width="12.85546875" style="18" customWidth="1"/>
    <col min="14085" max="14085" width="9.7109375" style="18" customWidth="1"/>
    <col min="14086" max="14086" width="13.42578125" style="18" customWidth="1"/>
    <col min="14087" max="14087" width="9.42578125" style="18" customWidth="1"/>
    <col min="14088" max="14088" width="14.7109375" style="18" customWidth="1"/>
    <col min="14089" max="14089" width="6.42578125" style="18" customWidth="1"/>
    <col min="14090" max="14090" width="9.5703125" style="18" customWidth="1"/>
    <col min="14091" max="14091" width="4.28515625" style="18" customWidth="1"/>
    <col min="14092" max="14092" width="2.85546875" style="18" customWidth="1"/>
    <col min="14093" max="14093" width="11.42578125" style="18"/>
    <col min="14094" max="14095" width="7.7109375" style="18" customWidth="1"/>
    <col min="14096" max="14096" width="10.7109375" style="18" customWidth="1"/>
    <col min="14097" max="14097" width="6.7109375" style="18" customWidth="1"/>
    <col min="14098" max="14098" width="10.7109375" style="18" customWidth="1"/>
    <col min="14099" max="14334" width="11.42578125" style="18"/>
    <col min="14335" max="14335" width="9.42578125" style="18" customWidth="1"/>
    <col min="14336" max="14337" width="14.7109375" style="18" customWidth="1"/>
    <col min="14338" max="14338" width="18.28515625" style="18" customWidth="1"/>
    <col min="14339" max="14339" width="32" style="18" customWidth="1"/>
    <col min="14340" max="14340" width="12.85546875" style="18" customWidth="1"/>
    <col min="14341" max="14341" width="9.7109375" style="18" customWidth="1"/>
    <col min="14342" max="14342" width="13.42578125" style="18" customWidth="1"/>
    <col min="14343" max="14343" width="9.42578125" style="18" customWidth="1"/>
    <col min="14344" max="14344" width="14.7109375" style="18" customWidth="1"/>
    <col min="14345" max="14345" width="6.42578125" style="18" customWidth="1"/>
    <col min="14346" max="14346" width="9.5703125" style="18" customWidth="1"/>
    <col min="14347" max="14347" width="4.28515625" style="18" customWidth="1"/>
    <col min="14348" max="14348" width="2.85546875" style="18" customWidth="1"/>
    <col min="14349" max="14349" width="11.42578125" style="18"/>
    <col min="14350" max="14351" width="7.7109375" style="18" customWidth="1"/>
    <col min="14352" max="14352" width="10.7109375" style="18" customWidth="1"/>
    <col min="14353" max="14353" width="6.7109375" style="18" customWidth="1"/>
    <col min="14354" max="14354" width="10.7109375" style="18" customWidth="1"/>
    <col min="14355" max="14590" width="11.42578125" style="18"/>
    <col min="14591" max="14591" width="9.42578125" style="18" customWidth="1"/>
    <col min="14592" max="14593" width="14.7109375" style="18" customWidth="1"/>
    <col min="14594" max="14594" width="18.28515625" style="18" customWidth="1"/>
    <col min="14595" max="14595" width="32" style="18" customWidth="1"/>
    <col min="14596" max="14596" width="12.85546875" style="18" customWidth="1"/>
    <col min="14597" max="14597" width="9.7109375" style="18" customWidth="1"/>
    <col min="14598" max="14598" width="13.42578125" style="18" customWidth="1"/>
    <col min="14599" max="14599" width="9.42578125" style="18" customWidth="1"/>
    <col min="14600" max="14600" width="14.7109375" style="18" customWidth="1"/>
    <col min="14601" max="14601" width="6.42578125" style="18" customWidth="1"/>
    <col min="14602" max="14602" width="9.5703125" style="18" customWidth="1"/>
    <col min="14603" max="14603" width="4.28515625" style="18" customWidth="1"/>
    <col min="14604" max="14604" width="2.85546875" style="18" customWidth="1"/>
    <col min="14605" max="14605" width="11.42578125" style="18"/>
    <col min="14606" max="14607" width="7.7109375" style="18" customWidth="1"/>
    <col min="14608" max="14608" width="10.7109375" style="18" customWidth="1"/>
    <col min="14609" max="14609" width="6.7109375" style="18" customWidth="1"/>
    <col min="14610" max="14610" width="10.7109375" style="18" customWidth="1"/>
    <col min="14611" max="14846" width="11.42578125" style="18"/>
    <col min="14847" max="14847" width="9.42578125" style="18" customWidth="1"/>
    <col min="14848" max="14849" width="14.7109375" style="18" customWidth="1"/>
    <col min="14850" max="14850" width="18.28515625" style="18" customWidth="1"/>
    <col min="14851" max="14851" width="32" style="18" customWidth="1"/>
    <col min="14852" max="14852" width="12.85546875" style="18" customWidth="1"/>
    <col min="14853" max="14853" width="9.7109375" style="18" customWidth="1"/>
    <col min="14854" max="14854" width="13.42578125" style="18" customWidth="1"/>
    <col min="14855" max="14855" width="9.42578125" style="18" customWidth="1"/>
    <col min="14856" max="14856" width="14.7109375" style="18" customWidth="1"/>
    <col min="14857" max="14857" width="6.42578125" style="18" customWidth="1"/>
    <col min="14858" max="14858" width="9.5703125" style="18" customWidth="1"/>
    <col min="14859" max="14859" width="4.28515625" style="18" customWidth="1"/>
    <col min="14860" max="14860" width="2.85546875" style="18" customWidth="1"/>
    <col min="14861" max="14861" width="11.42578125" style="18"/>
    <col min="14862" max="14863" width="7.7109375" style="18" customWidth="1"/>
    <col min="14864" max="14864" width="10.7109375" style="18" customWidth="1"/>
    <col min="14865" max="14865" width="6.7109375" style="18" customWidth="1"/>
    <col min="14866" max="14866" width="10.7109375" style="18" customWidth="1"/>
    <col min="14867" max="15102" width="11.42578125" style="18"/>
    <col min="15103" max="15103" width="9.42578125" style="18" customWidth="1"/>
    <col min="15104" max="15105" width="14.7109375" style="18" customWidth="1"/>
    <col min="15106" max="15106" width="18.28515625" style="18" customWidth="1"/>
    <col min="15107" max="15107" width="32" style="18" customWidth="1"/>
    <col min="15108" max="15108" width="12.85546875" style="18" customWidth="1"/>
    <col min="15109" max="15109" width="9.7109375" style="18" customWidth="1"/>
    <col min="15110" max="15110" width="13.42578125" style="18" customWidth="1"/>
    <col min="15111" max="15111" width="9.42578125" style="18" customWidth="1"/>
    <col min="15112" max="15112" width="14.7109375" style="18" customWidth="1"/>
    <col min="15113" max="15113" width="6.42578125" style="18" customWidth="1"/>
    <col min="15114" max="15114" width="9.5703125" style="18" customWidth="1"/>
    <col min="15115" max="15115" width="4.28515625" style="18" customWidth="1"/>
    <col min="15116" max="15116" width="2.85546875" style="18" customWidth="1"/>
    <col min="15117" max="15117" width="11.42578125" style="18"/>
    <col min="15118" max="15119" width="7.7109375" style="18" customWidth="1"/>
    <col min="15120" max="15120" width="10.7109375" style="18" customWidth="1"/>
    <col min="15121" max="15121" width="6.7109375" style="18" customWidth="1"/>
    <col min="15122" max="15122" width="10.7109375" style="18" customWidth="1"/>
    <col min="15123" max="15358" width="11.42578125" style="18"/>
    <col min="15359" max="15359" width="9.42578125" style="18" customWidth="1"/>
    <col min="15360" max="15361" width="14.7109375" style="18" customWidth="1"/>
    <col min="15362" max="15362" width="18.28515625" style="18" customWidth="1"/>
    <col min="15363" max="15363" width="32" style="18" customWidth="1"/>
    <col min="15364" max="15364" width="12.85546875" style="18" customWidth="1"/>
    <col min="15365" max="15365" width="9.7109375" style="18" customWidth="1"/>
    <col min="15366" max="15366" width="13.42578125" style="18" customWidth="1"/>
    <col min="15367" max="15367" width="9.42578125" style="18" customWidth="1"/>
    <col min="15368" max="15368" width="14.7109375" style="18" customWidth="1"/>
    <col min="15369" max="15369" width="6.42578125" style="18" customWidth="1"/>
    <col min="15370" max="15370" width="9.5703125" style="18" customWidth="1"/>
    <col min="15371" max="15371" width="4.28515625" style="18" customWidth="1"/>
    <col min="15372" max="15372" width="2.85546875" style="18" customWidth="1"/>
    <col min="15373" max="15373" width="11.42578125" style="18"/>
    <col min="15374" max="15375" width="7.7109375" style="18" customWidth="1"/>
    <col min="15376" max="15376" width="10.7109375" style="18" customWidth="1"/>
    <col min="15377" max="15377" width="6.7109375" style="18" customWidth="1"/>
    <col min="15378" max="15378" width="10.7109375" style="18" customWidth="1"/>
    <col min="15379" max="15614" width="11.42578125" style="18"/>
    <col min="15615" max="15615" width="9.42578125" style="18" customWidth="1"/>
    <col min="15616" max="15617" width="14.7109375" style="18" customWidth="1"/>
    <col min="15618" max="15618" width="18.28515625" style="18" customWidth="1"/>
    <col min="15619" max="15619" width="32" style="18" customWidth="1"/>
    <col min="15620" max="15620" width="12.85546875" style="18" customWidth="1"/>
    <col min="15621" max="15621" width="9.7109375" style="18" customWidth="1"/>
    <col min="15622" max="15622" width="13.42578125" style="18" customWidth="1"/>
    <col min="15623" max="15623" width="9.42578125" style="18" customWidth="1"/>
    <col min="15624" max="15624" width="14.7109375" style="18" customWidth="1"/>
    <col min="15625" max="15625" width="6.42578125" style="18" customWidth="1"/>
    <col min="15626" max="15626" width="9.5703125" style="18" customWidth="1"/>
    <col min="15627" max="15627" width="4.28515625" style="18" customWidth="1"/>
    <col min="15628" max="15628" width="2.85546875" style="18" customWidth="1"/>
    <col min="15629" max="15629" width="11.42578125" style="18"/>
    <col min="15630" max="15631" width="7.7109375" style="18" customWidth="1"/>
    <col min="15632" max="15632" width="10.7109375" style="18" customWidth="1"/>
    <col min="15633" max="15633" width="6.7109375" style="18" customWidth="1"/>
    <col min="15634" max="15634" width="10.7109375" style="18" customWidth="1"/>
    <col min="15635" max="15870" width="11.42578125" style="18"/>
    <col min="15871" max="15871" width="9.42578125" style="18" customWidth="1"/>
    <col min="15872" max="15873" width="14.7109375" style="18" customWidth="1"/>
    <col min="15874" max="15874" width="18.28515625" style="18" customWidth="1"/>
    <col min="15875" max="15875" width="32" style="18" customWidth="1"/>
    <col min="15876" max="15876" width="12.85546875" style="18" customWidth="1"/>
    <col min="15877" max="15877" width="9.7109375" style="18" customWidth="1"/>
    <col min="15878" max="15878" width="13.42578125" style="18" customWidth="1"/>
    <col min="15879" max="15879" width="9.42578125" style="18" customWidth="1"/>
    <col min="15880" max="15880" width="14.7109375" style="18" customWidth="1"/>
    <col min="15881" max="15881" width="6.42578125" style="18" customWidth="1"/>
    <col min="15882" max="15882" width="9.5703125" style="18" customWidth="1"/>
    <col min="15883" max="15883" width="4.28515625" style="18" customWidth="1"/>
    <col min="15884" max="15884" width="2.85546875" style="18" customWidth="1"/>
    <col min="15885" max="15885" width="11.42578125" style="18"/>
    <col min="15886" max="15887" width="7.7109375" style="18" customWidth="1"/>
    <col min="15888" max="15888" width="10.7109375" style="18" customWidth="1"/>
    <col min="15889" max="15889" width="6.7109375" style="18" customWidth="1"/>
    <col min="15890" max="15890" width="10.7109375" style="18" customWidth="1"/>
    <col min="15891" max="16126" width="11.42578125" style="18"/>
    <col min="16127" max="16127" width="9.42578125" style="18" customWidth="1"/>
    <col min="16128" max="16129" width="14.7109375" style="18" customWidth="1"/>
    <col min="16130" max="16130" width="18.28515625" style="18" customWidth="1"/>
    <col min="16131" max="16131" width="32" style="18" customWidth="1"/>
    <col min="16132" max="16132" width="12.85546875" style="18" customWidth="1"/>
    <col min="16133" max="16133" width="9.7109375" style="18" customWidth="1"/>
    <col min="16134" max="16134" width="13.42578125" style="18" customWidth="1"/>
    <col min="16135" max="16135" width="9.42578125" style="18" customWidth="1"/>
    <col min="16136" max="16136" width="14.7109375" style="18" customWidth="1"/>
    <col min="16137" max="16137" width="6.42578125" style="18" customWidth="1"/>
    <col min="16138" max="16138" width="9.5703125" style="18" customWidth="1"/>
    <col min="16139" max="16139" width="4.28515625" style="18" customWidth="1"/>
    <col min="16140" max="16140" width="2.85546875" style="18" customWidth="1"/>
    <col min="16141" max="16141" width="11.42578125" style="18"/>
    <col min="16142" max="16143" width="7.7109375" style="18" customWidth="1"/>
    <col min="16144" max="16144" width="10.7109375" style="18" customWidth="1"/>
    <col min="16145" max="16145" width="6.7109375" style="18" customWidth="1"/>
    <col min="16146" max="16146" width="10.7109375" style="18" customWidth="1"/>
    <col min="16147" max="16384" width="11.42578125" style="18"/>
  </cols>
  <sheetData>
    <row r="1" spans="1:24" ht="24" customHeight="1">
      <c r="A1" s="149" t="s">
        <v>9618</v>
      </c>
      <c r="B1" s="149"/>
      <c r="C1" s="149"/>
    </row>
    <row r="2" spans="1:24" ht="20.25" customHeight="1">
      <c r="A2" s="128" t="s">
        <v>9616</v>
      </c>
      <c r="B2" s="128"/>
      <c r="C2" s="128"/>
      <c r="D2" s="128"/>
      <c r="E2" s="128"/>
      <c r="F2" s="128"/>
      <c r="G2" s="128"/>
      <c r="H2" s="128"/>
      <c r="I2" s="128"/>
      <c r="J2" s="128"/>
      <c r="K2" s="128"/>
      <c r="L2" s="128"/>
      <c r="M2" s="128"/>
      <c r="N2" s="128"/>
      <c r="O2" s="128"/>
      <c r="P2" s="128"/>
      <c r="X2" s="18" t="s">
        <v>1153</v>
      </c>
    </row>
    <row r="3" spans="1:24" ht="19.5" customHeight="1">
      <c r="A3" s="129" t="s">
        <v>9625</v>
      </c>
      <c r="B3" s="129"/>
      <c r="C3" s="129"/>
      <c r="D3" s="129"/>
      <c r="E3" s="129"/>
      <c r="F3" s="129"/>
      <c r="G3" s="129"/>
      <c r="H3" s="129"/>
      <c r="I3" s="129"/>
      <c r="J3" s="129"/>
      <c r="K3" s="129"/>
      <c r="L3" s="129"/>
      <c r="M3" s="129"/>
      <c r="N3" s="129"/>
      <c r="O3" s="129"/>
      <c r="P3" s="129"/>
    </row>
    <row r="4" spans="1:24" ht="20.25">
      <c r="A4" s="19" t="s">
        <v>1082</v>
      </c>
      <c r="B4" s="20"/>
      <c r="C4" s="20"/>
    </row>
    <row r="5" spans="1:24" ht="15.75" customHeight="1">
      <c r="A5" s="21" t="s">
        <v>1083</v>
      </c>
      <c r="C5" s="15">
        <v>474361</v>
      </c>
      <c r="E5" s="21" t="s">
        <v>1085</v>
      </c>
      <c r="G5" s="18" t="str">
        <f>VLOOKUP(C5,ie_sec!A4:AK258,6,FALSE)</f>
        <v>PUNO</v>
      </c>
      <c r="J5" s="21" t="s">
        <v>1110</v>
      </c>
      <c r="L5" s="18">
        <f>VLOOKUP(C5,ie_sec!A4:AK258,14,FALSE)</f>
        <v>447</v>
      </c>
    </row>
    <row r="6" spans="1:24" ht="15.75" customHeight="1">
      <c r="A6" s="21" t="s">
        <v>1084</v>
      </c>
      <c r="C6" s="18" t="str">
        <f>VLOOKUP(C5,ie_sec!A4:AK258,10,FALSE)</f>
        <v>70623</v>
      </c>
      <c r="E6" s="21" t="s">
        <v>1108</v>
      </c>
      <c r="G6" s="18" t="str">
        <f>VLOOKUP(C5,ie_sec!A4:AK258,7,FALSE)</f>
        <v>SANTA ROSA</v>
      </c>
      <c r="H6" s="21"/>
      <c r="I6" s="21"/>
      <c r="J6" s="21" t="s">
        <v>1111</v>
      </c>
      <c r="L6" s="18">
        <f>VLOOKUP(C5,ie_sec!A4:AK258,21,FALSE)</f>
        <v>6</v>
      </c>
    </row>
    <row r="7" spans="1:24" ht="15.75" customHeight="1">
      <c r="A7" s="21" t="s">
        <v>1107</v>
      </c>
      <c r="C7" s="18" t="str">
        <f>UPPER(VLOOKUP(C5,ie_sec!A4:AK258,11,FALSE))</f>
        <v xml:space="preserve">B0 - PRIMARIA                      </v>
      </c>
      <c r="E7" s="21" t="s">
        <v>1114</v>
      </c>
      <c r="G7" s="22"/>
      <c r="J7" s="21" t="s">
        <v>1109</v>
      </c>
      <c r="L7" s="18">
        <f>VLOOKUP(C5,ie_sec!A4:AK258,22,FALSE)</f>
        <v>20</v>
      </c>
    </row>
    <row r="8" spans="1:24" ht="15.75">
      <c r="A8" s="21" t="s">
        <v>1106</v>
      </c>
      <c r="B8" s="23"/>
      <c r="C8" s="18" t="str">
        <f>UPPER(VLOOKUP(C5,ie_sec!A4:AK258,12,FALSE))</f>
        <v xml:space="preserve">EDUCACIÓN BÁSICA REGULAR      </v>
      </c>
      <c r="D8" s="23"/>
      <c r="E8" s="21" t="s">
        <v>1112</v>
      </c>
      <c r="G8" s="52" t="str">
        <f>VLOOKUP(C5,ie_sec!A4:AL258,38,FALSE)</f>
        <v>87, 81, 96, 64, 54,65</v>
      </c>
      <c r="H8" s="75"/>
      <c r="I8" s="23"/>
      <c r="J8" s="21" t="s">
        <v>1117</v>
      </c>
      <c r="L8" s="18">
        <f>COUNTIF(data!F3:F2550,Anexo_01!C5)</f>
        <v>29</v>
      </c>
      <c r="M8" s="23"/>
      <c r="N8" s="23"/>
      <c r="O8" s="23"/>
      <c r="P8" s="91">
        <v>30</v>
      </c>
      <c r="Q8" s="24" t="s">
        <v>9615</v>
      </c>
      <c r="S8" s="23"/>
      <c r="T8" s="23"/>
    </row>
    <row r="10" spans="1:24" ht="22.5" customHeight="1" thickBot="1">
      <c r="A10" s="131" t="s">
        <v>1772</v>
      </c>
      <c r="B10" s="131"/>
      <c r="C10" s="131"/>
      <c r="D10" s="131"/>
      <c r="E10" s="132"/>
      <c r="F10" s="132"/>
      <c r="G10" s="132"/>
      <c r="H10" s="132"/>
      <c r="I10" s="132"/>
      <c r="J10" s="132"/>
      <c r="L10" s="143" t="s">
        <v>1771</v>
      </c>
      <c r="M10" s="143"/>
      <c r="N10" s="143"/>
      <c r="O10" s="143"/>
      <c r="P10" s="143"/>
      <c r="Q10" s="143"/>
      <c r="R10" s="143"/>
      <c r="S10" s="76"/>
      <c r="T10" s="76"/>
      <c r="U10" s="76"/>
      <c r="V10" s="76"/>
    </row>
    <row r="11" spans="1:24" s="25" customFormat="1" ht="18" customHeight="1">
      <c r="A11" s="134" t="s">
        <v>1118</v>
      </c>
      <c r="B11" s="135"/>
      <c r="C11" s="136"/>
      <c r="D11" s="47" t="s">
        <v>1086</v>
      </c>
      <c r="E11" s="47" t="s">
        <v>1087</v>
      </c>
      <c r="F11" s="47" t="s">
        <v>1088</v>
      </c>
      <c r="G11" s="47" t="s">
        <v>1089</v>
      </c>
      <c r="H11" s="47" t="s">
        <v>1090</v>
      </c>
      <c r="I11" s="73" t="s">
        <v>1770</v>
      </c>
      <c r="J11" s="130" t="s">
        <v>1091</v>
      </c>
      <c r="K11" s="133"/>
      <c r="L11" s="147" t="s">
        <v>1086</v>
      </c>
      <c r="M11" s="147" t="s">
        <v>1087</v>
      </c>
      <c r="N11" s="147" t="s">
        <v>1088</v>
      </c>
      <c r="O11" s="147" t="s">
        <v>1089</v>
      </c>
      <c r="P11" s="147" t="s">
        <v>1090</v>
      </c>
      <c r="Q11" s="147" t="s">
        <v>1770</v>
      </c>
      <c r="R11" s="130" t="s">
        <v>1091</v>
      </c>
      <c r="S11" s="133"/>
    </row>
    <row r="12" spans="1:24" s="25" customFormat="1" ht="18" customHeight="1">
      <c r="A12" s="137" t="s">
        <v>1092</v>
      </c>
      <c r="B12" s="138"/>
      <c r="C12" s="139"/>
      <c r="D12" s="70"/>
      <c r="E12" s="70"/>
      <c r="F12" s="70"/>
      <c r="G12" s="70"/>
      <c r="H12" s="70"/>
      <c r="I12" s="74"/>
      <c r="J12" s="130"/>
      <c r="K12" s="133"/>
      <c r="L12" s="148"/>
      <c r="M12" s="148"/>
      <c r="N12" s="148"/>
      <c r="O12" s="148"/>
      <c r="P12" s="148"/>
      <c r="Q12" s="148"/>
      <c r="R12" s="130"/>
      <c r="S12" s="133"/>
    </row>
    <row r="13" spans="1:24" s="25" customFormat="1" ht="18" customHeight="1">
      <c r="A13" s="140" t="s">
        <v>1093</v>
      </c>
      <c r="B13" s="141"/>
      <c r="C13" s="142"/>
      <c r="D13" s="77">
        <f>VLOOKUP(C5,ie_sec!A4:AM258,39,FALSE)</f>
        <v>87</v>
      </c>
      <c r="E13" s="77">
        <f>VLOOKUP(C5,ie_sec!A4:AN258,40,FALSE)</f>
        <v>81</v>
      </c>
      <c r="F13" s="77">
        <f>VLOOKUP(C5,ie_sec!A4:AO258,41,FALSE)</f>
        <v>96</v>
      </c>
      <c r="G13" s="77">
        <f>VLOOKUP(C5,ie_sec!A4:AP258,42,FALSE)</f>
        <v>64</v>
      </c>
      <c r="H13" s="77">
        <f>VLOOKUP(C5,ie_sec!A4:AQ258,43,FALSE)</f>
        <v>54</v>
      </c>
      <c r="I13" s="78">
        <f>VLOOKUP(C5,ie_sec!A4:AR258,44,FALSE)</f>
        <v>65</v>
      </c>
      <c r="J13" s="79">
        <f>SUM(D13:I13)</f>
        <v>447</v>
      </c>
      <c r="K13" s="80"/>
      <c r="L13" s="81">
        <f>D13</f>
        <v>87</v>
      </c>
      <c r="M13" s="77">
        <f>D13</f>
        <v>87</v>
      </c>
      <c r="N13" s="77">
        <f>E13</f>
        <v>81</v>
      </c>
      <c r="O13" s="77">
        <f>F13</f>
        <v>96</v>
      </c>
      <c r="P13" s="77">
        <f>G13</f>
        <v>64</v>
      </c>
      <c r="Q13" s="78">
        <f>H13</f>
        <v>54</v>
      </c>
      <c r="R13" s="79">
        <f>SUM(L13:Q13)</f>
        <v>469</v>
      </c>
      <c r="S13" s="71"/>
    </row>
    <row r="14" spans="1:24" s="25" customFormat="1" ht="18" customHeight="1" thickBot="1">
      <c r="A14" s="140" t="s">
        <v>1094</v>
      </c>
      <c r="B14" s="141"/>
      <c r="C14" s="142"/>
      <c r="D14" s="82">
        <v>1</v>
      </c>
      <c r="E14" s="82">
        <v>1</v>
      </c>
      <c r="F14" s="82">
        <v>1</v>
      </c>
      <c r="G14" s="83">
        <v>1</v>
      </c>
      <c r="H14" s="84">
        <v>1</v>
      </c>
      <c r="I14" s="150">
        <v>2</v>
      </c>
      <c r="J14" s="79">
        <f>SUM(D14:I14)</f>
        <v>7</v>
      </c>
      <c r="K14" s="80"/>
      <c r="L14" s="82">
        <v>1</v>
      </c>
      <c r="M14" s="82">
        <v>1</v>
      </c>
      <c r="N14" s="82">
        <v>1</v>
      </c>
      <c r="O14" s="83">
        <v>1</v>
      </c>
      <c r="P14" s="84">
        <v>1</v>
      </c>
      <c r="Q14" s="150">
        <v>2</v>
      </c>
      <c r="R14" s="79">
        <f>SUM(L14:Q14)</f>
        <v>7</v>
      </c>
      <c r="S14" s="71"/>
    </row>
    <row r="15" spans="1:24" s="25" customFormat="1" ht="18" customHeight="1" thickBot="1">
      <c r="A15" s="140" t="s">
        <v>1095</v>
      </c>
      <c r="B15" s="141"/>
      <c r="C15" s="142"/>
      <c r="D15" s="85">
        <f>P8*D14</f>
        <v>30</v>
      </c>
      <c r="E15" s="85">
        <f>P8*E14</f>
        <v>30</v>
      </c>
      <c r="F15" s="85">
        <f>P8*F14</f>
        <v>30</v>
      </c>
      <c r="G15" s="85">
        <f>P8*G14</f>
        <v>30</v>
      </c>
      <c r="H15" s="85">
        <f>P8*H14</f>
        <v>30</v>
      </c>
      <c r="I15" s="85">
        <f>P8*I14</f>
        <v>60</v>
      </c>
      <c r="J15" s="69">
        <f>SUM(D15:H15)</f>
        <v>150</v>
      </c>
      <c r="K15" s="68"/>
      <c r="L15" s="85">
        <f>P8*L14</f>
        <v>30</v>
      </c>
      <c r="M15" s="85">
        <f>P8*M14</f>
        <v>30</v>
      </c>
      <c r="N15" s="85">
        <f>P8*N14</f>
        <v>30</v>
      </c>
      <c r="O15" s="85">
        <f>P8*O14</f>
        <v>30</v>
      </c>
      <c r="P15" s="85">
        <f>P8*P14</f>
        <v>30</v>
      </c>
      <c r="Q15" s="85">
        <f>P8*Q14</f>
        <v>60</v>
      </c>
      <c r="R15" s="69">
        <f>SUM(L15:P15)</f>
        <v>150</v>
      </c>
      <c r="S15" s="72"/>
    </row>
    <row r="16" spans="1:24" s="25" customFormat="1" ht="18" customHeight="1" thickBot="1">
      <c r="A16" s="140" t="s">
        <v>1096</v>
      </c>
      <c r="B16" s="141"/>
      <c r="C16" s="142"/>
      <c r="D16" s="86">
        <f>D13/D14</f>
        <v>87</v>
      </c>
      <c r="E16" s="86">
        <f>E13/E14</f>
        <v>81</v>
      </c>
      <c r="F16" s="86">
        <f>F13/F14</f>
        <v>96</v>
      </c>
      <c r="G16" s="86">
        <f>G13/G14</f>
        <v>64</v>
      </c>
      <c r="H16" s="86">
        <f t="shared" ref="H16:I16" si="0">H13/H14</f>
        <v>54</v>
      </c>
      <c r="I16" s="87">
        <f t="shared" si="0"/>
        <v>32.5</v>
      </c>
      <c r="J16" s="88"/>
      <c r="K16" s="89"/>
      <c r="L16" s="86">
        <f>L13/L14</f>
        <v>87</v>
      </c>
      <c r="M16" s="86">
        <f>M13/M14</f>
        <v>87</v>
      </c>
      <c r="N16" s="86">
        <f>N13/N14</f>
        <v>81</v>
      </c>
      <c r="O16" s="86">
        <f>O13/O14</f>
        <v>96</v>
      </c>
      <c r="P16" s="86">
        <f t="shared" ref="P16:Q16" si="1">P13/P14</f>
        <v>64</v>
      </c>
      <c r="Q16" s="87">
        <f t="shared" si="1"/>
        <v>27</v>
      </c>
      <c r="R16" s="88"/>
      <c r="S16" s="61"/>
    </row>
    <row r="17" spans="1:26" s="25" customFormat="1" ht="11.25" customHeight="1">
      <c r="A17" s="59"/>
      <c r="B17" s="59"/>
      <c r="C17" s="59"/>
      <c r="D17" s="60"/>
      <c r="E17" s="60"/>
      <c r="F17" s="60"/>
      <c r="G17" s="60"/>
      <c r="H17" s="60"/>
      <c r="I17" s="60"/>
      <c r="J17" s="61"/>
      <c r="Q17" s="26"/>
      <c r="R17" s="26"/>
    </row>
    <row r="18" spans="1:26">
      <c r="A18" s="27" t="str">
        <f>"CARGOS PRESUPUESTADOS EN LA INSTITUCIÓN EDUCATIVA "&amp;C6</f>
        <v>CARGOS PRESUPUESTADOS EN LA INSTITUCIÓN EDUCATIVA 70623</v>
      </c>
      <c r="B18" s="27"/>
      <c r="C18" s="27"/>
      <c r="H18" s="21" t="s">
        <v>9627</v>
      </c>
      <c r="J18" s="93"/>
    </row>
    <row r="19" spans="1:26" ht="6" customHeight="1">
      <c r="A19" s="27"/>
      <c r="B19" s="27"/>
      <c r="C19" s="27"/>
    </row>
    <row r="20" spans="1:26" s="25" customFormat="1" ht="25.5">
      <c r="A20" s="47" t="s">
        <v>1097</v>
      </c>
      <c r="B20" s="125" t="s">
        <v>1120</v>
      </c>
      <c r="C20" s="126"/>
      <c r="D20" s="47" t="s">
        <v>1098</v>
      </c>
      <c r="E20" s="48" t="s">
        <v>1099</v>
      </c>
      <c r="F20" s="125" t="s">
        <v>9612</v>
      </c>
      <c r="G20" s="127"/>
      <c r="H20" s="127"/>
      <c r="I20" s="126"/>
      <c r="J20" s="49" t="s">
        <v>1100</v>
      </c>
      <c r="K20" s="125" t="s">
        <v>1101</v>
      </c>
      <c r="L20" s="126"/>
      <c r="M20" s="125" t="s">
        <v>9623</v>
      </c>
      <c r="N20" s="127"/>
      <c r="O20" s="127"/>
      <c r="P20" s="126"/>
      <c r="Q20" s="65" t="s">
        <v>1119</v>
      </c>
      <c r="R20" s="65" t="s">
        <v>9614</v>
      </c>
      <c r="V20"/>
      <c r="Z20"/>
    </row>
    <row r="21" spans="1:26" s="25" customFormat="1" ht="18" customHeight="1">
      <c r="A21" s="28">
        <v>1</v>
      </c>
      <c r="B21" s="119" t="str">
        <f>IF(J21="","",VLOOKUP(J21,data!$A$3:$AD$2550,19,FALSE))</f>
        <v>RODRIGUEZ SALAS, RENE FELICITAS</v>
      </c>
      <c r="C21" s="120"/>
      <c r="D21" s="29" t="str">
        <f>IF(J21="","",VLOOKUP(J21,data!$A$3:$AD$2550,13,FALSE))</f>
        <v>DIRECTOR I.E.</v>
      </c>
      <c r="E21" s="28" t="str">
        <f>IF(J21="","",VLOOKUP(J21,data!$A$3:$AD$2550,29,FALSE))</f>
        <v>LEY 29944</v>
      </c>
      <c r="F21" s="116"/>
      <c r="G21" s="117"/>
      <c r="H21" s="117"/>
      <c r="I21" s="118"/>
      <c r="J21" s="16" t="s">
        <v>1776</v>
      </c>
      <c r="K21" s="30" t="str">
        <f>IF(J21="","",VLOOKUP(J21,data!$A$3:$AD$2550,21,FALSE))</f>
        <v>40</v>
      </c>
      <c r="L21" s="31" t="str">
        <f>IF(K21="","","Pedag.")</f>
        <v>Pedag.</v>
      </c>
      <c r="M21" s="116"/>
      <c r="N21" s="117"/>
      <c r="O21" s="117"/>
      <c r="P21" s="118"/>
      <c r="Q21" s="32" t="str">
        <f>IF(J21="","",VLOOKUP(J21,data!$A$3:$AD$2550,25,FALSE))</f>
        <v>01213772</v>
      </c>
      <c r="R21" s="33" t="str">
        <f>IF(J21="","",VLOOKUP(J21,data!$A$3:$AD$2550,20,FALSE))</f>
        <v>5</v>
      </c>
      <c r="V21"/>
      <c r="Z21"/>
    </row>
    <row r="22" spans="1:26" s="25" customFormat="1" ht="18" customHeight="1">
      <c r="A22" s="28">
        <v>2</v>
      </c>
      <c r="B22" s="119" t="str">
        <f>IF(J22="","",VLOOKUP(J22,data!$A$3:$AD$2550,19,FALSE))</f>
        <v>RAMOS HUARSAYA, LEONIDAS</v>
      </c>
      <c r="C22" s="120"/>
      <c r="D22" s="29" t="str">
        <f>IF(J22="","",VLOOKUP(J22,data!$A$3:$AD$2550,13,FALSE))</f>
        <v>PROFESOR - EDUCACION FISICA</v>
      </c>
      <c r="E22" s="28" t="str">
        <f>IF(J22="","",VLOOKUP(J22,data!$A$3:$AD$2550,29,FALSE))</f>
        <v>LEY 29944</v>
      </c>
      <c r="F22" s="116"/>
      <c r="G22" s="117"/>
      <c r="H22" s="117"/>
      <c r="I22" s="118"/>
      <c r="J22" s="16" t="s">
        <v>1798</v>
      </c>
      <c r="K22" s="30" t="str">
        <f>IF(J22="","",VLOOKUP(J22,data!$A$3:$AD$2550,21,FALSE))</f>
        <v>30</v>
      </c>
      <c r="L22" s="31" t="str">
        <f t="shared" ref="L22:L85" si="2">IF(K22="","","Pedag.")</f>
        <v>Pedag.</v>
      </c>
      <c r="M22" s="116"/>
      <c r="N22" s="117"/>
      <c r="O22" s="117"/>
      <c r="P22" s="118"/>
      <c r="Q22" s="32" t="str">
        <f>IF(J22="","",VLOOKUP(J22,data!$A$3:$AD$2550,25,FALSE))</f>
        <v>01315941</v>
      </c>
      <c r="R22" s="33" t="str">
        <f>IF(J22="","",VLOOKUP(J22,data!$A$3:$AD$2550,20,FALSE))</f>
        <v>2</v>
      </c>
      <c r="V22"/>
      <c r="Z22"/>
    </row>
    <row r="23" spans="1:26" s="25" customFormat="1" ht="18" customHeight="1">
      <c r="A23" s="28">
        <v>3</v>
      </c>
      <c r="B23" s="119" t="str">
        <f>IF(J23="","",VLOOKUP(J23,data!$A$3:$AD$2550,19,FALSE))</f>
        <v/>
      </c>
      <c r="C23" s="120"/>
      <c r="D23" s="29" t="str">
        <f>IF(J23="","",VLOOKUP(J23,data!$A$3:$AD$2550,13,FALSE))</f>
        <v/>
      </c>
      <c r="E23" s="28" t="str">
        <f>IF(J23="","",VLOOKUP(J23,data!$A$3:$AD$2550,29,FALSE))</f>
        <v/>
      </c>
      <c r="F23" s="116"/>
      <c r="G23" s="117"/>
      <c r="H23" s="117"/>
      <c r="I23" s="118"/>
      <c r="J23" s="16"/>
      <c r="K23" s="30" t="str">
        <f>IF(J23="","",VLOOKUP(J23,data!$A$3:$AD$2550,21,FALSE))</f>
        <v/>
      </c>
      <c r="L23" s="31" t="str">
        <f t="shared" si="2"/>
        <v/>
      </c>
      <c r="M23" s="116"/>
      <c r="N23" s="117"/>
      <c r="O23" s="117"/>
      <c r="P23" s="118"/>
      <c r="Q23" s="32" t="str">
        <f>IF(J23="","",VLOOKUP(J23,data!$A$3:$AD$2550,25,FALSE))</f>
        <v/>
      </c>
      <c r="R23" s="33" t="str">
        <f>IF(J23="","",VLOOKUP(J23,data!$A$3:$AD$2550,20,FALSE))</f>
        <v/>
      </c>
      <c r="V23"/>
      <c r="Z23"/>
    </row>
    <row r="24" spans="1:26" s="25" customFormat="1" ht="18" customHeight="1">
      <c r="A24" s="28">
        <v>4</v>
      </c>
      <c r="B24" s="119" t="str">
        <f>IF(J24="","",VLOOKUP(J24,data!$A$3:$AD$2550,19,FALSE))</f>
        <v/>
      </c>
      <c r="C24" s="120"/>
      <c r="D24" s="29" t="str">
        <f>IF(J24="","",VLOOKUP(J24,data!$A$3:$AD$2550,13,FALSE))</f>
        <v/>
      </c>
      <c r="E24" s="28" t="str">
        <f>IF(J24="","",VLOOKUP(J24,data!$A$3:$AD$2550,29,FALSE))</f>
        <v/>
      </c>
      <c r="F24" s="116"/>
      <c r="G24" s="117"/>
      <c r="H24" s="117"/>
      <c r="I24" s="118"/>
      <c r="J24" s="16"/>
      <c r="K24" s="30" t="str">
        <f>IF(J24="","",VLOOKUP(J24,data!$A$3:$AD$2550,21,FALSE))</f>
        <v/>
      </c>
      <c r="L24" s="31" t="str">
        <f t="shared" si="2"/>
        <v/>
      </c>
      <c r="M24" s="116"/>
      <c r="N24" s="117"/>
      <c r="O24" s="117"/>
      <c r="P24" s="118"/>
      <c r="Q24" s="32" t="str">
        <f>IF(J24="","",VLOOKUP(J24,data!$A$3:$AD$2550,25,FALSE))</f>
        <v/>
      </c>
      <c r="R24" s="33" t="str">
        <f>IF(J24="","",VLOOKUP(J24,data!$A$3:$AD$2550,20,FALSE))</f>
        <v/>
      </c>
      <c r="V24"/>
      <c r="Z24"/>
    </row>
    <row r="25" spans="1:26" s="25" customFormat="1" ht="18" customHeight="1">
      <c r="A25" s="28">
        <v>5</v>
      </c>
      <c r="B25" s="119" t="str">
        <f>IF(J25="","",VLOOKUP(J25,data!$A$3:$AD$2550,19,FALSE))</f>
        <v/>
      </c>
      <c r="C25" s="120"/>
      <c r="D25" s="29" t="str">
        <f>IF(J25="","",VLOOKUP(J25,data!$A$3:$AD$2550,13,FALSE))</f>
        <v/>
      </c>
      <c r="E25" s="28" t="str">
        <f>IF(J25="","",VLOOKUP(J25,data!$A$3:$AD$2550,29,FALSE))</f>
        <v/>
      </c>
      <c r="F25" s="116"/>
      <c r="G25" s="117"/>
      <c r="H25" s="117"/>
      <c r="I25" s="118"/>
      <c r="J25" s="16"/>
      <c r="K25" s="30" t="str">
        <f>IF(J25="","",VLOOKUP(J25,data!$A$3:$AD$2550,21,FALSE))</f>
        <v/>
      </c>
      <c r="L25" s="31" t="str">
        <f t="shared" si="2"/>
        <v/>
      </c>
      <c r="M25" s="116"/>
      <c r="N25" s="117"/>
      <c r="O25" s="117"/>
      <c r="P25" s="118"/>
      <c r="Q25" s="32" t="str">
        <f>IF(J25="","",VLOOKUP(J25,data!$A$3:$AD$2550,25,FALSE))</f>
        <v/>
      </c>
      <c r="R25" s="33" t="str">
        <f>IF(J25="","",VLOOKUP(J25,data!$A$3:$AD$2550,20,FALSE))</f>
        <v/>
      </c>
      <c r="V25"/>
      <c r="Z25"/>
    </row>
    <row r="26" spans="1:26" s="25" customFormat="1" ht="18" customHeight="1">
      <c r="A26" s="28">
        <v>6</v>
      </c>
      <c r="B26" s="119" t="str">
        <f>IF(J26="","",VLOOKUP(J26,data!$A$3:$AD$2550,19,FALSE))</f>
        <v/>
      </c>
      <c r="C26" s="120"/>
      <c r="D26" s="29" t="str">
        <f>IF(J26="","",VLOOKUP(J26,data!$A$3:$AD$2550,13,FALSE))</f>
        <v/>
      </c>
      <c r="E26" s="28" t="str">
        <f>IF(J26="","",VLOOKUP(J26,data!$A$3:$AD$2550,29,FALSE))</f>
        <v/>
      </c>
      <c r="F26" s="116"/>
      <c r="G26" s="117"/>
      <c r="H26" s="117"/>
      <c r="I26" s="118"/>
      <c r="J26" s="16"/>
      <c r="K26" s="30" t="str">
        <f>IF(J26="","",VLOOKUP(J26,data!$A$3:$AD$2550,21,FALSE))</f>
        <v/>
      </c>
      <c r="L26" s="31" t="str">
        <f t="shared" si="2"/>
        <v/>
      </c>
      <c r="M26" s="116"/>
      <c r="N26" s="117"/>
      <c r="O26" s="117"/>
      <c r="P26" s="118"/>
      <c r="Q26" s="32" t="str">
        <f>IF(J26="","",VLOOKUP(J26,data!$A$3:$AD$2550,25,FALSE))</f>
        <v/>
      </c>
      <c r="R26" s="33" t="str">
        <f>IF(J26="","",VLOOKUP(J26,data!$A$3:$AD$2550,20,FALSE))</f>
        <v/>
      </c>
      <c r="V26"/>
      <c r="Z26"/>
    </row>
    <row r="27" spans="1:26" s="25" customFormat="1" ht="18" customHeight="1">
      <c r="A27" s="28">
        <v>7</v>
      </c>
      <c r="B27" s="119" t="str">
        <f>IF(J27="","",VLOOKUP(J27,data!$A$3:$AD$2550,19,FALSE))</f>
        <v/>
      </c>
      <c r="C27" s="120"/>
      <c r="D27" s="29" t="str">
        <f>IF(J27="","",VLOOKUP(J27,data!$A$3:$AD$2550,13,FALSE))</f>
        <v/>
      </c>
      <c r="E27" s="28" t="str">
        <f>IF(J27="","",VLOOKUP(J27,data!$A$3:$AD$2550,29,FALSE))</f>
        <v/>
      </c>
      <c r="F27" s="116"/>
      <c r="G27" s="117"/>
      <c r="H27" s="117"/>
      <c r="I27" s="118"/>
      <c r="J27" s="16"/>
      <c r="K27" s="30" t="str">
        <f>IF(J27="","",VLOOKUP(J27,data!$A$3:$AD$2550,21,FALSE))</f>
        <v/>
      </c>
      <c r="L27" s="31" t="str">
        <f t="shared" si="2"/>
        <v/>
      </c>
      <c r="M27" s="116"/>
      <c r="N27" s="117"/>
      <c r="O27" s="117"/>
      <c r="P27" s="118"/>
      <c r="Q27" s="32" t="str">
        <f>IF(J27="","",VLOOKUP(J27,data!$A$3:$AD$2550,25,FALSE))</f>
        <v/>
      </c>
      <c r="R27" s="33" t="str">
        <f>IF(J27="","",VLOOKUP(J27,data!$A$3:$AD$2550,20,FALSE))</f>
        <v/>
      </c>
      <c r="V27"/>
      <c r="Z27"/>
    </row>
    <row r="28" spans="1:26" s="25" customFormat="1" ht="18" customHeight="1">
      <c r="A28" s="28">
        <v>8</v>
      </c>
      <c r="B28" s="119" t="str">
        <f>IF(J28="","",VLOOKUP(J28,data!$A$3:$AD$2550,19,FALSE))</f>
        <v/>
      </c>
      <c r="C28" s="120"/>
      <c r="D28" s="29" t="str">
        <f>IF(J28="","",VLOOKUP(J28,data!$A$3:$AD$2550,13,FALSE))</f>
        <v/>
      </c>
      <c r="E28" s="28" t="str">
        <f>IF(J28="","",VLOOKUP(J28,data!$A$3:$AD$2550,29,FALSE))</f>
        <v/>
      </c>
      <c r="F28" s="116"/>
      <c r="G28" s="117"/>
      <c r="H28" s="117"/>
      <c r="I28" s="118"/>
      <c r="J28" s="16"/>
      <c r="K28" s="30" t="str">
        <f>IF(J28="","",VLOOKUP(J28,data!$A$3:$AD$2550,21,FALSE))</f>
        <v/>
      </c>
      <c r="L28" s="31" t="str">
        <f t="shared" si="2"/>
        <v/>
      </c>
      <c r="M28" s="116"/>
      <c r="N28" s="117"/>
      <c r="O28" s="117"/>
      <c r="P28" s="118"/>
      <c r="Q28" s="32" t="str">
        <f>IF(J28="","",VLOOKUP(J28,data!$A$3:$AD$2550,25,FALSE))</f>
        <v/>
      </c>
      <c r="R28" s="33" t="str">
        <f>IF(J28="","",VLOOKUP(J28,data!$A$3:$AD$2550,20,FALSE))</f>
        <v/>
      </c>
    </row>
    <row r="29" spans="1:26" s="25" customFormat="1" ht="18" hidden="1" customHeight="1">
      <c r="A29" s="28">
        <v>9</v>
      </c>
      <c r="B29" s="119" t="str">
        <f>IF(J29="","",VLOOKUP(J29,data!$A$3:$AD$2550,19,FALSE))</f>
        <v/>
      </c>
      <c r="C29" s="120"/>
      <c r="D29" s="29" t="str">
        <f>IF(J29="","",VLOOKUP(J29,data!$A$3:$AD$2550,13,FALSE))</f>
        <v/>
      </c>
      <c r="E29" s="28" t="str">
        <f>IF(J29="","",VLOOKUP(J29,data!$A$3:$AD$2550,29,FALSE))</f>
        <v/>
      </c>
      <c r="F29" s="116"/>
      <c r="G29" s="117"/>
      <c r="H29" s="117"/>
      <c r="I29" s="118"/>
      <c r="J29" s="16"/>
      <c r="K29" s="30" t="str">
        <f>IF(J29="","",VLOOKUP(J29,data!$A$3:$AD$2550,21,FALSE))</f>
        <v/>
      </c>
      <c r="L29" s="31" t="str">
        <f t="shared" si="2"/>
        <v/>
      </c>
      <c r="M29" s="116"/>
      <c r="N29" s="117"/>
      <c r="O29" s="117"/>
      <c r="P29" s="118"/>
      <c r="Q29" s="32" t="str">
        <f>IF(J29="","",VLOOKUP(J29,data!$A$3:$AD$2550,25,FALSE))</f>
        <v/>
      </c>
      <c r="R29" s="33" t="str">
        <f>IF(J29="","",VLOOKUP(J29,data!$A$3:$AD$2550,20,FALSE))</f>
        <v/>
      </c>
    </row>
    <row r="30" spans="1:26" s="25" customFormat="1" ht="18" hidden="1" customHeight="1">
      <c r="A30" s="28">
        <v>10</v>
      </c>
      <c r="B30" s="119" t="str">
        <f>IF(J30="","",VLOOKUP(J30,data!$A$3:$AD$2550,19,FALSE))</f>
        <v/>
      </c>
      <c r="C30" s="120"/>
      <c r="D30" s="29" t="str">
        <f>IF(J30="","",VLOOKUP(J30,data!$A$3:$AD$2550,13,FALSE))</f>
        <v/>
      </c>
      <c r="E30" s="28" t="str">
        <f>IF(J30="","",VLOOKUP(J30,data!$A$3:$AD$2550,29,FALSE))</f>
        <v/>
      </c>
      <c r="F30" s="116"/>
      <c r="G30" s="117"/>
      <c r="H30" s="117"/>
      <c r="I30" s="118"/>
      <c r="J30" s="16"/>
      <c r="K30" s="30" t="str">
        <f>IF(J30="","",VLOOKUP(J30,data!$A$3:$AD$2550,21,FALSE))</f>
        <v/>
      </c>
      <c r="L30" s="31" t="str">
        <f t="shared" si="2"/>
        <v/>
      </c>
      <c r="M30" s="116"/>
      <c r="N30" s="117"/>
      <c r="O30" s="117"/>
      <c r="P30" s="118"/>
      <c r="Q30" s="32" t="str">
        <f>IF(J30="","",VLOOKUP(J30,data!$A$3:$AD$2550,25,FALSE))</f>
        <v/>
      </c>
      <c r="R30" s="33" t="str">
        <f>IF(J30="","",VLOOKUP(J30,data!$A$3:$AD$2550,20,FALSE))</f>
        <v/>
      </c>
    </row>
    <row r="31" spans="1:26" s="25" customFormat="1" ht="18" hidden="1" customHeight="1">
      <c r="A31" s="28">
        <v>11</v>
      </c>
      <c r="B31" s="119" t="str">
        <f>IF(J31="","",VLOOKUP(J31,data!$A$3:$AD$2550,19,FALSE))</f>
        <v/>
      </c>
      <c r="C31" s="120"/>
      <c r="D31" s="29" t="str">
        <f>IF(J31="","",VLOOKUP(J31,data!$A$3:$AD$2550,13,FALSE))</f>
        <v/>
      </c>
      <c r="E31" s="28" t="str">
        <f>IF(J31="","",VLOOKUP(J31,data!$A$3:$AD$2550,29,FALSE))</f>
        <v/>
      </c>
      <c r="F31" s="116"/>
      <c r="G31" s="117"/>
      <c r="H31" s="117"/>
      <c r="I31" s="118"/>
      <c r="J31" s="16"/>
      <c r="K31" s="30" t="str">
        <f>IF(J31="","",VLOOKUP(J31,data!$A$3:$AD$2550,21,FALSE))</f>
        <v/>
      </c>
      <c r="L31" s="31" t="str">
        <f t="shared" si="2"/>
        <v/>
      </c>
      <c r="M31" s="116"/>
      <c r="N31" s="117"/>
      <c r="O31" s="117"/>
      <c r="P31" s="118"/>
      <c r="Q31" s="32" t="str">
        <f>IF(J31="","",VLOOKUP(J31,data!$A$3:$AD$2550,25,FALSE))</f>
        <v/>
      </c>
      <c r="R31" s="33" t="str">
        <f>IF(J31="","",VLOOKUP(J31,data!$A$3:$AD$2550,20,FALSE))</f>
        <v/>
      </c>
    </row>
    <row r="32" spans="1:26" s="25" customFormat="1" ht="18" hidden="1" customHeight="1">
      <c r="A32" s="28">
        <v>12</v>
      </c>
      <c r="B32" s="119" t="str">
        <f>IF(J32="","",VLOOKUP(J32,data!$A$3:$AD$2550,19,FALSE))</f>
        <v/>
      </c>
      <c r="C32" s="120"/>
      <c r="D32" s="29" t="str">
        <f>IF(J32="","",VLOOKUP(J32,data!$A$3:$AD$2550,13,FALSE))</f>
        <v/>
      </c>
      <c r="E32" s="28" t="str">
        <f>IF(J32="","",VLOOKUP(J32,data!$A$3:$AD$2550,29,FALSE))</f>
        <v/>
      </c>
      <c r="F32" s="116"/>
      <c r="G32" s="117"/>
      <c r="H32" s="117"/>
      <c r="I32" s="118"/>
      <c r="J32" s="16"/>
      <c r="K32" s="30" t="str">
        <f>IF(J32="","",VLOOKUP(J32,data!$A$3:$AD$2550,21,FALSE))</f>
        <v/>
      </c>
      <c r="L32" s="31" t="str">
        <f t="shared" si="2"/>
        <v/>
      </c>
      <c r="M32" s="116"/>
      <c r="N32" s="117"/>
      <c r="O32" s="117"/>
      <c r="P32" s="118"/>
      <c r="Q32" s="32" t="str">
        <f>IF(J32="","",VLOOKUP(J32,data!$A$3:$AD$2550,25,FALSE))</f>
        <v/>
      </c>
      <c r="R32" s="33" t="str">
        <f>IF(J32="","",VLOOKUP(J32,data!$A$3:$AD$2550,20,FALSE))</f>
        <v/>
      </c>
    </row>
    <row r="33" spans="1:18" s="25" customFormat="1" ht="18" hidden="1" customHeight="1">
      <c r="A33" s="28">
        <v>13</v>
      </c>
      <c r="B33" s="119" t="str">
        <f>IF(J33="","",VLOOKUP(J33,data!$A$3:$AD$2550,19,FALSE))</f>
        <v/>
      </c>
      <c r="C33" s="120"/>
      <c r="D33" s="29" t="str">
        <f>IF(J33="","",VLOOKUP(J33,data!$A$3:$AD$2550,13,FALSE))</f>
        <v/>
      </c>
      <c r="E33" s="28" t="str">
        <f>IF(J33="","",VLOOKUP(J33,data!$A$3:$AD$2550,29,FALSE))</f>
        <v/>
      </c>
      <c r="F33" s="116"/>
      <c r="G33" s="117"/>
      <c r="H33" s="117"/>
      <c r="I33" s="118"/>
      <c r="J33" s="16"/>
      <c r="K33" s="30" t="str">
        <f>IF(J33="","",VLOOKUP(J33,data!$A$3:$AD$2550,21,FALSE))</f>
        <v/>
      </c>
      <c r="L33" s="31" t="str">
        <f t="shared" si="2"/>
        <v/>
      </c>
      <c r="M33" s="116"/>
      <c r="N33" s="117"/>
      <c r="O33" s="117"/>
      <c r="P33" s="118"/>
      <c r="Q33" s="32" t="str">
        <f>IF(J33="","",VLOOKUP(J33,data!$A$3:$AD$2550,25,FALSE))</f>
        <v/>
      </c>
      <c r="R33" s="33" t="str">
        <f>IF(J33="","",VLOOKUP(J33,data!$A$3:$AD$2550,20,FALSE))</f>
        <v/>
      </c>
    </row>
    <row r="34" spans="1:18" s="25" customFormat="1" ht="18" hidden="1" customHeight="1">
      <c r="A34" s="28">
        <v>14</v>
      </c>
      <c r="B34" s="119" t="str">
        <f>IF(J34="","",VLOOKUP(J34,data!$A$3:$AD$2550,19,FALSE))</f>
        <v/>
      </c>
      <c r="C34" s="120"/>
      <c r="D34" s="29" t="str">
        <f>IF(J34="","",VLOOKUP(J34,data!$A$3:$AD$2550,13,FALSE))</f>
        <v/>
      </c>
      <c r="E34" s="28" t="str">
        <f>IF(J34="","",VLOOKUP(J34,data!$A$3:$AD$2550,29,FALSE))</f>
        <v/>
      </c>
      <c r="F34" s="116"/>
      <c r="G34" s="117"/>
      <c r="H34" s="117"/>
      <c r="I34" s="118"/>
      <c r="J34" s="16"/>
      <c r="K34" s="30" t="str">
        <f>IF(J34="","",VLOOKUP(J34,data!$A$3:$AD$2550,21,FALSE))</f>
        <v/>
      </c>
      <c r="L34" s="31" t="str">
        <f t="shared" si="2"/>
        <v/>
      </c>
      <c r="M34" s="116"/>
      <c r="N34" s="117"/>
      <c r="O34" s="117"/>
      <c r="P34" s="118"/>
      <c r="Q34" s="32" t="str">
        <f>IF(J34="","",VLOOKUP(J34,data!$A$3:$AD$2550,25,FALSE))</f>
        <v/>
      </c>
      <c r="R34" s="33" t="str">
        <f>IF(J34="","",VLOOKUP(J34,data!$A$3:$AD$2550,20,FALSE))</f>
        <v/>
      </c>
    </row>
    <row r="35" spans="1:18" s="25" customFormat="1" ht="18" hidden="1" customHeight="1">
      <c r="A35" s="28">
        <v>15</v>
      </c>
      <c r="B35" s="119" t="str">
        <f>IF(J35="","",VLOOKUP(J35,data!$A$3:$AD$2550,19,FALSE))</f>
        <v/>
      </c>
      <c r="C35" s="120"/>
      <c r="D35" s="29" t="str">
        <f>IF(J35="","",VLOOKUP(J35,data!$A$3:$AD$2550,13,FALSE))</f>
        <v/>
      </c>
      <c r="E35" s="28" t="str">
        <f>IF(J35="","",VLOOKUP(J35,data!$A$3:$AD$2550,29,FALSE))</f>
        <v/>
      </c>
      <c r="F35" s="116"/>
      <c r="G35" s="117"/>
      <c r="H35" s="117"/>
      <c r="I35" s="118"/>
      <c r="J35" s="16"/>
      <c r="K35" s="30" t="str">
        <f>IF(J35="","",VLOOKUP(J35,data!$A$3:$AD$2550,21,FALSE))</f>
        <v/>
      </c>
      <c r="L35" s="31" t="str">
        <f t="shared" si="2"/>
        <v/>
      </c>
      <c r="M35" s="116"/>
      <c r="N35" s="117"/>
      <c r="O35" s="117"/>
      <c r="P35" s="118"/>
      <c r="Q35" s="32" t="str">
        <f>IF(J35="","",VLOOKUP(J35,data!$A$3:$AD$2550,25,FALSE))</f>
        <v/>
      </c>
      <c r="R35" s="33" t="str">
        <f>IF(J35="","",VLOOKUP(J35,data!$A$3:$AD$2550,20,FALSE))</f>
        <v/>
      </c>
    </row>
    <row r="36" spans="1:18" s="25" customFormat="1" ht="18" hidden="1" customHeight="1">
      <c r="A36" s="28">
        <v>16</v>
      </c>
      <c r="B36" s="119" t="str">
        <f>IF(J36="","",VLOOKUP(J36,data!$A$3:$AD$2550,19,FALSE))</f>
        <v/>
      </c>
      <c r="C36" s="120"/>
      <c r="D36" s="29" t="str">
        <f>IF(J36="","",VLOOKUP(J36,data!$A$3:$AD$2550,13,FALSE))</f>
        <v/>
      </c>
      <c r="E36" s="28" t="str">
        <f>IF(J36="","",VLOOKUP(J36,data!$A$3:$AD$2550,29,FALSE))</f>
        <v/>
      </c>
      <c r="F36" s="116"/>
      <c r="G36" s="117"/>
      <c r="H36" s="117"/>
      <c r="I36" s="118"/>
      <c r="J36" s="16"/>
      <c r="K36" s="30" t="str">
        <f>IF(J36="","",VLOOKUP(J36,data!$A$3:$AD$2550,21,FALSE))</f>
        <v/>
      </c>
      <c r="L36" s="31" t="str">
        <f t="shared" si="2"/>
        <v/>
      </c>
      <c r="M36" s="116"/>
      <c r="N36" s="117"/>
      <c r="O36" s="117"/>
      <c r="P36" s="118"/>
      <c r="Q36" s="32" t="str">
        <f>IF(J36="","",VLOOKUP(J36,data!$A$3:$AD$2550,25,FALSE))</f>
        <v/>
      </c>
      <c r="R36" s="33" t="str">
        <f>IF(J36="","",VLOOKUP(J36,data!$A$3:$AD$2550,20,FALSE))</f>
        <v/>
      </c>
    </row>
    <row r="37" spans="1:18" s="25" customFormat="1" ht="18" hidden="1" customHeight="1">
      <c r="A37" s="28">
        <v>17</v>
      </c>
      <c r="B37" s="119" t="str">
        <f>IF(J37="","",VLOOKUP(J37,data!$A$3:$AD$2550,19,FALSE))</f>
        <v/>
      </c>
      <c r="C37" s="120"/>
      <c r="D37" s="29" t="str">
        <f>IF(J37="","",VLOOKUP(J37,data!$A$3:$AD$2550,13,FALSE))</f>
        <v/>
      </c>
      <c r="E37" s="28" t="str">
        <f>IF(J37="","",VLOOKUP(J37,data!$A$3:$AD$2550,29,FALSE))</f>
        <v/>
      </c>
      <c r="F37" s="116"/>
      <c r="G37" s="117"/>
      <c r="H37" s="117"/>
      <c r="I37" s="118"/>
      <c r="J37" s="16"/>
      <c r="K37" s="30" t="str">
        <f>IF(J37="","",VLOOKUP(J37,data!$A$3:$AD$2550,21,FALSE))</f>
        <v/>
      </c>
      <c r="L37" s="31" t="str">
        <f t="shared" si="2"/>
        <v/>
      </c>
      <c r="M37" s="116"/>
      <c r="N37" s="117"/>
      <c r="O37" s="117"/>
      <c r="P37" s="118"/>
      <c r="Q37" s="32" t="str">
        <f>IF(J37="","",VLOOKUP(J37,data!$A$3:$AD$2550,25,FALSE))</f>
        <v/>
      </c>
      <c r="R37" s="33" t="str">
        <f>IF(J37="","",VLOOKUP(J37,data!$A$3:$AD$2550,20,FALSE))</f>
        <v/>
      </c>
    </row>
    <row r="38" spans="1:18" s="25" customFormat="1" ht="18" hidden="1" customHeight="1">
      <c r="A38" s="28">
        <v>18</v>
      </c>
      <c r="B38" s="119" t="str">
        <f>IF(J38="","",VLOOKUP(J38,data!$A$3:$AD$2550,19,FALSE))</f>
        <v/>
      </c>
      <c r="C38" s="120"/>
      <c r="D38" s="29" t="str">
        <f>IF(J38="","",VLOOKUP(J38,data!$A$3:$AD$2550,13,FALSE))</f>
        <v/>
      </c>
      <c r="E38" s="28" t="str">
        <f>IF(J38="","",VLOOKUP(J38,data!$A$3:$AD$2550,29,FALSE))</f>
        <v/>
      </c>
      <c r="F38" s="116"/>
      <c r="G38" s="117"/>
      <c r="H38" s="117"/>
      <c r="I38" s="118"/>
      <c r="J38" s="16"/>
      <c r="K38" s="30" t="str">
        <f>IF(J38="","",VLOOKUP(J38,data!$A$3:$AD$2550,21,FALSE))</f>
        <v/>
      </c>
      <c r="L38" s="31" t="str">
        <f t="shared" si="2"/>
        <v/>
      </c>
      <c r="M38" s="116"/>
      <c r="N38" s="117"/>
      <c r="O38" s="117"/>
      <c r="P38" s="118"/>
      <c r="Q38" s="32" t="str">
        <f>IF(J38="","",VLOOKUP(J38,data!$A$3:$AD$2550,25,FALSE))</f>
        <v/>
      </c>
      <c r="R38" s="33" t="str">
        <f>IF(J38="","",VLOOKUP(J38,data!$A$3:$AD$2550,20,FALSE))</f>
        <v/>
      </c>
    </row>
    <row r="39" spans="1:18" s="25" customFormat="1" ht="18" hidden="1" customHeight="1">
      <c r="A39" s="28">
        <v>19</v>
      </c>
      <c r="B39" s="119" t="str">
        <f>IF(J39="","",VLOOKUP(J39,data!$A$3:$AD$2550,19,FALSE))</f>
        <v/>
      </c>
      <c r="C39" s="120"/>
      <c r="D39" s="29" t="str">
        <f>IF(J39="","",VLOOKUP(J39,data!$A$3:$AD$2550,13,FALSE))</f>
        <v/>
      </c>
      <c r="E39" s="28" t="str">
        <f>IF(J39="","",VLOOKUP(J39,data!$A$3:$AD$2550,29,FALSE))</f>
        <v/>
      </c>
      <c r="F39" s="116"/>
      <c r="G39" s="117"/>
      <c r="H39" s="117"/>
      <c r="I39" s="118"/>
      <c r="J39" s="16"/>
      <c r="K39" s="30" t="str">
        <f>IF(J39="","",VLOOKUP(J39,data!$A$3:$AD$2550,21,FALSE))</f>
        <v/>
      </c>
      <c r="L39" s="31" t="str">
        <f t="shared" si="2"/>
        <v/>
      </c>
      <c r="M39" s="116"/>
      <c r="N39" s="117"/>
      <c r="O39" s="117"/>
      <c r="P39" s="118"/>
      <c r="Q39" s="32" t="str">
        <f>IF(J39="","",VLOOKUP(J39,data!$A$3:$AD$2550,25,FALSE))</f>
        <v/>
      </c>
      <c r="R39" s="33" t="str">
        <f>IF(J39="","",VLOOKUP(J39,data!$A$3:$AD$2550,20,FALSE))</f>
        <v/>
      </c>
    </row>
    <row r="40" spans="1:18" s="25" customFormat="1" ht="18" hidden="1" customHeight="1">
      <c r="A40" s="28">
        <v>20</v>
      </c>
      <c r="B40" s="119" t="str">
        <f>IF(J40="","",VLOOKUP(J40,data!$A$3:$AD$2550,19,FALSE))</f>
        <v/>
      </c>
      <c r="C40" s="120"/>
      <c r="D40" s="29" t="str">
        <f>IF(J40="","",VLOOKUP(J40,data!$A$3:$AD$2550,13,FALSE))</f>
        <v/>
      </c>
      <c r="E40" s="28" t="str">
        <f>IF(J40="","",VLOOKUP(J40,data!$A$3:$AD$2550,29,FALSE))</f>
        <v/>
      </c>
      <c r="F40" s="116"/>
      <c r="G40" s="117"/>
      <c r="H40" s="117"/>
      <c r="I40" s="118"/>
      <c r="J40" s="16"/>
      <c r="K40" s="30" t="str">
        <f>IF(J40="","",VLOOKUP(J40,data!$A$3:$AD$2550,21,FALSE))</f>
        <v/>
      </c>
      <c r="L40" s="31" t="str">
        <f t="shared" si="2"/>
        <v/>
      </c>
      <c r="M40" s="116"/>
      <c r="N40" s="117"/>
      <c r="O40" s="117"/>
      <c r="P40" s="118"/>
      <c r="Q40" s="32" t="str">
        <f>IF(J40="","",VLOOKUP(J40,data!$A$3:$AD$2550,25,FALSE))</f>
        <v/>
      </c>
      <c r="R40" s="33" t="str">
        <f>IF(J40="","",VLOOKUP(J40,data!$A$3:$AD$2550,20,FALSE))</f>
        <v/>
      </c>
    </row>
    <row r="41" spans="1:18" s="25" customFormat="1" ht="18" hidden="1" customHeight="1">
      <c r="A41" s="28">
        <v>21</v>
      </c>
      <c r="B41" s="119" t="str">
        <f>IF(J41="","",VLOOKUP(J41,data!$A$3:$AD$2550,19,FALSE))</f>
        <v/>
      </c>
      <c r="C41" s="120"/>
      <c r="D41" s="29" t="str">
        <f>IF(J41="","",VLOOKUP(J41,data!$A$3:$AD$2550,13,FALSE))</f>
        <v/>
      </c>
      <c r="E41" s="28" t="str">
        <f>IF(J41="","",VLOOKUP(J41,data!$A$3:$AD$2550,29,FALSE))</f>
        <v/>
      </c>
      <c r="F41" s="116"/>
      <c r="G41" s="117"/>
      <c r="H41" s="117"/>
      <c r="I41" s="118"/>
      <c r="J41" s="16"/>
      <c r="K41" s="30" t="str">
        <f>IF(J41="","",VLOOKUP(J41,data!$A$3:$AD$2550,21,FALSE))</f>
        <v/>
      </c>
      <c r="L41" s="31" t="str">
        <f t="shared" si="2"/>
        <v/>
      </c>
      <c r="M41" s="116"/>
      <c r="N41" s="117"/>
      <c r="O41" s="117"/>
      <c r="P41" s="118"/>
      <c r="Q41" s="32" t="str">
        <f>IF(J41="","",VLOOKUP(J41,data!$A$3:$AD$2550,25,FALSE))</f>
        <v/>
      </c>
      <c r="R41" s="33" t="str">
        <f>IF(J41="","",VLOOKUP(J41,data!$A$3:$AD$2550,20,FALSE))</f>
        <v/>
      </c>
    </row>
    <row r="42" spans="1:18" s="25" customFormat="1" ht="18" hidden="1" customHeight="1">
      <c r="A42" s="28">
        <v>22</v>
      </c>
      <c r="B42" s="119" t="str">
        <f>IF(J42="","",VLOOKUP(J42,data!$A$3:$AD$2550,19,FALSE))</f>
        <v/>
      </c>
      <c r="C42" s="120"/>
      <c r="D42" s="29" t="str">
        <f>IF(J42="","",VLOOKUP(J42,data!$A$3:$AD$2550,13,FALSE))</f>
        <v/>
      </c>
      <c r="E42" s="28" t="str">
        <f>IF(J42="","",VLOOKUP(J42,data!$A$3:$AD$2550,29,FALSE))</f>
        <v/>
      </c>
      <c r="F42" s="116"/>
      <c r="G42" s="117"/>
      <c r="H42" s="117"/>
      <c r="I42" s="118"/>
      <c r="J42" s="16"/>
      <c r="K42" s="30" t="str">
        <f>IF(J42="","",VLOOKUP(J42,data!$A$3:$AD$2550,21,FALSE))</f>
        <v/>
      </c>
      <c r="L42" s="31" t="str">
        <f t="shared" si="2"/>
        <v/>
      </c>
      <c r="M42" s="116"/>
      <c r="N42" s="117"/>
      <c r="O42" s="117"/>
      <c r="P42" s="118"/>
      <c r="Q42" s="32" t="str">
        <f>IF(J42="","",VLOOKUP(J42,data!$A$3:$AD$2550,25,FALSE))</f>
        <v/>
      </c>
      <c r="R42" s="33" t="str">
        <f>IF(J42="","",VLOOKUP(J42,data!$A$3:$AD$2550,20,FALSE))</f>
        <v/>
      </c>
    </row>
    <row r="43" spans="1:18" s="25" customFormat="1" ht="18" hidden="1" customHeight="1">
      <c r="A43" s="28">
        <v>23</v>
      </c>
      <c r="B43" s="119" t="str">
        <f>IF(J43="","",VLOOKUP(J43,data!$A$3:$AD$2550,19,FALSE))</f>
        <v/>
      </c>
      <c r="C43" s="120"/>
      <c r="D43" s="29" t="str">
        <f>IF(J43="","",VLOOKUP(J43,data!$A$3:$AD$2550,13,FALSE))</f>
        <v/>
      </c>
      <c r="E43" s="28" t="str">
        <f>IF(J43="","",VLOOKUP(J43,data!$A$3:$AD$2550,29,FALSE))</f>
        <v/>
      </c>
      <c r="F43" s="116"/>
      <c r="G43" s="117"/>
      <c r="H43" s="117"/>
      <c r="I43" s="118"/>
      <c r="J43" s="16"/>
      <c r="K43" s="30" t="str">
        <f>IF(J43="","",VLOOKUP(J43,data!$A$3:$AD$2550,21,FALSE))</f>
        <v/>
      </c>
      <c r="L43" s="31" t="str">
        <f t="shared" si="2"/>
        <v/>
      </c>
      <c r="M43" s="116"/>
      <c r="N43" s="117"/>
      <c r="O43" s="117"/>
      <c r="P43" s="118"/>
      <c r="Q43" s="32" t="str">
        <f>IF(J43="","",VLOOKUP(J43,data!$A$3:$AD$2550,25,FALSE))</f>
        <v/>
      </c>
      <c r="R43" s="33" t="str">
        <f>IF(J43="","",VLOOKUP(J43,data!$A$3:$AD$2550,20,FALSE))</f>
        <v/>
      </c>
    </row>
    <row r="44" spans="1:18" s="25" customFormat="1" ht="18" hidden="1" customHeight="1">
      <c r="A44" s="28">
        <v>24</v>
      </c>
      <c r="B44" s="119" t="str">
        <f>IF(J44="","",VLOOKUP(J44,data!$A$3:$AD$2550,19,FALSE))</f>
        <v/>
      </c>
      <c r="C44" s="120"/>
      <c r="D44" s="29" t="str">
        <f>IF(J44="","",VLOOKUP(J44,data!$A$3:$AD$2550,13,FALSE))</f>
        <v/>
      </c>
      <c r="E44" s="28" t="str">
        <f>IF(J44="","",VLOOKUP(J44,data!$A$3:$AD$2550,29,FALSE))</f>
        <v/>
      </c>
      <c r="F44" s="116"/>
      <c r="G44" s="117"/>
      <c r="H44" s="117"/>
      <c r="I44" s="118"/>
      <c r="J44" s="16"/>
      <c r="K44" s="30" t="str">
        <f>IF(J44="","",VLOOKUP(J44,data!$A$3:$AD$2550,21,FALSE))</f>
        <v/>
      </c>
      <c r="L44" s="31" t="str">
        <f t="shared" si="2"/>
        <v/>
      </c>
      <c r="M44" s="116"/>
      <c r="N44" s="117"/>
      <c r="O44" s="117"/>
      <c r="P44" s="118"/>
      <c r="Q44" s="32" t="str">
        <f>IF(J44="","",VLOOKUP(J44,data!$A$3:$AD$2550,25,FALSE))</f>
        <v/>
      </c>
      <c r="R44" s="33" t="str">
        <f>IF(J44="","",VLOOKUP(J44,data!$A$3:$AD$2550,20,FALSE))</f>
        <v/>
      </c>
    </row>
    <row r="45" spans="1:18" s="25" customFormat="1" ht="18" hidden="1" customHeight="1">
      <c r="A45" s="28">
        <v>25</v>
      </c>
      <c r="B45" s="119" t="str">
        <f>IF(J45="","",VLOOKUP(J45,data!$A$3:$AD$2550,19,FALSE))</f>
        <v/>
      </c>
      <c r="C45" s="120"/>
      <c r="D45" s="29" t="str">
        <f>IF(J45="","",VLOOKUP(J45,data!$A$3:$AD$2550,13,FALSE))</f>
        <v/>
      </c>
      <c r="E45" s="28" t="str">
        <f>IF(J45="","",VLOOKUP(J45,data!$A$3:$AD$2550,29,FALSE))</f>
        <v/>
      </c>
      <c r="F45" s="116"/>
      <c r="G45" s="117"/>
      <c r="H45" s="117"/>
      <c r="I45" s="118"/>
      <c r="J45" s="16"/>
      <c r="K45" s="30" t="str">
        <f>IF(J45="","",VLOOKUP(J45,data!$A$3:$AD$2550,21,FALSE))</f>
        <v/>
      </c>
      <c r="L45" s="31" t="str">
        <f t="shared" si="2"/>
        <v/>
      </c>
      <c r="M45" s="116"/>
      <c r="N45" s="117"/>
      <c r="O45" s="117"/>
      <c r="P45" s="118"/>
      <c r="Q45" s="32" t="str">
        <f>IF(J45="","",VLOOKUP(J45,data!$A$3:$AD$2550,25,FALSE))</f>
        <v/>
      </c>
      <c r="R45" s="33" t="str">
        <f>IF(J45="","",VLOOKUP(J45,data!$A$3:$AD$2550,20,FALSE))</f>
        <v/>
      </c>
    </row>
    <row r="46" spans="1:18" s="25" customFormat="1" ht="18" hidden="1" customHeight="1">
      <c r="A46" s="28">
        <v>26</v>
      </c>
      <c r="B46" s="119" t="str">
        <f>IF(J46="","",VLOOKUP(J46,data!$A$3:$AD$2550,19,FALSE))</f>
        <v/>
      </c>
      <c r="C46" s="120"/>
      <c r="D46" s="29" t="str">
        <f>IF(J46="","",VLOOKUP(J46,data!$A$3:$AD$2550,13,FALSE))</f>
        <v/>
      </c>
      <c r="E46" s="28" t="str">
        <f>IF(J46="","",VLOOKUP(J46,data!$A$3:$AD$2550,29,FALSE))</f>
        <v/>
      </c>
      <c r="F46" s="116"/>
      <c r="G46" s="117"/>
      <c r="H46" s="117"/>
      <c r="I46" s="118"/>
      <c r="J46" s="16"/>
      <c r="K46" s="30" t="str">
        <f>IF(J46="","",VLOOKUP(J46,data!$A$3:$AD$2550,21,FALSE))</f>
        <v/>
      </c>
      <c r="L46" s="31" t="str">
        <f t="shared" si="2"/>
        <v/>
      </c>
      <c r="M46" s="116"/>
      <c r="N46" s="117"/>
      <c r="O46" s="117"/>
      <c r="P46" s="118"/>
      <c r="Q46" s="32" t="str">
        <f>IF(J46="","",VLOOKUP(J46,data!$A$3:$AD$2550,25,FALSE))</f>
        <v/>
      </c>
      <c r="R46" s="33" t="str">
        <f>IF(J46="","",VLOOKUP(J46,data!$A$3:$AD$2550,20,FALSE))</f>
        <v/>
      </c>
    </row>
    <row r="47" spans="1:18" s="25" customFormat="1" ht="18" hidden="1" customHeight="1">
      <c r="A47" s="28">
        <v>27</v>
      </c>
      <c r="B47" s="119" t="str">
        <f>IF(J47="","",VLOOKUP(J47,data!$A$3:$AD$2550,19,FALSE))</f>
        <v/>
      </c>
      <c r="C47" s="120"/>
      <c r="D47" s="29" t="str">
        <f>IF(J47="","",VLOOKUP(J47,data!$A$3:$AD$2550,13,FALSE))</f>
        <v/>
      </c>
      <c r="E47" s="28" t="str">
        <f>IF(J47="","",VLOOKUP(J47,data!$A$3:$AD$2550,29,FALSE))</f>
        <v/>
      </c>
      <c r="F47" s="116"/>
      <c r="G47" s="117"/>
      <c r="H47" s="117"/>
      <c r="I47" s="118"/>
      <c r="J47" s="16"/>
      <c r="K47" s="30" t="str">
        <f>IF(J47="","",VLOOKUP(J47,data!$A$3:$AD$2550,21,FALSE))</f>
        <v/>
      </c>
      <c r="L47" s="31" t="str">
        <f t="shared" si="2"/>
        <v/>
      </c>
      <c r="M47" s="116"/>
      <c r="N47" s="117"/>
      <c r="O47" s="117"/>
      <c r="P47" s="118"/>
      <c r="Q47" s="32" t="str">
        <f>IF(J47="","",VLOOKUP(J47,data!$A$3:$AD$2550,25,FALSE))</f>
        <v/>
      </c>
      <c r="R47" s="33" t="str">
        <f>IF(J47="","",VLOOKUP(J47,data!$A$3:$AD$2550,20,FALSE))</f>
        <v/>
      </c>
    </row>
    <row r="48" spans="1:18" s="25" customFormat="1" ht="18" hidden="1" customHeight="1">
      <c r="A48" s="28">
        <v>28</v>
      </c>
      <c r="B48" s="119" t="str">
        <f>IF(J48="","",VLOOKUP(J48,data!$A$3:$AD$2550,19,FALSE))</f>
        <v/>
      </c>
      <c r="C48" s="120"/>
      <c r="D48" s="29" t="str">
        <f>IF(J48="","",VLOOKUP(J48,data!$A$3:$AD$2550,13,FALSE))</f>
        <v/>
      </c>
      <c r="E48" s="28" t="str">
        <f>IF(J48="","",VLOOKUP(J48,data!$A$3:$AD$2550,29,FALSE))</f>
        <v/>
      </c>
      <c r="F48" s="116"/>
      <c r="G48" s="117"/>
      <c r="H48" s="117"/>
      <c r="I48" s="118"/>
      <c r="J48" s="16"/>
      <c r="K48" s="30" t="str">
        <f>IF(J48="","",VLOOKUP(J48,data!$A$3:$AD$2550,21,FALSE))</f>
        <v/>
      </c>
      <c r="L48" s="31" t="str">
        <f t="shared" si="2"/>
        <v/>
      </c>
      <c r="M48" s="116"/>
      <c r="N48" s="117"/>
      <c r="O48" s="117"/>
      <c r="P48" s="118"/>
      <c r="Q48" s="32" t="str">
        <f>IF(J48="","",VLOOKUP(J48,data!$A$3:$AD$2550,25,FALSE))</f>
        <v/>
      </c>
      <c r="R48" s="33" t="str">
        <f>IF(J48="","",VLOOKUP(J48,data!$A$3:$AD$2550,20,FALSE))</f>
        <v/>
      </c>
    </row>
    <row r="49" spans="1:18" s="25" customFormat="1" ht="18" hidden="1" customHeight="1">
      <c r="A49" s="28">
        <v>29</v>
      </c>
      <c r="B49" s="119" t="str">
        <f>IF(J49="","",VLOOKUP(J49,data!$A$3:$AD$2550,19,FALSE))</f>
        <v/>
      </c>
      <c r="C49" s="120"/>
      <c r="D49" s="29" t="str">
        <f>IF(J49="","",VLOOKUP(J49,data!$A$3:$AD$2550,13,FALSE))</f>
        <v/>
      </c>
      <c r="E49" s="28" t="str">
        <f>IF(J49="","",VLOOKUP(J49,data!$A$3:$AD$2550,29,FALSE))</f>
        <v/>
      </c>
      <c r="F49" s="116"/>
      <c r="G49" s="117"/>
      <c r="H49" s="117"/>
      <c r="I49" s="118"/>
      <c r="J49" s="16"/>
      <c r="K49" s="30" t="str">
        <f>IF(J49="","",VLOOKUP(J49,data!$A$3:$AD$2550,21,FALSE))</f>
        <v/>
      </c>
      <c r="L49" s="31" t="str">
        <f t="shared" si="2"/>
        <v/>
      </c>
      <c r="M49" s="116"/>
      <c r="N49" s="117"/>
      <c r="O49" s="117"/>
      <c r="P49" s="118"/>
      <c r="Q49" s="32" t="str">
        <f>IF(J49="","",VLOOKUP(J49,data!$A$3:$AD$2550,25,FALSE))</f>
        <v/>
      </c>
      <c r="R49" s="33" t="str">
        <f>IF(J49="","",VLOOKUP(J49,data!$A$3:$AD$2550,20,FALSE))</f>
        <v/>
      </c>
    </row>
    <row r="50" spans="1:18" s="25" customFormat="1" ht="18" hidden="1" customHeight="1">
      <c r="A50" s="28">
        <v>30</v>
      </c>
      <c r="B50" s="119" t="str">
        <f>IF(J50="","",VLOOKUP(J50,data!$A$3:$AD$2550,19,FALSE))</f>
        <v/>
      </c>
      <c r="C50" s="120"/>
      <c r="D50" s="29" t="str">
        <f>IF(J50="","",VLOOKUP(J50,data!$A$3:$AD$2550,13,FALSE))</f>
        <v/>
      </c>
      <c r="E50" s="28" t="str">
        <f>IF(J50="","",VLOOKUP(J50,data!$A$3:$AD$2550,29,FALSE))</f>
        <v/>
      </c>
      <c r="F50" s="116"/>
      <c r="G50" s="117"/>
      <c r="H50" s="117"/>
      <c r="I50" s="118"/>
      <c r="J50" s="16"/>
      <c r="K50" s="30" t="str">
        <f>IF(J50="","",VLOOKUP(J50,data!$A$3:$AD$2550,21,FALSE))</f>
        <v/>
      </c>
      <c r="L50" s="31" t="str">
        <f t="shared" si="2"/>
        <v/>
      </c>
      <c r="M50" s="116"/>
      <c r="N50" s="117"/>
      <c r="O50" s="117"/>
      <c r="P50" s="118"/>
      <c r="Q50" s="32" t="str">
        <f>IF(J50="","",VLOOKUP(J50,data!$A$3:$AD$2550,25,FALSE))</f>
        <v/>
      </c>
      <c r="R50" s="33" t="str">
        <f>IF(J50="","",VLOOKUP(J50,data!$A$3:$AD$2550,20,FALSE))</f>
        <v/>
      </c>
    </row>
    <row r="51" spans="1:18" s="25" customFormat="1" ht="18" hidden="1" customHeight="1">
      <c r="A51" s="28">
        <v>31</v>
      </c>
      <c r="B51" s="119" t="str">
        <f>IF(J51="","",VLOOKUP(J51,data!$A$3:$AD$2550,19,FALSE))</f>
        <v/>
      </c>
      <c r="C51" s="120"/>
      <c r="D51" s="29" t="str">
        <f>IF(J51="","",VLOOKUP(J51,data!$A$3:$AD$2550,13,FALSE))</f>
        <v/>
      </c>
      <c r="E51" s="28" t="str">
        <f>IF(J51="","",VLOOKUP(J51,data!$A$3:$AD$2550,29,FALSE))</f>
        <v/>
      </c>
      <c r="F51" s="116"/>
      <c r="G51" s="117"/>
      <c r="H51" s="117"/>
      <c r="I51" s="118"/>
      <c r="J51" s="16"/>
      <c r="K51" s="30" t="str">
        <f>IF(J51="","",VLOOKUP(J51,data!$A$3:$AD$2550,21,FALSE))</f>
        <v/>
      </c>
      <c r="L51" s="31" t="str">
        <f t="shared" si="2"/>
        <v/>
      </c>
      <c r="M51" s="116"/>
      <c r="N51" s="117"/>
      <c r="O51" s="117"/>
      <c r="P51" s="118"/>
      <c r="Q51" s="32" t="str">
        <f>IF(J51="","",VLOOKUP(J51,data!$A$3:$AD$2550,25,FALSE))</f>
        <v/>
      </c>
      <c r="R51" s="33" t="str">
        <f>IF(J51="","",VLOOKUP(J51,data!$A$3:$AD$2550,20,FALSE))</f>
        <v/>
      </c>
    </row>
    <row r="52" spans="1:18" s="25" customFormat="1" ht="18" hidden="1" customHeight="1">
      <c r="A52" s="28">
        <v>32</v>
      </c>
      <c r="B52" s="119" t="str">
        <f>IF(J52="","",VLOOKUP(J52,data!$A$3:$AD$2550,19,FALSE))</f>
        <v/>
      </c>
      <c r="C52" s="120"/>
      <c r="D52" s="29" t="str">
        <f>IF(J52="","",VLOOKUP(J52,data!$A$3:$AD$2550,13,FALSE))</f>
        <v/>
      </c>
      <c r="E52" s="28" t="str">
        <f>IF(J52="","",VLOOKUP(J52,data!$A$3:$AD$2550,29,FALSE))</f>
        <v/>
      </c>
      <c r="F52" s="116"/>
      <c r="G52" s="117"/>
      <c r="H52" s="117"/>
      <c r="I52" s="118"/>
      <c r="J52" s="16"/>
      <c r="K52" s="30" t="str">
        <f>IF(J52="","",VLOOKUP(J52,data!$A$3:$AD$2550,21,FALSE))</f>
        <v/>
      </c>
      <c r="L52" s="31" t="str">
        <f t="shared" si="2"/>
        <v/>
      </c>
      <c r="M52" s="116"/>
      <c r="N52" s="117"/>
      <c r="O52" s="117"/>
      <c r="P52" s="118"/>
      <c r="Q52" s="32" t="str">
        <f>IF(J52="","",VLOOKUP(J52,data!$A$3:$AD$2550,25,FALSE))</f>
        <v/>
      </c>
      <c r="R52" s="33" t="str">
        <f>IF(J52="","",VLOOKUP(J52,data!$A$3:$AD$2550,20,FALSE))</f>
        <v/>
      </c>
    </row>
    <row r="53" spans="1:18" s="25" customFormat="1" ht="18" hidden="1" customHeight="1">
      <c r="A53" s="28">
        <v>33</v>
      </c>
      <c r="B53" s="119" t="str">
        <f>IF(J53="","",VLOOKUP(J53,data!$A$3:$AD$2550,19,FALSE))</f>
        <v/>
      </c>
      <c r="C53" s="120"/>
      <c r="D53" s="29" t="str">
        <f>IF(J53="","",VLOOKUP(J53,data!$A$3:$AD$2550,13,FALSE))</f>
        <v/>
      </c>
      <c r="E53" s="28" t="str">
        <f>IF(J53="","",VLOOKUP(J53,data!$A$3:$AD$2550,29,FALSE))</f>
        <v/>
      </c>
      <c r="F53" s="116"/>
      <c r="G53" s="117"/>
      <c r="H53" s="117"/>
      <c r="I53" s="118"/>
      <c r="J53" s="16"/>
      <c r="K53" s="30" t="str">
        <f>IF(J53="","",VLOOKUP(J53,data!$A$3:$AD$2550,21,FALSE))</f>
        <v/>
      </c>
      <c r="L53" s="31" t="str">
        <f t="shared" si="2"/>
        <v/>
      </c>
      <c r="M53" s="116"/>
      <c r="N53" s="117"/>
      <c r="O53" s="117"/>
      <c r="P53" s="118"/>
      <c r="Q53" s="32" t="str">
        <f>IF(J53="","",VLOOKUP(J53,data!$A$3:$AD$2550,25,FALSE))</f>
        <v/>
      </c>
      <c r="R53" s="33" t="str">
        <f>IF(J53="","",VLOOKUP(J53,data!$A$3:$AD$2550,20,FALSE))</f>
        <v/>
      </c>
    </row>
    <row r="54" spans="1:18" s="25" customFormat="1" ht="18" hidden="1" customHeight="1">
      <c r="A54" s="28">
        <v>34</v>
      </c>
      <c r="B54" s="119" t="str">
        <f>IF(J54="","",VLOOKUP(J54,data!$A$3:$AD$2550,19,FALSE))</f>
        <v/>
      </c>
      <c r="C54" s="120"/>
      <c r="D54" s="29" t="str">
        <f>IF(J54="","",VLOOKUP(J54,data!$A$3:$AD$2550,13,FALSE))</f>
        <v/>
      </c>
      <c r="E54" s="28" t="str">
        <f>IF(J54="","",VLOOKUP(J54,data!$A$3:$AD$2550,29,FALSE))</f>
        <v/>
      </c>
      <c r="F54" s="116"/>
      <c r="G54" s="117"/>
      <c r="H54" s="117"/>
      <c r="I54" s="118"/>
      <c r="J54" s="16"/>
      <c r="K54" s="30" t="str">
        <f>IF(J54="","",VLOOKUP(J54,data!$A$3:$AD$2550,21,FALSE))</f>
        <v/>
      </c>
      <c r="L54" s="31" t="str">
        <f t="shared" si="2"/>
        <v/>
      </c>
      <c r="M54" s="116"/>
      <c r="N54" s="117"/>
      <c r="O54" s="117"/>
      <c r="P54" s="118"/>
      <c r="Q54" s="32" t="str">
        <f>IF(J54="","",VLOOKUP(J54,data!$A$3:$AD$2550,25,FALSE))</f>
        <v/>
      </c>
      <c r="R54" s="33" t="str">
        <f>IF(J54="","",VLOOKUP(J54,data!$A$3:$AD$2550,20,FALSE))</f>
        <v/>
      </c>
    </row>
    <row r="55" spans="1:18" s="25" customFormat="1" ht="18" hidden="1" customHeight="1">
      <c r="A55" s="28">
        <v>35</v>
      </c>
      <c r="B55" s="119" t="str">
        <f>IF(J55="","",VLOOKUP(J55,data!$A$3:$AD$2550,19,FALSE))</f>
        <v/>
      </c>
      <c r="C55" s="120"/>
      <c r="D55" s="29" t="str">
        <f>IF(J55="","",VLOOKUP(J55,data!$A$3:$AD$2550,13,FALSE))</f>
        <v/>
      </c>
      <c r="E55" s="28" t="str">
        <f>IF(J55="","",VLOOKUP(J55,data!$A$3:$AD$2550,29,FALSE))</f>
        <v/>
      </c>
      <c r="F55" s="116"/>
      <c r="G55" s="117"/>
      <c r="H55" s="117"/>
      <c r="I55" s="118"/>
      <c r="J55" s="16"/>
      <c r="K55" s="30" t="str">
        <f>IF(J55="","",VLOOKUP(J55,data!$A$3:$AD$2550,21,FALSE))</f>
        <v/>
      </c>
      <c r="L55" s="31" t="str">
        <f t="shared" si="2"/>
        <v/>
      </c>
      <c r="M55" s="116"/>
      <c r="N55" s="117"/>
      <c r="O55" s="117"/>
      <c r="P55" s="118"/>
      <c r="Q55" s="32" t="str">
        <f>IF(J55="","",VLOOKUP(J55,data!$A$3:$AD$2550,25,FALSE))</f>
        <v/>
      </c>
      <c r="R55" s="33" t="str">
        <f>IF(J55="","",VLOOKUP(J55,data!$A$3:$AD$2550,20,FALSE))</f>
        <v/>
      </c>
    </row>
    <row r="56" spans="1:18" s="25" customFormat="1" ht="18" hidden="1" customHeight="1">
      <c r="A56" s="28">
        <v>36</v>
      </c>
      <c r="B56" s="119" t="str">
        <f>IF(J56="","",VLOOKUP(J56,data!$A$3:$AD$2550,19,FALSE))</f>
        <v/>
      </c>
      <c r="C56" s="120"/>
      <c r="D56" s="29" t="str">
        <f>IF(J56="","",VLOOKUP(J56,data!$A$3:$AD$2550,13,FALSE))</f>
        <v/>
      </c>
      <c r="E56" s="28" t="str">
        <f>IF(J56="","",VLOOKUP(J56,data!$A$3:$AD$2550,29,FALSE))</f>
        <v/>
      </c>
      <c r="F56" s="116"/>
      <c r="G56" s="117"/>
      <c r="H56" s="117"/>
      <c r="I56" s="118"/>
      <c r="J56" s="16"/>
      <c r="K56" s="30" t="str">
        <f>IF(J56="","",VLOOKUP(J56,data!$A$3:$AD$2550,21,FALSE))</f>
        <v/>
      </c>
      <c r="L56" s="31" t="str">
        <f t="shared" si="2"/>
        <v/>
      </c>
      <c r="M56" s="116"/>
      <c r="N56" s="117"/>
      <c r="O56" s="117"/>
      <c r="P56" s="118"/>
      <c r="Q56" s="32" t="str">
        <f>IF(J56="","",VLOOKUP(J56,data!$A$3:$AD$2550,25,FALSE))</f>
        <v/>
      </c>
      <c r="R56" s="33" t="str">
        <f>IF(J56="","",VLOOKUP(J56,data!$A$3:$AD$2550,20,FALSE))</f>
        <v/>
      </c>
    </row>
    <row r="57" spans="1:18" s="25" customFormat="1" ht="18" hidden="1" customHeight="1">
      <c r="A57" s="28">
        <v>37</v>
      </c>
      <c r="B57" s="119" t="str">
        <f>IF(J57="","",VLOOKUP(J57,data!$A$3:$AD$2550,19,FALSE))</f>
        <v/>
      </c>
      <c r="C57" s="120"/>
      <c r="D57" s="29" t="str">
        <f>IF(J57="","",VLOOKUP(J57,data!$A$3:$AD$2550,13,FALSE))</f>
        <v/>
      </c>
      <c r="E57" s="28" t="str">
        <f>IF(J57="","",VLOOKUP(J57,data!$A$3:$AD$2550,29,FALSE))</f>
        <v/>
      </c>
      <c r="F57" s="116"/>
      <c r="G57" s="117"/>
      <c r="H57" s="117"/>
      <c r="I57" s="118"/>
      <c r="J57" s="16"/>
      <c r="K57" s="30" t="str">
        <f>IF(J57="","",VLOOKUP(J57,data!$A$3:$AD$2550,21,FALSE))</f>
        <v/>
      </c>
      <c r="L57" s="31" t="str">
        <f t="shared" si="2"/>
        <v/>
      </c>
      <c r="M57" s="116"/>
      <c r="N57" s="117"/>
      <c r="O57" s="117"/>
      <c r="P57" s="118"/>
      <c r="Q57" s="32" t="str">
        <f>IF(J57="","",VLOOKUP(J57,data!$A$3:$AD$2550,25,FALSE))</f>
        <v/>
      </c>
      <c r="R57" s="33" t="str">
        <f>IF(J57="","",VLOOKUP(J57,data!$A$3:$AD$2550,20,FALSE))</f>
        <v/>
      </c>
    </row>
    <row r="58" spans="1:18" s="25" customFormat="1" ht="18" hidden="1" customHeight="1">
      <c r="A58" s="28">
        <v>38</v>
      </c>
      <c r="B58" s="119" t="str">
        <f>IF(J58="","",VLOOKUP(J58,data!$A$3:$AD$2550,19,FALSE))</f>
        <v/>
      </c>
      <c r="C58" s="120"/>
      <c r="D58" s="29" t="str">
        <f>IF(J58="","",VLOOKUP(J58,data!$A$3:$AD$2550,13,FALSE))</f>
        <v/>
      </c>
      <c r="E58" s="28" t="str">
        <f>IF(J58="","",VLOOKUP(J58,data!$A$3:$AD$2550,29,FALSE))</f>
        <v/>
      </c>
      <c r="F58" s="116"/>
      <c r="G58" s="117"/>
      <c r="H58" s="117"/>
      <c r="I58" s="118"/>
      <c r="J58" s="16"/>
      <c r="K58" s="30" t="str">
        <f>IF(J58="","",VLOOKUP(J58,data!$A$3:$AD$2550,21,FALSE))</f>
        <v/>
      </c>
      <c r="L58" s="31" t="str">
        <f t="shared" si="2"/>
        <v/>
      </c>
      <c r="M58" s="116"/>
      <c r="N58" s="117"/>
      <c r="O58" s="117"/>
      <c r="P58" s="118"/>
      <c r="Q58" s="32" t="str">
        <f>IF(J58="","",VLOOKUP(J58,data!$A$3:$AD$2550,25,FALSE))</f>
        <v/>
      </c>
      <c r="R58" s="33" t="str">
        <f>IF(J58="","",VLOOKUP(J58,data!$A$3:$AD$2550,20,FALSE))</f>
        <v/>
      </c>
    </row>
    <row r="59" spans="1:18" s="25" customFormat="1" ht="18" hidden="1" customHeight="1">
      <c r="A59" s="28">
        <v>39</v>
      </c>
      <c r="B59" s="119" t="str">
        <f>IF(J59="","",VLOOKUP(J59,data!$A$3:$AD$2550,19,FALSE))</f>
        <v/>
      </c>
      <c r="C59" s="120"/>
      <c r="D59" s="29" t="str">
        <f>IF(J59="","",VLOOKUP(J59,data!$A$3:$AD$2550,13,FALSE))</f>
        <v/>
      </c>
      <c r="E59" s="28" t="str">
        <f>IF(J59="","",VLOOKUP(J59,data!$A$3:$AD$2550,29,FALSE))</f>
        <v/>
      </c>
      <c r="F59" s="116"/>
      <c r="G59" s="117"/>
      <c r="H59" s="117"/>
      <c r="I59" s="118"/>
      <c r="J59" s="16"/>
      <c r="K59" s="30" t="str">
        <f>IF(J59="","",VLOOKUP(J59,data!$A$3:$AD$2550,21,FALSE))</f>
        <v/>
      </c>
      <c r="L59" s="31" t="str">
        <f t="shared" si="2"/>
        <v/>
      </c>
      <c r="M59" s="116"/>
      <c r="N59" s="117"/>
      <c r="O59" s="117"/>
      <c r="P59" s="118"/>
      <c r="Q59" s="32" t="str">
        <f>IF(J59="","",VLOOKUP(J59,data!$A$3:$AD$2550,25,FALSE))</f>
        <v/>
      </c>
      <c r="R59" s="33" t="str">
        <f>IF(J59="","",VLOOKUP(J59,data!$A$3:$AD$2550,20,FALSE))</f>
        <v/>
      </c>
    </row>
    <row r="60" spans="1:18" s="25" customFormat="1" ht="18" hidden="1" customHeight="1">
      <c r="A60" s="28">
        <v>40</v>
      </c>
      <c r="B60" s="119" t="str">
        <f>IF(J60="","",VLOOKUP(J60,data!$A$3:$AD$2550,19,FALSE))</f>
        <v/>
      </c>
      <c r="C60" s="120"/>
      <c r="D60" s="29" t="str">
        <f>IF(J60="","",VLOOKUP(J60,data!$A$3:$AD$2550,13,FALSE))</f>
        <v/>
      </c>
      <c r="E60" s="28" t="str">
        <f>IF(J60="","",VLOOKUP(J60,data!$A$3:$AD$2550,29,FALSE))</f>
        <v/>
      </c>
      <c r="F60" s="116"/>
      <c r="G60" s="117"/>
      <c r="H60" s="117"/>
      <c r="I60" s="118"/>
      <c r="J60" s="16"/>
      <c r="K60" s="30" t="str">
        <f>IF(J60="","",VLOOKUP(J60,data!$A$3:$AD$2550,21,FALSE))</f>
        <v/>
      </c>
      <c r="L60" s="31" t="str">
        <f t="shared" si="2"/>
        <v/>
      </c>
      <c r="M60" s="116"/>
      <c r="N60" s="117"/>
      <c r="O60" s="117"/>
      <c r="P60" s="118"/>
      <c r="Q60" s="32" t="str">
        <f>IF(J60="","",VLOOKUP(J60,data!$A$3:$AD$2550,25,FALSE))</f>
        <v/>
      </c>
      <c r="R60" s="33" t="str">
        <f>IF(J60="","",VLOOKUP(J60,data!$A$3:$AD$2550,20,FALSE))</f>
        <v/>
      </c>
    </row>
    <row r="61" spans="1:18" s="25" customFormat="1" ht="18" hidden="1" customHeight="1">
      <c r="A61" s="28">
        <v>41</v>
      </c>
      <c r="B61" s="119" t="str">
        <f>IF(J61="","",VLOOKUP(J61,data!$A$3:$AD$2550,19,FALSE))</f>
        <v/>
      </c>
      <c r="C61" s="120"/>
      <c r="D61" s="29" t="str">
        <f>IF(J61="","",VLOOKUP(J61,data!$A$3:$AD$2550,13,FALSE))</f>
        <v/>
      </c>
      <c r="E61" s="28" t="str">
        <f>IF(J61="","",VLOOKUP(J61,data!$A$3:$AD$2550,29,FALSE))</f>
        <v/>
      </c>
      <c r="F61" s="116"/>
      <c r="G61" s="117"/>
      <c r="H61" s="117"/>
      <c r="I61" s="118"/>
      <c r="J61" s="16"/>
      <c r="K61" s="30" t="str">
        <f>IF(J61="","",VLOOKUP(J61,data!$A$3:$AD$2550,21,FALSE))</f>
        <v/>
      </c>
      <c r="L61" s="31" t="str">
        <f t="shared" si="2"/>
        <v/>
      </c>
      <c r="M61" s="116"/>
      <c r="N61" s="117"/>
      <c r="O61" s="117"/>
      <c r="P61" s="118"/>
      <c r="Q61" s="32" t="str">
        <f>IF(J61="","",VLOOKUP(J61,data!$A$3:$AD$2550,25,FALSE))</f>
        <v/>
      </c>
      <c r="R61" s="33" t="str">
        <f>IF(J61="","",VLOOKUP(J61,data!$A$3:$AD$2550,20,FALSE))</f>
        <v/>
      </c>
    </row>
    <row r="62" spans="1:18" s="25" customFormat="1" ht="18" hidden="1" customHeight="1">
      <c r="A62" s="28">
        <v>42</v>
      </c>
      <c r="B62" s="119" t="str">
        <f>IF(J62="","",VLOOKUP(J62,data!$A$3:$AD$2550,19,FALSE))</f>
        <v/>
      </c>
      <c r="C62" s="120"/>
      <c r="D62" s="29" t="str">
        <f>IF(J62="","",VLOOKUP(J62,data!$A$3:$AD$2550,13,FALSE))</f>
        <v/>
      </c>
      <c r="E62" s="28" t="str">
        <f>IF(J62="","",VLOOKUP(J62,data!$A$3:$AD$2550,29,FALSE))</f>
        <v/>
      </c>
      <c r="F62" s="116"/>
      <c r="G62" s="117"/>
      <c r="H62" s="117"/>
      <c r="I62" s="118"/>
      <c r="J62" s="16"/>
      <c r="K62" s="30" t="str">
        <f>IF(J62="","",VLOOKUP(J62,data!$A$3:$AD$2550,21,FALSE))</f>
        <v/>
      </c>
      <c r="L62" s="31" t="str">
        <f t="shared" si="2"/>
        <v/>
      </c>
      <c r="M62" s="116"/>
      <c r="N62" s="117"/>
      <c r="O62" s="117"/>
      <c r="P62" s="118"/>
      <c r="Q62" s="32" t="str">
        <f>IF(J62="","",VLOOKUP(J62,data!$A$3:$AD$2550,25,FALSE))</f>
        <v/>
      </c>
      <c r="R62" s="33" t="str">
        <f>IF(J62="","",VLOOKUP(J62,data!$A$3:$AD$2550,20,FALSE))</f>
        <v/>
      </c>
    </row>
    <row r="63" spans="1:18" s="25" customFormat="1" ht="18" hidden="1" customHeight="1">
      <c r="A63" s="28">
        <v>43</v>
      </c>
      <c r="B63" s="119" t="str">
        <f>IF(J63="","",VLOOKUP(J63,data!$A$3:$AD$2550,19,FALSE))</f>
        <v/>
      </c>
      <c r="C63" s="120"/>
      <c r="D63" s="29" t="str">
        <f>IF(J63="","",VLOOKUP(J63,data!$A$3:$AD$2550,13,FALSE))</f>
        <v/>
      </c>
      <c r="E63" s="28" t="str">
        <f>IF(J63="","",VLOOKUP(J63,data!$A$3:$AD$2550,29,FALSE))</f>
        <v/>
      </c>
      <c r="F63" s="116"/>
      <c r="G63" s="117"/>
      <c r="H63" s="117"/>
      <c r="I63" s="118"/>
      <c r="J63" s="16"/>
      <c r="K63" s="30" t="str">
        <f>IF(J63="","",VLOOKUP(J63,data!$A$3:$AD$2550,21,FALSE))</f>
        <v/>
      </c>
      <c r="L63" s="31" t="str">
        <f t="shared" si="2"/>
        <v/>
      </c>
      <c r="M63" s="116"/>
      <c r="N63" s="117"/>
      <c r="O63" s="117"/>
      <c r="P63" s="118"/>
      <c r="Q63" s="32" t="str">
        <f>IF(J63="","",VLOOKUP(J63,data!$A$3:$AD$2550,25,FALSE))</f>
        <v/>
      </c>
      <c r="R63" s="33" t="str">
        <f>IF(J63="","",VLOOKUP(J63,data!$A$3:$AD$2550,20,FALSE))</f>
        <v/>
      </c>
    </row>
    <row r="64" spans="1:18" s="25" customFormat="1" ht="18" hidden="1" customHeight="1">
      <c r="A64" s="28">
        <v>44</v>
      </c>
      <c r="B64" s="119" t="str">
        <f>IF(J64="","",VLOOKUP(J64,data!$A$3:$AD$2550,19,FALSE))</f>
        <v/>
      </c>
      <c r="C64" s="120"/>
      <c r="D64" s="29" t="str">
        <f>IF(J64="","",VLOOKUP(J64,data!$A$3:$AD$2550,13,FALSE))</f>
        <v/>
      </c>
      <c r="E64" s="28" t="str">
        <f>IF(J64="","",VLOOKUP(J64,data!$A$3:$AD$2550,29,FALSE))</f>
        <v/>
      </c>
      <c r="F64" s="116"/>
      <c r="G64" s="117"/>
      <c r="H64" s="117"/>
      <c r="I64" s="118"/>
      <c r="J64" s="16"/>
      <c r="K64" s="30" t="str">
        <f>IF(J64="","",VLOOKUP(J64,data!$A$3:$AD$2550,21,FALSE))</f>
        <v/>
      </c>
      <c r="L64" s="31" t="str">
        <f t="shared" si="2"/>
        <v/>
      </c>
      <c r="M64" s="116"/>
      <c r="N64" s="117"/>
      <c r="O64" s="117"/>
      <c r="P64" s="118"/>
      <c r="Q64" s="32" t="str">
        <f>IF(J64="","",VLOOKUP(J64,data!$A$3:$AD$2550,25,FALSE))</f>
        <v/>
      </c>
      <c r="R64" s="33" t="str">
        <f>IF(J64="","",VLOOKUP(J64,data!$A$3:$AD$2550,20,FALSE))</f>
        <v/>
      </c>
    </row>
    <row r="65" spans="1:18" s="25" customFormat="1" ht="18" hidden="1" customHeight="1">
      <c r="A65" s="28">
        <v>45</v>
      </c>
      <c r="B65" s="119" t="str">
        <f>IF(J65="","",VLOOKUP(J65,data!$A$3:$AD$2550,19,FALSE))</f>
        <v/>
      </c>
      <c r="C65" s="120"/>
      <c r="D65" s="29" t="str">
        <f>IF(J65="","",VLOOKUP(J65,data!$A$3:$AD$2550,13,FALSE))</f>
        <v/>
      </c>
      <c r="E65" s="28" t="str">
        <f>IF(J65="","",VLOOKUP(J65,data!$A$3:$AD$2550,29,FALSE))</f>
        <v/>
      </c>
      <c r="F65" s="116"/>
      <c r="G65" s="117"/>
      <c r="H65" s="117"/>
      <c r="I65" s="118"/>
      <c r="J65" s="16"/>
      <c r="K65" s="30" t="str">
        <f>IF(J65="","",VLOOKUP(J65,data!$A$3:$AD$2550,21,FALSE))</f>
        <v/>
      </c>
      <c r="L65" s="31" t="str">
        <f t="shared" si="2"/>
        <v/>
      </c>
      <c r="M65" s="116"/>
      <c r="N65" s="117"/>
      <c r="O65" s="117"/>
      <c r="P65" s="118"/>
      <c r="Q65" s="32" t="str">
        <f>IF(J65="","",VLOOKUP(J65,data!$A$3:$AD$2550,25,FALSE))</f>
        <v/>
      </c>
      <c r="R65" s="33" t="str">
        <f>IF(J65="","",VLOOKUP(J65,data!$A$3:$AD$2550,20,FALSE))</f>
        <v/>
      </c>
    </row>
    <row r="66" spans="1:18" s="25" customFormat="1" ht="18" hidden="1" customHeight="1">
      <c r="A66" s="28">
        <v>46</v>
      </c>
      <c r="B66" s="119" t="str">
        <f>IF(J66="","",VLOOKUP(J66,data!$A$3:$AD$2550,19,FALSE))</f>
        <v/>
      </c>
      <c r="C66" s="120"/>
      <c r="D66" s="29" t="str">
        <f>IF(J66="","",VLOOKUP(J66,data!$A$3:$AD$2550,13,FALSE))</f>
        <v/>
      </c>
      <c r="E66" s="28" t="str">
        <f>IF(J66="","",VLOOKUP(J66,data!$A$3:$AD$2550,29,FALSE))</f>
        <v/>
      </c>
      <c r="F66" s="116"/>
      <c r="G66" s="117"/>
      <c r="H66" s="117"/>
      <c r="I66" s="118"/>
      <c r="J66" s="16"/>
      <c r="K66" s="30" t="str">
        <f>IF(J66="","",VLOOKUP(J66,data!$A$3:$AD$2550,21,FALSE))</f>
        <v/>
      </c>
      <c r="L66" s="31" t="str">
        <f t="shared" si="2"/>
        <v/>
      </c>
      <c r="M66" s="116"/>
      <c r="N66" s="117"/>
      <c r="O66" s="117"/>
      <c r="P66" s="118"/>
      <c r="Q66" s="32" t="str">
        <f>IF(J66="","",VLOOKUP(J66,data!$A$3:$AD$2550,25,FALSE))</f>
        <v/>
      </c>
      <c r="R66" s="33" t="str">
        <f>IF(J66="","",VLOOKUP(J66,data!$A$3:$AD$2550,20,FALSE))</f>
        <v/>
      </c>
    </row>
    <row r="67" spans="1:18" s="25" customFormat="1" ht="18" hidden="1" customHeight="1">
      <c r="A67" s="28">
        <v>47</v>
      </c>
      <c r="B67" s="119" t="str">
        <f>IF(J67="","",VLOOKUP(J67,data!$A$3:$AD$2550,19,FALSE))</f>
        <v/>
      </c>
      <c r="C67" s="120"/>
      <c r="D67" s="29" t="str">
        <f>IF(J67="","",VLOOKUP(J67,data!$A$3:$AD$2550,13,FALSE))</f>
        <v/>
      </c>
      <c r="E67" s="28" t="str">
        <f>IF(J67="","",VLOOKUP(J67,data!$A$3:$AD$2550,29,FALSE))</f>
        <v/>
      </c>
      <c r="F67" s="116"/>
      <c r="G67" s="117"/>
      <c r="H67" s="117"/>
      <c r="I67" s="118"/>
      <c r="J67" s="16"/>
      <c r="K67" s="30" t="str">
        <f>IF(J67="","",VLOOKUP(J67,data!$A$3:$AD$2550,21,FALSE))</f>
        <v/>
      </c>
      <c r="L67" s="31" t="str">
        <f t="shared" si="2"/>
        <v/>
      </c>
      <c r="M67" s="116"/>
      <c r="N67" s="117"/>
      <c r="O67" s="117"/>
      <c r="P67" s="118"/>
      <c r="Q67" s="32" t="str">
        <f>IF(J67="","",VLOOKUP(J67,data!$A$3:$AD$2550,25,FALSE))</f>
        <v/>
      </c>
      <c r="R67" s="33" t="str">
        <f>IF(J67="","",VLOOKUP(J67,data!$A$3:$AD$2550,20,FALSE))</f>
        <v/>
      </c>
    </row>
    <row r="68" spans="1:18" s="25" customFormat="1" ht="18" hidden="1" customHeight="1">
      <c r="A68" s="28">
        <v>48</v>
      </c>
      <c r="B68" s="119" t="str">
        <f>IF(J68="","",VLOOKUP(J68,data!$A$3:$AD$2550,19,FALSE))</f>
        <v/>
      </c>
      <c r="C68" s="120"/>
      <c r="D68" s="29" t="str">
        <f>IF(J68="","",VLOOKUP(J68,data!$A$3:$AD$2550,13,FALSE))</f>
        <v/>
      </c>
      <c r="E68" s="28" t="str">
        <f>IF(J68="","",VLOOKUP(J68,data!$A$3:$AD$2550,29,FALSE))</f>
        <v/>
      </c>
      <c r="F68" s="116"/>
      <c r="G68" s="117"/>
      <c r="H68" s="117"/>
      <c r="I68" s="118"/>
      <c r="J68" s="16"/>
      <c r="K68" s="30" t="str">
        <f>IF(J68="","",VLOOKUP(J68,data!$A$3:$AD$2550,21,FALSE))</f>
        <v/>
      </c>
      <c r="L68" s="31" t="str">
        <f t="shared" si="2"/>
        <v/>
      </c>
      <c r="M68" s="116"/>
      <c r="N68" s="117"/>
      <c r="O68" s="117"/>
      <c r="P68" s="118"/>
      <c r="Q68" s="32" t="str">
        <f>IF(J68="","",VLOOKUP(J68,data!$A$3:$AD$2550,25,FALSE))</f>
        <v/>
      </c>
      <c r="R68" s="33" t="str">
        <f>IF(J68="","",VLOOKUP(J68,data!$A$3:$AD$2550,20,FALSE))</f>
        <v/>
      </c>
    </row>
    <row r="69" spans="1:18" s="25" customFormat="1" ht="18" hidden="1" customHeight="1">
      <c r="A69" s="28">
        <v>49</v>
      </c>
      <c r="B69" s="119" t="str">
        <f>IF(J69="","",VLOOKUP(J69,data!$A$3:$AD$2550,19,FALSE))</f>
        <v/>
      </c>
      <c r="C69" s="120"/>
      <c r="D69" s="29" t="str">
        <f>IF(J69="","",VLOOKUP(J69,data!$A$3:$AD$2550,13,FALSE))</f>
        <v/>
      </c>
      <c r="E69" s="28" t="str">
        <f>IF(J69="","",VLOOKUP(J69,data!$A$3:$AD$2550,29,FALSE))</f>
        <v/>
      </c>
      <c r="F69" s="116"/>
      <c r="G69" s="117"/>
      <c r="H69" s="117"/>
      <c r="I69" s="118"/>
      <c r="J69" s="16"/>
      <c r="K69" s="30" t="str">
        <f>IF(J69="","",VLOOKUP(J69,data!$A$3:$AD$2550,21,FALSE))</f>
        <v/>
      </c>
      <c r="L69" s="31" t="str">
        <f t="shared" si="2"/>
        <v/>
      </c>
      <c r="M69" s="116"/>
      <c r="N69" s="117"/>
      <c r="O69" s="117"/>
      <c r="P69" s="118"/>
      <c r="Q69" s="32" t="str">
        <f>IF(J69="","",VLOOKUP(J69,data!$A$3:$AD$2550,25,FALSE))</f>
        <v/>
      </c>
      <c r="R69" s="33" t="str">
        <f>IF(J69="","",VLOOKUP(J69,data!$A$3:$AD$2550,20,FALSE))</f>
        <v/>
      </c>
    </row>
    <row r="70" spans="1:18" s="25" customFormat="1" ht="18" hidden="1" customHeight="1">
      <c r="A70" s="28">
        <v>50</v>
      </c>
      <c r="B70" s="119" t="str">
        <f>IF(J70="","",VLOOKUP(J70,data!$A$3:$AD$2550,19,FALSE))</f>
        <v/>
      </c>
      <c r="C70" s="120"/>
      <c r="D70" s="29" t="str">
        <f>IF(J70="","",VLOOKUP(J70,data!$A$3:$AD$2550,13,FALSE))</f>
        <v/>
      </c>
      <c r="E70" s="28" t="str">
        <f>IF(J70="","",VLOOKUP(J70,data!$A$3:$AD$2550,29,FALSE))</f>
        <v/>
      </c>
      <c r="F70" s="116"/>
      <c r="G70" s="117"/>
      <c r="H70" s="117"/>
      <c r="I70" s="118"/>
      <c r="J70" s="16"/>
      <c r="K70" s="30" t="str">
        <f>IF(J70="","",VLOOKUP(J70,data!$A$3:$AD$2550,21,FALSE))</f>
        <v/>
      </c>
      <c r="L70" s="31" t="str">
        <f t="shared" si="2"/>
        <v/>
      </c>
      <c r="M70" s="116"/>
      <c r="N70" s="117"/>
      <c r="O70" s="117"/>
      <c r="P70" s="118"/>
      <c r="Q70" s="32" t="str">
        <f>IF(J70="","",VLOOKUP(J70,data!$A$3:$AD$2550,25,FALSE))</f>
        <v/>
      </c>
      <c r="R70" s="33" t="str">
        <f>IF(J70="","",VLOOKUP(J70,data!$A$3:$AD$2550,20,FALSE))</f>
        <v/>
      </c>
    </row>
    <row r="71" spans="1:18" s="25" customFormat="1" ht="18" hidden="1" customHeight="1">
      <c r="A71" s="28">
        <v>51</v>
      </c>
      <c r="B71" s="119" t="str">
        <f>IF(J71="","",VLOOKUP(J71,data!$A$3:$AD$2550,19,FALSE))</f>
        <v/>
      </c>
      <c r="C71" s="120"/>
      <c r="D71" s="29" t="str">
        <f>IF(J71="","",VLOOKUP(J71,data!$A$3:$AD$2550,13,FALSE))</f>
        <v/>
      </c>
      <c r="E71" s="28" t="str">
        <f>IF(J71="","",VLOOKUP(J71,data!$A$3:$AD$2550,29,FALSE))</f>
        <v/>
      </c>
      <c r="F71" s="116"/>
      <c r="G71" s="117"/>
      <c r="H71" s="117"/>
      <c r="I71" s="118"/>
      <c r="J71" s="16"/>
      <c r="K71" s="30" t="str">
        <f>IF(J71="","",VLOOKUP(J71,data!$A$3:$AD$2550,21,FALSE))</f>
        <v/>
      </c>
      <c r="L71" s="31" t="str">
        <f t="shared" si="2"/>
        <v/>
      </c>
      <c r="M71" s="116"/>
      <c r="N71" s="117"/>
      <c r="O71" s="117"/>
      <c r="P71" s="118"/>
      <c r="Q71" s="32" t="str">
        <f>IF(J71="","",VLOOKUP(J71,data!$A$3:$AD$2550,25,FALSE))</f>
        <v/>
      </c>
      <c r="R71" s="33" t="str">
        <f>IF(J71="","",VLOOKUP(J71,data!$A$3:$AD$2550,20,FALSE))</f>
        <v/>
      </c>
    </row>
    <row r="72" spans="1:18" s="25" customFormat="1" ht="18" hidden="1" customHeight="1">
      <c r="A72" s="28">
        <v>52</v>
      </c>
      <c r="B72" s="119" t="str">
        <f>IF(J72="","",VLOOKUP(J72,data!$A$3:$AD$2550,19,FALSE))</f>
        <v/>
      </c>
      <c r="C72" s="120"/>
      <c r="D72" s="29" t="str">
        <f>IF(J72="","",VLOOKUP(J72,data!$A$3:$AD$2550,13,FALSE))</f>
        <v/>
      </c>
      <c r="E72" s="28" t="str">
        <f>IF(J72="","",VLOOKUP(J72,data!$A$3:$AD$2550,29,FALSE))</f>
        <v/>
      </c>
      <c r="F72" s="116"/>
      <c r="G72" s="117"/>
      <c r="H72" s="117"/>
      <c r="I72" s="118"/>
      <c r="J72" s="16"/>
      <c r="K72" s="30" t="str">
        <f>IF(J72="","",VLOOKUP(J72,data!$A$3:$AD$2550,21,FALSE))</f>
        <v/>
      </c>
      <c r="L72" s="31" t="str">
        <f t="shared" si="2"/>
        <v/>
      </c>
      <c r="M72" s="116"/>
      <c r="N72" s="117"/>
      <c r="O72" s="117"/>
      <c r="P72" s="118"/>
      <c r="Q72" s="32" t="str">
        <f>IF(J72="","",VLOOKUP(J72,data!$A$3:$AD$2550,25,FALSE))</f>
        <v/>
      </c>
      <c r="R72" s="33" t="str">
        <f>IF(J72="","",VLOOKUP(J72,data!$A$3:$AD$2550,20,FALSE))</f>
        <v/>
      </c>
    </row>
    <row r="73" spans="1:18" s="25" customFormat="1" ht="18" hidden="1" customHeight="1">
      <c r="A73" s="28">
        <v>53</v>
      </c>
      <c r="B73" s="119" t="str">
        <f>IF(J73="","",VLOOKUP(J73,data!$A$3:$AD$2550,19,FALSE))</f>
        <v/>
      </c>
      <c r="C73" s="120"/>
      <c r="D73" s="29" t="str">
        <f>IF(J73="","",VLOOKUP(J73,data!$A$3:$AD$2550,13,FALSE))</f>
        <v/>
      </c>
      <c r="E73" s="28" t="str">
        <f>IF(J73="","",VLOOKUP(J73,data!$A$3:$AD$2550,29,FALSE))</f>
        <v/>
      </c>
      <c r="F73" s="116"/>
      <c r="G73" s="117"/>
      <c r="H73" s="117"/>
      <c r="I73" s="118"/>
      <c r="J73" s="16"/>
      <c r="K73" s="30" t="str">
        <f>IF(J73="","",VLOOKUP(J73,data!$A$3:$AD$2550,21,FALSE))</f>
        <v/>
      </c>
      <c r="L73" s="31" t="str">
        <f t="shared" si="2"/>
        <v/>
      </c>
      <c r="M73" s="116"/>
      <c r="N73" s="117"/>
      <c r="O73" s="117"/>
      <c r="P73" s="118"/>
      <c r="Q73" s="32" t="str">
        <f>IF(J73="","",VLOOKUP(J73,data!$A$3:$AD$2550,25,FALSE))</f>
        <v/>
      </c>
      <c r="R73" s="33" t="str">
        <f>IF(J73="","",VLOOKUP(J73,data!$A$3:$AD$2550,20,FALSE))</f>
        <v/>
      </c>
    </row>
    <row r="74" spans="1:18" s="25" customFormat="1" ht="18" hidden="1" customHeight="1">
      <c r="A74" s="28">
        <v>54</v>
      </c>
      <c r="B74" s="119" t="str">
        <f>IF(J74="","",VLOOKUP(J74,data!$A$3:$AD$2550,19,FALSE))</f>
        <v/>
      </c>
      <c r="C74" s="120"/>
      <c r="D74" s="29" t="str">
        <f>IF(J74="","",VLOOKUP(J74,data!$A$3:$AD$2550,13,FALSE))</f>
        <v/>
      </c>
      <c r="E74" s="28" t="str">
        <f>IF(J74="","",VLOOKUP(J74,data!$A$3:$AD$2550,29,FALSE))</f>
        <v/>
      </c>
      <c r="F74" s="116"/>
      <c r="G74" s="117"/>
      <c r="H74" s="117"/>
      <c r="I74" s="118"/>
      <c r="J74" s="16"/>
      <c r="K74" s="30" t="str">
        <f>IF(J74="","",VLOOKUP(J74,data!$A$3:$AD$2550,21,FALSE))</f>
        <v/>
      </c>
      <c r="L74" s="31" t="str">
        <f t="shared" si="2"/>
        <v/>
      </c>
      <c r="M74" s="116"/>
      <c r="N74" s="117"/>
      <c r="O74" s="117"/>
      <c r="P74" s="118"/>
      <c r="Q74" s="32" t="str">
        <f>IF(J74="","",VLOOKUP(J74,data!$A$3:$AD$2550,25,FALSE))</f>
        <v/>
      </c>
      <c r="R74" s="33" t="str">
        <f>IF(J74="","",VLOOKUP(J74,data!$A$3:$AD$2550,20,FALSE))</f>
        <v/>
      </c>
    </row>
    <row r="75" spans="1:18" s="25" customFormat="1" ht="18" hidden="1" customHeight="1">
      <c r="A75" s="28">
        <v>55</v>
      </c>
      <c r="B75" s="119" t="str">
        <f>IF(J75="","",VLOOKUP(J75,data!$A$3:$AD$2550,19,FALSE))</f>
        <v/>
      </c>
      <c r="C75" s="120"/>
      <c r="D75" s="29" t="str">
        <f>IF(J75="","",VLOOKUP(J75,data!$A$3:$AD$2550,13,FALSE))</f>
        <v/>
      </c>
      <c r="E75" s="28" t="str">
        <f>IF(J75="","",VLOOKUP(J75,data!$A$3:$AD$2550,29,FALSE))</f>
        <v/>
      </c>
      <c r="F75" s="116"/>
      <c r="G75" s="117"/>
      <c r="H75" s="117"/>
      <c r="I75" s="118"/>
      <c r="J75" s="16"/>
      <c r="K75" s="30" t="str">
        <f>IF(J75="","",VLOOKUP(J75,data!$A$3:$AD$2550,21,FALSE))</f>
        <v/>
      </c>
      <c r="L75" s="31" t="str">
        <f t="shared" si="2"/>
        <v/>
      </c>
      <c r="M75" s="116"/>
      <c r="N75" s="117"/>
      <c r="O75" s="117"/>
      <c r="P75" s="118"/>
      <c r="Q75" s="32" t="str">
        <f>IF(J75="","",VLOOKUP(J75,data!$A$3:$AD$2550,25,FALSE))</f>
        <v/>
      </c>
      <c r="R75" s="33" t="str">
        <f>IF(J75="","",VLOOKUP(J75,data!$A$3:$AD$2550,20,FALSE))</f>
        <v/>
      </c>
    </row>
    <row r="76" spans="1:18" s="25" customFormat="1" ht="18" hidden="1" customHeight="1">
      <c r="A76" s="28">
        <v>56</v>
      </c>
      <c r="B76" s="119" t="str">
        <f>IF(J76="","",VLOOKUP(J76,data!$A$3:$AD$2550,19,FALSE))</f>
        <v/>
      </c>
      <c r="C76" s="120"/>
      <c r="D76" s="29" t="str">
        <f>IF(J76="","",VLOOKUP(J76,data!$A$3:$AD$2550,13,FALSE))</f>
        <v/>
      </c>
      <c r="E76" s="28" t="str">
        <f>IF(J76="","",VLOOKUP(J76,data!$A$3:$AD$2550,29,FALSE))</f>
        <v/>
      </c>
      <c r="F76" s="116"/>
      <c r="G76" s="117"/>
      <c r="H76" s="117"/>
      <c r="I76" s="118"/>
      <c r="J76" s="16"/>
      <c r="K76" s="30" t="str">
        <f>IF(J76="","",VLOOKUP(J76,data!$A$3:$AD$2550,21,FALSE))</f>
        <v/>
      </c>
      <c r="L76" s="31" t="str">
        <f t="shared" si="2"/>
        <v/>
      </c>
      <c r="M76" s="116"/>
      <c r="N76" s="117"/>
      <c r="O76" s="117"/>
      <c r="P76" s="118"/>
      <c r="Q76" s="32" t="str">
        <f>IF(J76="","",VLOOKUP(J76,data!$A$3:$AD$2550,25,FALSE))</f>
        <v/>
      </c>
      <c r="R76" s="33" t="str">
        <f>IF(J76="","",VLOOKUP(J76,data!$A$3:$AD$2550,20,FALSE))</f>
        <v/>
      </c>
    </row>
    <row r="77" spans="1:18" s="25" customFormat="1" ht="19.5" hidden="1" customHeight="1">
      <c r="A77" s="28">
        <v>57</v>
      </c>
      <c r="B77" s="119" t="str">
        <f>IF(J77="","",VLOOKUP(J77,data!$A$3:$AD$2550,19,FALSE))</f>
        <v/>
      </c>
      <c r="C77" s="120"/>
      <c r="D77" s="29" t="str">
        <f>IF(J77="","",VLOOKUP(J77,data!$A$3:$AD$2550,13,FALSE))</f>
        <v/>
      </c>
      <c r="E77" s="28" t="str">
        <f>IF(J77="","",VLOOKUP(J77,data!$A$3:$AD$2550,29,FALSE))</f>
        <v/>
      </c>
      <c r="F77" s="116"/>
      <c r="G77" s="117"/>
      <c r="H77" s="117"/>
      <c r="I77" s="118"/>
      <c r="J77" s="16"/>
      <c r="K77" s="30" t="str">
        <f>IF(J77="","",VLOOKUP(J77,data!$A$3:$AD$2550,21,FALSE))</f>
        <v/>
      </c>
      <c r="L77" s="31" t="str">
        <f t="shared" si="2"/>
        <v/>
      </c>
      <c r="M77" s="116"/>
      <c r="N77" s="117"/>
      <c r="O77" s="117"/>
      <c r="P77" s="118"/>
      <c r="Q77" s="32" t="str">
        <f>IF(J77="","",VLOOKUP(J77,data!$A$3:$AD$2550,25,FALSE))</f>
        <v/>
      </c>
      <c r="R77" s="33" t="str">
        <f>IF(J77="","",VLOOKUP(J77,data!$A$3:$AD$2550,20,FALSE))</f>
        <v/>
      </c>
    </row>
    <row r="78" spans="1:18" s="25" customFormat="1" ht="18" hidden="1" customHeight="1">
      <c r="A78" s="28">
        <v>58</v>
      </c>
      <c r="B78" s="119" t="str">
        <f>IF(J78="","",VLOOKUP(J78,data!$A$3:$AD$2550,19,FALSE))</f>
        <v/>
      </c>
      <c r="C78" s="120"/>
      <c r="D78" s="29" t="str">
        <f>IF(J78="","",VLOOKUP(J78,data!$A$3:$AD$2550,13,FALSE))</f>
        <v/>
      </c>
      <c r="E78" s="28" t="str">
        <f>IF(J78="","",VLOOKUP(J78,data!$A$3:$AD$2550,29,FALSE))</f>
        <v/>
      </c>
      <c r="F78" s="116"/>
      <c r="G78" s="117"/>
      <c r="H78" s="117"/>
      <c r="I78" s="118"/>
      <c r="J78" s="16"/>
      <c r="K78" s="30" t="str">
        <f>IF(J78="","",VLOOKUP(J78,data!$A$3:$AD$2550,21,FALSE))</f>
        <v/>
      </c>
      <c r="L78" s="31" t="str">
        <f t="shared" si="2"/>
        <v/>
      </c>
      <c r="M78" s="116"/>
      <c r="N78" s="117"/>
      <c r="O78" s="117"/>
      <c r="P78" s="118"/>
      <c r="Q78" s="32" t="str">
        <f>IF(J78="","",VLOOKUP(J78,data!$A$3:$AD$2550,25,FALSE))</f>
        <v/>
      </c>
      <c r="R78" s="33" t="str">
        <f>IF(J78="","",VLOOKUP(J78,data!$A$3:$AD$2550,20,FALSE))</f>
        <v/>
      </c>
    </row>
    <row r="79" spans="1:18" s="25" customFormat="1" ht="18" hidden="1" customHeight="1">
      <c r="A79" s="28">
        <v>59</v>
      </c>
      <c r="B79" s="119" t="str">
        <f>IF(J79="","",VLOOKUP(J79,data!$A$3:$AD$2550,19,FALSE))</f>
        <v/>
      </c>
      <c r="C79" s="120"/>
      <c r="D79" s="29" t="str">
        <f>IF(J79="","",VLOOKUP(J79,data!$A$3:$AD$2550,13,FALSE))</f>
        <v/>
      </c>
      <c r="E79" s="28" t="str">
        <f>IF(J79="","",VLOOKUP(J79,data!$A$3:$AD$2550,29,FALSE))</f>
        <v/>
      </c>
      <c r="F79" s="116"/>
      <c r="G79" s="117"/>
      <c r="H79" s="117"/>
      <c r="I79" s="118"/>
      <c r="J79" s="16"/>
      <c r="K79" s="30" t="str">
        <f>IF(J79="","",VLOOKUP(J79,data!$A$3:$AD$2550,21,FALSE))</f>
        <v/>
      </c>
      <c r="L79" s="31" t="str">
        <f t="shared" si="2"/>
        <v/>
      </c>
      <c r="M79" s="116"/>
      <c r="N79" s="117"/>
      <c r="O79" s="117"/>
      <c r="P79" s="118"/>
      <c r="Q79" s="32" t="str">
        <f>IF(J79="","",VLOOKUP(J79,data!$A$3:$AD$2550,25,FALSE))</f>
        <v/>
      </c>
      <c r="R79" s="33" t="str">
        <f>IF(J79="","",VLOOKUP(J79,data!$A$3:$AD$2550,20,FALSE))</f>
        <v/>
      </c>
    </row>
    <row r="80" spans="1:18" s="25" customFormat="1" ht="18" hidden="1" customHeight="1">
      <c r="A80" s="28">
        <v>60</v>
      </c>
      <c r="B80" s="119" t="str">
        <f>IF(J80="","",VLOOKUP(J80,data!$A$3:$AD$2550,19,FALSE))</f>
        <v/>
      </c>
      <c r="C80" s="120"/>
      <c r="D80" s="29" t="str">
        <f>IF(J80="","",VLOOKUP(J80,data!$A$3:$AD$2550,13,FALSE))</f>
        <v/>
      </c>
      <c r="E80" s="28" t="str">
        <f>IF(J80="","",VLOOKUP(J80,data!$A$3:$AD$2550,29,FALSE))</f>
        <v/>
      </c>
      <c r="F80" s="116"/>
      <c r="G80" s="117"/>
      <c r="H80" s="117"/>
      <c r="I80" s="118"/>
      <c r="J80" s="16"/>
      <c r="K80" s="30" t="str">
        <f>IF(J80="","",VLOOKUP(J80,data!$A$3:$AD$2550,21,FALSE))</f>
        <v/>
      </c>
      <c r="L80" s="31" t="str">
        <f t="shared" si="2"/>
        <v/>
      </c>
      <c r="M80" s="116"/>
      <c r="N80" s="117"/>
      <c r="O80" s="117"/>
      <c r="P80" s="118"/>
      <c r="Q80" s="32" t="str">
        <f>IF(J80="","",VLOOKUP(J80,data!$A$3:$AD$2550,25,FALSE))</f>
        <v/>
      </c>
      <c r="R80" s="33" t="str">
        <f>IF(J80="","",VLOOKUP(J80,data!$A$3:$AD$2550,20,FALSE))</f>
        <v/>
      </c>
    </row>
    <row r="81" spans="1:18" s="25" customFormat="1" ht="18" hidden="1" customHeight="1">
      <c r="A81" s="28">
        <v>61</v>
      </c>
      <c r="B81" s="119" t="str">
        <f>IF(J81="","",VLOOKUP(J81,data!$A$3:$AD$2550,19,FALSE))</f>
        <v/>
      </c>
      <c r="C81" s="120"/>
      <c r="D81" s="29" t="str">
        <f>IF(J81="","",VLOOKUP(J81,data!$A$3:$AD$2550,13,FALSE))</f>
        <v/>
      </c>
      <c r="E81" s="28" t="str">
        <f>IF(J81="","",VLOOKUP(J81,data!$A$3:$AD$2550,29,FALSE))</f>
        <v/>
      </c>
      <c r="F81" s="116"/>
      <c r="G81" s="117"/>
      <c r="H81" s="117"/>
      <c r="I81" s="118"/>
      <c r="J81" s="16"/>
      <c r="K81" s="30" t="str">
        <f>IF(J81="","",VLOOKUP(J81,data!$A$3:$AD$2550,21,FALSE))</f>
        <v/>
      </c>
      <c r="L81" s="31" t="str">
        <f t="shared" si="2"/>
        <v/>
      </c>
      <c r="M81" s="116"/>
      <c r="N81" s="117"/>
      <c r="O81" s="117"/>
      <c r="P81" s="118"/>
      <c r="Q81" s="32" t="str">
        <f>IF(J81="","",VLOOKUP(J81,data!$A$3:$AD$2550,25,FALSE))</f>
        <v/>
      </c>
      <c r="R81" s="33" t="str">
        <f>IF(J81="","",VLOOKUP(J81,data!$A$3:$AD$2550,20,FALSE))</f>
        <v/>
      </c>
    </row>
    <row r="82" spans="1:18" s="25" customFormat="1" ht="18" hidden="1" customHeight="1">
      <c r="A82" s="28">
        <v>62</v>
      </c>
      <c r="B82" s="119" t="str">
        <f>IF(J82="","",VLOOKUP(J82,data!$A$3:$AD$2550,19,FALSE))</f>
        <v/>
      </c>
      <c r="C82" s="120"/>
      <c r="D82" s="29" t="str">
        <f>IF(J82="","",VLOOKUP(J82,data!$A$3:$AD$2550,13,FALSE))</f>
        <v/>
      </c>
      <c r="E82" s="28" t="str">
        <f>IF(J82="","",VLOOKUP(J82,data!$A$3:$AD$2550,29,FALSE))</f>
        <v/>
      </c>
      <c r="F82" s="116"/>
      <c r="G82" s="117"/>
      <c r="H82" s="117"/>
      <c r="I82" s="118"/>
      <c r="J82" s="16"/>
      <c r="K82" s="30" t="str">
        <f>IF(J82="","",VLOOKUP(J82,data!$A$3:$AD$2550,21,FALSE))</f>
        <v/>
      </c>
      <c r="L82" s="31" t="str">
        <f t="shared" si="2"/>
        <v/>
      </c>
      <c r="M82" s="116"/>
      <c r="N82" s="117"/>
      <c r="O82" s="117"/>
      <c r="P82" s="118"/>
      <c r="Q82" s="32" t="str">
        <f>IF(J82="","",VLOOKUP(J82,data!$A$3:$AD$2550,25,FALSE))</f>
        <v/>
      </c>
      <c r="R82" s="33" t="str">
        <f>IF(J82="","",VLOOKUP(J82,data!$A$3:$AD$2550,20,FALSE))</f>
        <v/>
      </c>
    </row>
    <row r="83" spans="1:18" s="25" customFormat="1" ht="18" hidden="1" customHeight="1">
      <c r="A83" s="28">
        <v>63</v>
      </c>
      <c r="B83" s="119" t="str">
        <f>IF(J83="","",VLOOKUP(J83,data!$A$3:$AD$2550,19,FALSE))</f>
        <v/>
      </c>
      <c r="C83" s="120"/>
      <c r="D83" s="29" t="str">
        <f>IF(J83="","",VLOOKUP(J83,data!$A$3:$AD$2550,13,FALSE))</f>
        <v/>
      </c>
      <c r="E83" s="28" t="str">
        <f>IF(J83="","",VLOOKUP(J83,data!$A$3:$AD$2550,29,FALSE))</f>
        <v/>
      </c>
      <c r="F83" s="116"/>
      <c r="G83" s="117"/>
      <c r="H83" s="117"/>
      <c r="I83" s="118"/>
      <c r="J83" s="16"/>
      <c r="K83" s="30" t="str">
        <f>IF(J83="","",VLOOKUP(J83,data!$A$3:$AD$2550,21,FALSE))</f>
        <v/>
      </c>
      <c r="L83" s="31" t="str">
        <f t="shared" si="2"/>
        <v/>
      </c>
      <c r="M83" s="116"/>
      <c r="N83" s="117"/>
      <c r="O83" s="117"/>
      <c r="P83" s="118"/>
      <c r="Q83" s="32" t="str">
        <f>IF(J83="","",VLOOKUP(J83,data!$A$3:$AD$2550,25,FALSE))</f>
        <v/>
      </c>
      <c r="R83" s="33" t="str">
        <f>IF(J83="","",VLOOKUP(J83,data!$A$3:$AD$2550,20,FALSE))</f>
        <v/>
      </c>
    </row>
    <row r="84" spans="1:18" s="25" customFormat="1" ht="18" hidden="1" customHeight="1">
      <c r="A84" s="28">
        <v>64</v>
      </c>
      <c r="B84" s="119" t="str">
        <f>IF(J84="","",VLOOKUP(J84,data!$A$3:$AD$2550,19,FALSE))</f>
        <v/>
      </c>
      <c r="C84" s="120"/>
      <c r="D84" s="29" t="str">
        <f>IF(J84="","",VLOOKUP(J84,data!$A$3:$AD$2550,13,FALSE))</f>
        <v/>
      </c>
      <c r="E84" s="28" t="str">
        <f>IF(J84="","",VLOOKUP(J84,data!$A$3:$AD$2550,29,FALSE))</f>
        <v/>
      </c>
      <c r="F84" s="116"/>
      <c r="G84" s="117"/>
      <c r="H84" s="117"/>
      <c r="I84" s="118"/>
      <c r="J84" s="16"/>
      <c r="K84" s="30" t="str">
        <f>IF(J84="","",VLOOKUP(J84,data!$A$3:$AD$2550,21,FALSE))</f>
        <v/>
      </c>
      <c r="L84" s="31" t="str">
        <f t="shared" si="2"/>
        <v/>
      </c>
      <c r="M84" s="116"/>
      <c r="N84" s="117"/>
      <c r="O84" s="117"/>
      <c r="P84" s="118"/>
      <c r="Q84" s="32" t="str">
        <f>IF(J84="","",VLOOKUP(J84,data!$A$3:$AD$2550,25,FALSE))</f>
        <v/>
      </c>
      <c r="R84" s="33" t="str">
        <f>IF(J84="","",VLOOKUP(J84,data!$A$3:$AD$2550,20,FALSE))</f>
        <v/>
      </c>
    </row>
    <row r="85" spans="1:18" s="25" customFormat="1" ht="18" hidden="1" customHeight="1">
      <c r="A85" s="28">
        <v>65</v>
      </c>
      <c r="B85" s="119" t="str">
        <f>IF(J85="","",VLOOKUP(J85,data!$A$3:$AD$2550,19,FALSE))</f>
        <v/>
      </c>
      <c r="C85" s="120"/>
      <c r="D85" s="29" t="str">
        <f>IF(J85="","",VLOOKUP(J85,data!$A$3:$AD$2550,13,FALSE))</f>
        <v/>
      </c>
      <c r="E85" s="28" t="str">
        <f>IF(J85="","",VLOOKUP(J85,data!$A$3:$AD$2550,29,FALSE))</f>
        <v/>
      </c>
      <c r="F85" s="116"/>
      <c r="G85" s="117"/>
      <c r="H85" s="117"/>
      <c r="I85" s="118"/>
      <c r="J85" s="16"/>
      <c r="K85" s="30" t="str">
        <f>IF(J85="","",VLOOKUP(J85,data!$A$3:$AD$2550,21,FALSE))</f>
        <v/>
      </c>
      <c r="L85" s="31" t="str">
        <f t="shared" si="2"/>
        <v/>
      </c>
      <c r="M85" s="116"/>
      <c r="N85" s="117"/>
      <c r="O85" s="117"/>
      <c r="P85" s="118"/>
      <c r="Q85" s="32" t="str">
        <f>IF(J85="","",VLOOKUP(J85,data!$A$3:$AD$2550,25,FALSE))</f>
        <v/>
      </c>
      <c r="R85" s="33" t="str">
        <f>IF(J85="","",VLOOKUP(J85,data!$A$3:$AD$2550,20,FALSE))</f>
        <v/>
      </c>
    </row>
    <row r="86" spans="1:18" s="25" customFormat="1" ht="18" hidden="1" customHeight="1">
      <c r="A86" s="28">
        <v>66</v>
      </c>
      <c r="B86" s="119" t="str">
        <f>IF(J86="","",VLOOKUP(J86,data!$A$3:$AD$2550,19,FALSE))</f>
        <v/>
      </c>
      <c r="C86" s="120"/>
      <c r="D86" s="29" t="str">
        <f>IF(J86="","",VLOOKUP(J86,data!$A$3:$AD$2550,13,FALSE))</f>
        <v/>
      </c>
      <c r="E86" s="28" t="str">
        <f>IF(J86="","",VLOOKUP(J86,data!$A$3:$AD$2550,29,FALSE))</f>
        <v/>
      </c>
      <c r="F86" s="116"/>
      <c r="G86" s="117"/>
      <c r="H86" s="117"/>
      <c r="I86" s="118"/>
      <c r="J86" s="16"/>
      <c r="K86" s="30" t="str">
        <f>IF(J86="","",VLOOKUP(J86,data!$A$3:$AD$2550,21,FALSE))</f>
        <v/>
      </c>
      <c r="L86" s="31" t="str">
        <f t="shared" ref="L86:L149" si="3">IF(K86="","","Pedag.")</f>
        <v/>
      </c>
      <c r="M86" s="116"/>
      <c r="N86" s="117"/>
      <c r="O86" s="117"/>
      <c r="P86" s="118"/>
      <c r="Q86" s="32" t="str">
        <f>IF(J86="","",VLOOKUP(J86,data!$A$3:$AD$2550,25,FALSE))</f>
        <v/>
      </c>
      <c r="R86" s="33" t="str">
        <f>IF(J86="","",VLOOKUP(J86,data!$A$3:$AD$2550,20,FALSE))</f>
        <v/>
      </c>
    </row>
    <row r="87" spans="1:18" s="25" customFormat="1" ht="18" hidden="1" customHeight="1">
      <c r="A87" s="28">
        <v>67</v>
      </c>
      <c r="B87" s="119" t="str">
        <f>IF(J87="","",VLOOKUP(J87,data!$A$3:$AD$2550,19,FALSE))</f>
        <v/>
      </c>
      <c r="C87" s="120"/>
      <c r="D87" s="29" t="str">
        <f>IF(J87="","",VLOOKUP(J87,data!$A$3:$AD$2550,13,FALSE))</f>
        <v/>
      </c>
      <c r="E87" s="28" t="str">
        <f>IF(J87="","",VLOOKUP(J87,data!$A$3:$AD$2550,29,FALSE))</f>
        <v/>
      </c>
      <c r="F87" s="116"/>
      <c r="G87" s="117"/>
      <c r="H87" s="117"/>
      <c r="I87" s="118"/>
      <c r="J87" s="16"/>
      <c r="K87" s="30" t="str">
        <f>IF(J87="","",VLOOKUP(J87,data!$A$3:$AD$2550,21,FALSE))</f>
        <v/>
      </c>
      <c r="L87" s="31" t="str">
        <f t="shared" si="3"/>
        <v/>
      </c>
      <c r="M87" s="116"/>
      <c r="N87" s="117"/>
      <c r="O87" s="117"/>
      <c r="P87" s="118"/>
      <c r="Q87" s="32" t="str">
        <f>IF(J87="","",VLOOKUP(J87,data!$A$3:$AD$2550,25,FALSE))</f>
        <v/>
      </c>
      <c r="R87" s="33" t="str">
        <f>IF(J87="","",VLOOKUP(J87,data!$A$3:$AD$2550,20,FALSE))</f>
        <v/>
      </c>
    </row>
    <row r="88" spans="1:18" s="25" customFormat="1" ht="18" hidden="1" customHeight="1">
      <c r="A88" s="28">
        <v>68</v>
      </c>
      <c r="B88" s="119" t="str">
        <f>IF(J88="","",VLOOKUP(J88,data!$A$3:$AD$2550,19,FALSE))</f>
        <v/>
      </c>
      <c r="C88" s="120"/>
      <c r="D88" s="29" t="str">
        <f>IF(J88="","",VLOOKUP(J88,data!$A$3:$AD$2550,13,FALSE))</f>
        <v/>
      </c>
      <c r="E88" s="28" t="str">
        <f>IF(J88="","",VLOOKUP(J88,data!$A$3:$AD$2550,29,FALSE))</f>
        <v/>
      </c>
      <c r="F88" s="116"/>
      <c r="G88" s="117"/>
      <c r="H88" s="117"/>
      <c r="I88" s="118"/>
      <c r="J88" s="16"/>
      <c r="K88" s="30" t="str">
        <f>IF(J88="","",VLOOKUP(J88,data!$A$3:$AD$2550,21,FALSE))</f>
        <v/>
      </c>
      <c r="L88" s="31" t="str">
        <f t="shared" si="3"/>
        <v/>
      </c>
      <c r="M88" s="116"/>
      <c r="N88" s="117"/>
      <c r="O88" s="117"/>
      <c r="P88" s="118"/>
      <c r="Q88" s="32" t="str">
        <f>IF(J88="","",VLOOKUP(J88,data!$A$3:$AD$2550,25,FALSE))</f>
        <v/>
      </c>
      <c r="R88" s="33" t="str">
        <f>IF(J88="","",VLOOKUP(J88,data!$A$3:$AD$2550,20,FALSE))</f>
        <v/>
      </c>
    </row>
    <row r="89" spans="1:18" s="25" customFormat="1" ht="18" hidden="1" customHeight="1">
      <c r="A89" s="28">
        <v>69</v>
      </c>
      <c r="B89" s="119" t="str">
        <f>IF(J89="","",VLOOKUP(J89,data!$A$3:$AD$2550,19,FALSE))</f>
        <v/>
      </c>
      <c r="C89" s="120"/>
      <c r="D89" s="29" t="str">
        <f>IF(J89="","",VLOOKUP(J89,data!$A$3:$AD$2550,13,FALSE))</f>
        <v/>
      </c>
      <c r="E89" s="28" t="str">
        <f>IF(J89="","",VLOOKUP(J89,data!$A$3:$AD$2550,29,FALSE))</f>
        <v/>
      </c>
      <c r="F89" s="116"/>
      <c r="G89" s="117"/>
      <c r="H89" s="117"/>
      <c r="I89" s="118"/>
      <c r="J89" s="16"/>
      <c r="K89" s="30" t="str">
        <f>IF(J89="","",VLOOKUP(J89,data!$A$3:$AD$2550,21,FALSE))</f>
        <v/>
      </c>
      <c r="L89" s="31" t="str">
        <f t="shared" si="3"/>
        <v/>
      </c>
      <c r="M89" s="116"/>
      <c r="N89" s="117"/>
      <c r="O89" s="117"/>
      <c r="P89" s="118"/>
      <c r="Q89" s="32" t="str">
        <f>IF(J89="","",VLOOKUP(J89,data!$A$3:$AD$2550,25,FALSE))</f>
        <v/>
      </c>
      <c r="R89" s="33" t="str">
        <f>IF(J89="","",VLOOKUP(J89,data!$A$3:$AD$2550,20,FALSE))</f>
        <v/>
      </c>
    </row>
    <row r="90" spans="1:18" s="25" customFormat="1" ht="18" hidden="1" customHeight="1">
      <c r="A90" s="28">
        <v>70</v>
      </c>
      <c r="B90" s="119" t="str">
        <f>IF(J90="","",VLOOKUP(J90,data!$A$3:$AD$2550,19,FALSE))</f>
        <v/>
      </c>
      <c r="C90" s="120"/>
      <c r="D90" s="29" t="str">
        <f>IF(J90="","",VLOOKUP(J90,data!$A$3:$AD$2550,13,FALSE))</f>
        <v/>
      </c>
      <c r="E90" s="28" t="str">
        <f>IF(J90="","",VLOOKUP(J90,data!$A$3:$AD$2550,29,FALSE))</f>
        <v/>
      </c>
      <c r="F90" s="116"/>
      <c r="G90" s="117"/>
      <c r="H90" s="117"/>
      <c r="I90" s="118"/>
      <c r="J90" s="16"/>
      <c r="K90" s="30" t="str">
        <f>IF(J90="","",VLOOKUP(J90,data!$A$3:$AD$2550,21,FALSE))</f>
        <v/>
      </c>
      <c r="L90" s="31" t="str">
        <f t="shared" si="3"/>
        <v/>
      </c>
      <c r="M90" s="116"/>
      <c r="N90" s="117"/>
      <c r="O90" s="117"/>
      <c r="P90" s="118"/>
      <c r="Q90" s="32" t="str">
        <f>IF(J90="","",VLOOKUP(J90,data!$A$3:$AD$2550,25,FALSE))</f>
        <v/>
      </c>
      <c r="R90" s="33" t="str">
        <f>IF(J90="","",VLOOKUP(J90,data!$A$3:$AD$2550,20,FALSE))</f>
        <v/>
      </c>
    </row>
    <row r="91" spans="1:18" s="25" customFormat="1" ht="18" hidden="1" customHeight="1">
      <c r="A91" s="28">
        <v>71</v>
      </c>
      <c r="B91" s="119" t="str">
        <f>IF(J91="","",VLOOKUP(J91,data!$A$3:$AD$2550,19,FALSE))</f>
        <v/>
      </c>
      <c r="C91" s="120"/>
      <c r="D91" s="29" t="str">
        <f>IF(J91="","",VLOOKUP(J91,data!$A$3:$AD$2550,13,FALSE))</f>
        <v/>
      </c>
      <c r="E91" s="28" t="str">
        <f>IF(J91="","",VLOOKUP(J91,data!$A$3:$AD$2550,29,FALSE))</f>
        <v/>
      </c>
      <c r="F91" s="116"/>
      <c r="G91" s="117"/>
      <c r="H91" s="117"/>
      <c r="I91" s="118"/>
      <c r="J91" s="16"/>
      <c r="K91" s="30" t="str">
        <f>IF(J91="","",VLOOKUP(J91,data!$A$3:$AD$2550,21,FALSE))</f>
        <v/>
      </c>
      <c r="L91" s="31" t="str">
        <f t="shared" si="3"/>
        <v/>
      </c>
      <c r="M91" s="116"/>
      <c r="N91" s="117"/>
      <c r="O91" s="117"/>
      <c r="P91" s="118"/>
      <c r="Q91" s="32" t="str">
        <f>IF(J91="","",VLOOKUP(J91,data!$A$3:$AD$2550,25,FALSE))</f>
        <v/>
      </c>
      <c r="R91" s="33" t="str">
        <f>IF(J91="","",VLOOKUP(J91,data!$A$3:$AD$2550,20,FALSE))</f>
        <v/>
      </c>
    </row>
    <row r="92" spans="1:18" s="25" customFormat="1" ht="18" hidden="1" customHeight="1">
      <c r="A92" s="28">
        <v>72</v>
      </c>
      <c r="B92" s="119" t="str">
        <f>IF(J92="","",VLOOKUP(J92,data!$A$3:$AD$2550,19,FALSE))</f>
        <v/>
      </c>
      <c r="C92" s="120"/>
      <c r="D92" s="29" t="str">
        <f>IF(J92="","",VLOOKUP(J92,data!$A$3:$AD$2550,13,FALSE))</f>
        <v/>
      </c>
      <c r="E92" s="28" t="str">
        <f>IF(J92="","",VLOOKUP(J92,data!$A$3:$AD$2550,29,FALSE))</f>
        <v/>
      </c>
      <c r="F92" s="116"/>
      <c r="G92" s="117"/>
      <c r="H92" s="117"/>
      <c r="I92" s="118"/>
      <c r="J92" s="16"/>
      <c r="K92" s="30" t="str">
        <f>IF(J92="","",VLOOKUP(J92,data!$A$3:$AD$2550,21,FALSE))</f>
        <v/>
      </c>
      <c r="L92" s="31" t="str">
        <f t="shared" si="3"/>
        <v/>
      </c>
      <c r="M92" s="116"/>
      <c r="N92" s="117"/>
      <c r="O92" s="117"/>
      <c r="P92" s="118"/>
      <c r="Q92" s="32" t="str">
        <f>IF(J92="","",VLOOKUP(J92,data!$A$3:$AD$2550,25,FALSE))</f>
        <v/>
      </c>
      <c r="R92" s="33" t="str">
        <f>IF(J92="","",VLOOKUP(J92,data!$A$3:$AD$2550,20,FALSE))</f>
        <v/>
      </c>
    </row>
    <row r="93" spans="1:18" s="25" customFormat="1" ht="18" hidden="1" customHeight="1">
      <c r="A93" s="28">
        <v>73</v>
      </c>
      <c r="B93" s="119" t="str">
        <f>IF(J93="","",VLOOKUP(J93,data!$A$3:$AD$2550,19,FALSE))</f>
        <v/>
      </c>
      <c r="C93" s="120"/>
      <c r="D93" s="29" t="str">
        <f>IF(J93="","",VLOOKUP(J93,data!$A$3:$AD$2550,13,FALSE))</f>
        <v/>
      </c>
      <c r="E93" s="28" t="str">
        <f>IF(J93="","",VLOOKUP(J93,data!$A$3:$AD$2550,29,FALSE))</f>
        <v/>
      </c>
      <c r="F93" s="116"/>
      <c r="G93" s="117"/>
      <c r="H93" s="117"/>
      <c r="I93" s="118"/>
      <c r="J93" s="16"/>
      <c r="K93" s="30" t="str">
        <f>IF(J93="","",VLOOKUP(J93,data!$A$3:$AD$2550,21,FALSE))</f>
        <v/>
      </c>
      <c r="L93" s="31" t="str">
        <f t="shared" si="3"/>
        <v/>
      </c>
      <c r="M93" s="116"/>
      <c r="N93" s="117"/>
      <c r="O93" s="117"/>
      <c r="P93" s="118"/>
      <c r="Q93" s="32" t="str">
        <f>IF(J93="","",VLOOKUP(J93,data!$A$3:$AD$2550,25,FALSE))</f>
        <v/>
      </c>
      <c r="R93" s="33" t="str">
        <f>IF(J93="","",VLOOKUP(J93,data!$A$3:$AD$2550,20,FALSE))</f>
        <v/>
      </c>
    </row>
    <row r="94" spans="1:18" s="25" customFormat="1" ht="18" hidden="1" customHeight="1">
      <c r="A94" s="28">
        <v>74</v>
      </c>
      <c r="B94" s="119" t="str">
        <f>IF(J94="","",VLOOKUP(J94,data!$A$3:$AD$2550,19,FALSE))</f>
        <v/>
      </c>
      <c r="C94" s="120"/>
      <c r="D94" s="29" t="str">
        <f>IF(J94="","",VLOOKUP(J94,data!$A$3:$AD$2550,13,FALSE))</f>
        <v/>
      </c>
      <c r="E94" s="28" t="str">
        <f>IF(J94="","",VLOOKUP(J94,data!$A$3:$AD$2550,29,FALSE))</f>
        <v/>
      </c>
      <c r="F94" s="116"/>
      <c r="G94" s="117"/>
      <c r="H94" s="117"/>
      <c r="I94" s="118"/>
      <c r="J94" s="16"/>
      <c r="K94" s="30" t="str">
        <f>IF(J94="","",VLOOKUP(J94,data!$A$3:$AD$2550,21,FALSE))</f>
        <v/>
      </c>
      <c r="L94" s="31" t="str">
        <f t="shared" si="3"/>
        <v/>
      </c>
      <c r="M94" s="116"/>
      <c r="N94" s="117"/>
      <c r="O94" s="117"/>
      <c r="P94" s="118"/>
      <c r="Q94" s="32" t="str">
        <f>IF(J94="","",VLOOKUP(J94,data!$A$3:$AD$2550,25,FALSE))</f>
        <v/>
      </c>
      <c r="R94" s="33" t="str">
        <f>IF(J94="","",VLOOKUP(J94,data!$A$3:$AD$2550,20,FALSE))</f>
        <v/>
      </c>
    </row>
    <row r="95" spans="1:18" s="25" customFormat="1" ht="18" hidden="1" customHeight="1">
      <c r="A95" s="28">
        <v>75</v>
      </c>
      <c r="B95" s="119" t="str">
        <f>IF(J95="","",VLOOKUP(J95,data!$A$3:$AD$2550,19,FALSE))</f>
        <v/>
      </c>
      <c r="C95" s="120"/>
      <c r="D95" s="29" t="str">
        <f>IF(J95="","",VLOOKUP(J95,data!$A$3:$AD$2550,13,FALSE))</f>
        <v/>
      </c>
      <c r="E95" s="28" t="str">
        <f>IF(J95="","",VLOOKUP(J95,data!$A$3:$AD$2550,29,FALSE))</f>
        <v/>
      </c>
      <c r="F95" s="116"/>
      <c r="G95" s="117"/>
      <c r="H95" s="117"/>
      <c r="I95" s="118"/>
      <c r="J95" s="16"/>
      <c r="K95" s="30" t="str">
        <f>IF(J95="","",VLOOKUP(J95,data!$A$3:$AD$2550,21,FALSE))</f>
        <v/>
      </c>
      <c r="L95" s="31" t="str">
        <f t="shared" si="3"/>
        <v/>
      </c>
      <c r="M95" s="116"/>
      <c r="N95" s="117"/>
      <c r="O95" s="117"/>
      <c r="P95" s="118"/>
      <c r="Q95" s="32" t="str">
        <f>IF(J95="","",VLOOKUP(J95,data!$A$3:$AD$2550,25,FALSE))</f>
        <v/>
      </c>
      <c r="R95" s="33" t="str">
        <f>IF(J95="","",VLOOKUP(J95,data!$A$3:$AD$2550,20,FALSE))</f>
        <v/>
      </c>
    </row>
    <row r="96" spans="1:18" s="25" customFormat="1" ht="18" hidden="1" customHeight="1">
      <c r="A96" s="28">
        <v>76</v>
      </c>
      <c r="B96" s="119" t="str">
        <f>IF(J96="","",VLOOKUP(J96,data!$A$3:$AD$2550,19,FALSE))</f>
        <v/>
      </c>
      <c r="C96" s="120"/>
      <c r="D96" s="29" t="str">
        <f>IF(J96="","",VLOOKUP(J96,data!$A$3:$AD$2550,13,FALSE))</f>
        <v/>
      </c>
      <c r="E96" s="28" t="str">
        <f>IF(J96="","",VLOOKUP(J96,data!$A$3:$AD$2550,29,FALSE))</f>
        <v/>
      </c>
      <c r="F96" s="116"/>
      <c r="G96" s="117"/>
      <c r="H96" s="117"/>
      <c r="I96" s="118"/>
      <c r="J96" s="16"/>
      <c r="K96" s="30" t="str">
        <f>IF(J96="","",VLOOKUP(J96,data!$A$3:$AD$2550,21,FALSE))</f>
        <v/>
      </c>
      <c r="L96" s="31" t="str">
        <f t="shared" si="3"/>
        <v/>
      </c>
      <c r="M96" s="116"/>
      <c r="N96" s="117"/>
      <c r="O96" s="117"/>
      <c r="P96" s="118"/>
      <c r="Q96" s="32" t="str">
        <f>IF(J96="","",VLOOKUP(J96,data!$A$3:$AD$2550,25,FALSE))</f>
        <v/>
      </c>
      <c r="R96" s="33" t="str">
        <f>IF(J96="","",VLOOKUP(J96,data!$A$3:$AD$2550,20,FALSE))</f>
        <v/>
      </c>
    </row>
    <row r="97" spans="1:18" s="25" customFormat="1" ht="18" hidden="1" customHeight="1">
      <c r="A97" s="28">
        <v>77</v>
      </c>
      <c r="B97" s="119" t="str">
        <f>IF(J97="","",VLOOKUP(J97,data!$A$3:$AD$2550,19,FALSE))</f>
        <v/>
      </c>
      <c r="C97" s="120"/>
      <c r="D97" s="29" t="str">
        <f>IF(J97="","",VLOOKUP(J97,data!$A$3:$AD$2550,13,FALSE))</f>
        <v/>
      </c>
      <c r="E97" s="28" t="str">
        <f>IF(J97="","",VLOOKUP(J97,data!$A$3:$AD$2550,29,FALSE))</f>
        <v/>
      </c>
      <c r="F97" s="116"/>
      <c r="G97" s="117"/>
      <c r="H97" s="117"/>
      <c r="I97" s="118"/>
      <c r="J97" s="16"/>
      <c r="K97" s="30" t="str">
        <f>IF(J97="","",VLOOKUP(J97,data!$A$3:$AD$2550,21,FALSE))</f>
        <v/>
      </c>
      <c r="L97" s="31" t="str">
        <f t="shared" si="3"/>
        <v/>
      </c>
      <c r="M97" s="116"/>
      <c r="N97" s="117"/>
      <c r="O97" s="117"/>
      <c r="P97" s="118"/>
      <c r="Q97" s="32" t="str">
        <f>IF(J97="","",VLOOKUP(J97,data!$A$3:$AD$2550,25,FALSE))</f>
        <v/>
      </c>
      <c r="R97" s="33" t="str">
        <f>IF(J97="","",VLOOKUP(J97,data!$A$3:$AD$2550,20,FALSE))</f>
        <v/>
      </c>
    </row>
    <row r="98" spans="1:18" s="25" customFormat="1" ht="18" hidden="1" customHeight="1">
      <c r="A98" s="28">
        <v>78</v>
      </c>
      <c r="B98" s="119" t="str">
        <f>IF(J98="","",VLOOKUP(J98,data!$A$3:$AD$2550,19,FALSE))</f>
        <v/>
      </c>
      <c r="C98" s="120"/>
      <c r="D98" s="29" t="str">
        <f>IF(J98="","",VLOOKUP(J98,data!$A$3:$AD$2550,13,FALSE))</f>
        <v/>
      </c>
      <c r="E98" s="28" t="str">
        <f>IF(J98="","",VLOOKUP(J98,data!$A$3:$AD$2550,29,FALSE))</f>
        <v/>
      </c>
      <c r="F98" s="116"/>
      <c r="G98" s="117"/>
      <c r="H98" s="117"/>
      <c r="I98" s="118"/>
      <c r="J98" s="16"/>
      <c r="K98" s="30" t="str">
        <f>IF(J98="","",VLOOKUP(J98,data!$A$3:$AD$2550,21,FALSE))</f>
        <v/>
      </c>
      <c r="L98" s="31" t="str">
        <f t="shared" si="3"/>
        <v/>
      </c>
      <c r="M98" s="116"/>
      <c r="N98" s="117"/>
      <c r="O98" s="117"/>
      <c r="P98" s="118"/>
      <c r="Q98" s="32" t="str">
        <f>IF(J98="","",VLOOKUP(J98,data!$A$3:$AD$2550,25,FALSE))</f>
        <v/>
      </c>
      <c r="R98" s="33" t="str">
        <f>IF(J98="","",VLOOKUP(J98,data!$A$3:$AD$2550,20,FALSE))</f>
        <v/>
      </c>
    </row>
    <row r="99" spans="1:18" s="25" customFormat="1" ht="18" hidden="1" customHeight="1">
      <c r="A99" s="28">
        <v>79</v>
      </c>
      <c r="B99" s="119" t="str">
        <f>IF(J99="","",VLOOKUP(J99,data!$A$3:$AD$2550,19,FALSE))</f>
        <v/>
      </c>
      <c r="C99" s="120"/>
      <c r="D99" s="29" t="str">
        <f>IF(J99="","",VLOOKUP(J99,data!$A$3:$AD$2550,13,FALSE))</f>
        <v/>
      </c>
      <c r="E99" s="28" t="str">
        <f>IF(J99="","",VLOOKUP(J99,data!$A$3:$AD$2550,29,FALSE))</f>
        <v/>
      </c>
      <c r="F99" s="116"/>
      <c r="G99" s="117"/>
      <c r="H99" s="117"/>
      <c r="I99" s="118"/>
      <c r="J99" s="16"/>
      <c r="K99" s="30" t="str">
        <f>IF(J99="","",VLOOKUP(J99,data!$A$3:$AD$2550,21,FALSE))</f>
        <v/>
      </c>
      <c r="L99" s="31" t="str">
        <f t="shared" si="3"/>
        <v/>
      </c>
      <c r="M99" s="116"/>
      <c r="N99" s="117"/>
      <c r="O99" s="117"/>
      <c r="P99" s="118"/>
      <c r="Q99" s="32" t="str">
        <f>IF(J99="","",VLOOKUP(J99,data!$A$3:$AD$2550,25,FALSE))</f>
        <v/>
      </c>
      <c r="R99" s="33" t="str">
        <f>IF(J99="","",VLOOKUP(J99,data!$A$3:$AD$2550,20,FALSE))</f>
        <v/>
      </c>
    </row>
    <row r="100" spans="1:18" s="25" customFormat="1" ht="18" hidden="1" customHeight="1">
      <c r="A100" s="28">
        <v>80</v>
      </c>
      <c r="B100" s="119" t="str">
        <f>IF(J100="","",VLOOKUP(J100,data!$A$3:$AD$2550,19,FALSE))</f>
        <v/>
      </c>
      <c r="C100" s="120"/>
      <c r="D100" s="29" t="str">
        <f>IF(J100="","",VLOOKUP(J100,data!$A$3:$AD$2550,13,FALSE))</f>
        <v/>
      </c>
      <c r="E100" s="28" t="str">
        <f>IF(J100="","",VLOOKUP(J100,data!$A$3:$AD$2550,29,FALSE))</f>
        <v/>
      </c>
      <c r="F100" s="116"/>
      <c r="G100" s="117"/>
      <c r="H100" s="117"/>
      <c r="I100" s="118"/>
      <c r="J100" s="16"/>
      <c r="K100" s="30" t="str">
        <f>IF(J100="","",VLOOKUP(J100,data!$A$3:$AD$2550,21,FALSE))</f>
        <v/>
      </c>
      <c r="L100" s="31" t="str">
        <f t="shared" si="3"/>
        <v/>
      </c>
      <c r="M100" s="116"/>
      <c r="N100" s="117"/>
      <c r="O100" s="117"/>
      <c r="P100" s="118"/>
      <c r="Q100" s="32" t="str">
        <f>IF(J100="","",VLOOKUP(J100,data!$A$3:$AD$2550,25,FALSE))</f>
        <v/>
      </c>
      <c r="R100" s="33" t="str">
        <f>IF(J100="","",VLOOKUP(J100,data!$A$3:$AD$2550,20,FALSE))</f>
        <v/>
      </c>
    </row>
    <row r="101" spans="1:18" s="25" customFormat="1" ht="18" hidden="1" customHeight="1">
      <c r="A101" s="28">
        <v>81</v>
      </c>
      <c r="B101" s="119" t="str">
        <f>IF(J101="","",VLOOKUP(J101,data!$A$3:$AD$2550,19,FALSE))</f>
        <v/>
      </c>
      <c r="C101" s="120"/>
      <c r="D101" s="29" t="str">
        <f>IF(J101="","",VLOOKUP(J101,data!$A$3:$AD$2550,13,FALSE))</f>
        <v/>
      </c>
      <c r="E101" s="28" t="str">
        <f>IF(J101="","",VLOOKUP(J101,data!$A$3:$AD$2550,29,FALSE))</f>
        <v/>
      </c>
      <c r="F101" s="116"/>
      <c r="G101" s="117"/>
      <c r="H101" s="117"/>
      <c r="I101" s="118"/>
      <c r="J101" s="16"/>
      <c r="K101" s="30" t="str">
        <f>IF(J101="","",VLOOKUP(J101,data!$A$3:$AD$2550,21,FALSE))</f>
        <v/>
      </c>
      <c r="L101" s="31" t="str">
        <f t="shared" si="3"/>
        <v/>
      </c>
      <c r="M101" s="116"/>
      <c r="N101" s="117"/>
      <c r="O101" s="117"/>
      <c r="P101" s="118"/>
      <c r="Q101" s="32" t="str">
        <f>IF(J101="","",VLOOKUP(J101,data!$A$3:$AD$2550,25,FALSE))</f>
        <v/>
      </c>
      <c r="R101" s="33" t="str">
        <f>IF(J101="","",VLOOKUP(J101,data!$A$3:$AD$2550,20,FALSE))</f>
        <v/>
      </c>
    </row>
    <row r="102" spans="1:18" s="25" customFormat="1" ht="18" hidden="1" customHeight="1">
      <c r="A102" s="28">
        <v>82</v>
      </c>
      <c r="B102" s="119" t="str">
        <f>IF(J102="","",VLOOKUP(J102,data!$A$3:$AD$2550,19,FALSE))</f>
        <v/>
      </c>
      <c r="C102" s="120"/>
      <c r="D102" s="29" t="str">
        <f>IF(J102="","",VLOOKUP(J102,data!$A$3:$AD$2550,13,FALSE))</f>
        <v/>
      </c>
      <c r="E102" s="28" t="str">
        <f>IF(J102="","",VLOOKUP(J102,data!$A$3:$AD$2550,29,FALSE))</f>
        <v/>
      </c>
      <c r="F102" s="116"/>
      <c r="G102" s="117"/>
      <c r="H102" s="117"/>
      <c r="I102" s="118"/>
      <c r="J102" s="16"/>
      <c r="K102" s="30" t="str">
        <f>IF(J102="","",VLOOKUP(J102,data!$A$3:$AD$2550,21,FALSE))</f>
        <v/>
      </c>
      <c r="L102" s="31" t="str">
        <f t="shared" si="3"/>
        <v/>
      </c>
      <c r="M102" s="116"/>
      <c r="N102" s="117"/>
      <c r="O102" s="117"/>
      <c r="P102" s="118"/>
      <c r="Q102" s="32" t="str">
        <f>IF(J102="","",VLOOKUP(J102,data!$A$3:$AD$2550,25,FALSE))</f>
        <v/>
      </c>
      <c r="R102" s="33" t="str">
        <f>IF(J102="","",VLOOKUP(J102,data!$A$3:$AD$2550,20,FALSE))</f>
        <v/>
      </c>
    </row>
    <row r="103" spans="1:18" s="25" customFormat="1" ht="18" hidden="1" customHeight="1">
      <c r="A103" s="28">
        <v>83</v>
      </c>
      <c r="B103" s="119" t="str">
        <f>IF(J103="","",VLOOKUP(J103,data!$A$3:$AD$2550,19,FALSE))</f>
        <v/>
      </c>
      <c r="C103" s="120"/>
      <c r="D103" s="29" t="str">
        <f>IF(J103="","",VLOOKUP(J103,data!$A$3:$AD$2550,13,FALSE))</f>
        <v/>
      </c>
      <c r="E103" s="28" t="str">
        <f>IF(J103="","",VLOOKUP(J103,data!$A$3:$AD$2550,29,FALSE))</f>
        <v/>
      </c>
      <c r="F103" s="116"/>
      <c r="G103" s="117"/>
      <c r="H103" s="117"/>
      <c r="I103" s="118"/>
      <c r="J103" s="16"/>
      <c r="K103" s="30" t="str">
        <f>IF(J103="","",VLOOKUP(J103,data!$A$3:$AD$2550,21,FALSE))</f>
        <v/>
      </c>
      <c r="L103" s="31" t="str">
        <f t="shared" si="3"/>
        <v/>
      </c>
      <c r="M103" s="116"/>
      <c r="N103" s="117"/>
      <c r="O103" s="117"/>
      <c r="P103" s="118"/>
      <c r="Q103" s="32" t="str">
        <f>IF(J103="","",VLOOKUP(J103,data!$A$3:$AD$2550,25,FALSE))</f>
        <v/>
      </c>
      <c r="R103" s="33" t="str">
        <f>IF(J103="","",VLOOKUP(J103,data!$A$3:$AD$2550,20,FALSE))</f>
        <v/>
      </c>
    </row>
    <row r="104" spans="1:18" s="25" customFormat="1" ht="18" hidden="1" customHeight="1">
      <c r="A104" s="28">
        <v>84</v>
      </c>
      <c r="B104" s="119" t="str">
        <f>IF(J104="","",VLOOKUP(J104,data!$A$3:$AD$2550,19,FALSE))</f>
        <v/>
      </c>
      <c r="C104" s="120"/>
      <c r="D104" s="29" t="str">
        <f>IF(J104="","",VLOOKUP(J104,data!$A$3:$AD$2550,13,FALSE))</f>
        <v/>
      </c>
      <c r="E104" s="28" t="str">
        <f>IF(J104="","",VLOOKUP(J104,data!$A$3:$AD$2550,29,FALSE))</f>
        <v/>
      </c>
      <c r="F104" s="116"/>
      <c r="G104" s="117"/>
      <c r="H104" s="117"/>
      <c r="I104" s="118"/>
      <c r="J104" s="16"/>
      <c r="K104" s="30" t="str">
        <f>IF(J104="","",VLOOKUP(J104,data!$A$3:$AD$2550,21,FALSE))</f>
        <v/>
      </c>
      <c r="L104" s="31" t="str">
        <f t="shared" si="3"/>
        <v/>
      </c>
      <c r="M104" s="116"/>
      <c r="N104" s="117"/>
      <c r="O104" s="117"/>
      <c r="P104" s="118"/>
      <c r="Q104" s="32" t="str">
        <f>IF(J104="","",VLOOKUP(J104,data!$A$3:$AD$2550,25,FALSE))</f>
        <v/>
      </c>
      <c r="R104" s="33" t="str">
        <f>IF(J104="","",VLOOKUP(J104,data!$A$3:$AD$2550,20,FALSE))</f>
        <v/>
      </c>
    </row>
    <row r="105" spans="1:18" s="25" customFormat="1" ht="18" hidden="1" customHeight="1">
      <c r="A105" s="28">
        <v>85</v>
      </c>
      <c r="B105" s="119" t="str">
        <f>IF(J105="","",VLOOKUP(J105,data!$A$3:$AD$2550,19,FALSE))</f>
        <v/>
      </c>
      <c r="C105" s="120"/>
      <c r="D105" s="29" t="str">
        <f>IF(J105="","",VLOOKUP(J105,data!$A$3:$AD$2550,13,FALSE))</f>
        <v/>
      </c>
      <c r="E105" s="28" t="str">
        <f>IF(J105="","",VLOOKUP(J105,data!$A$3:$AD$2550,29,FALSE))</f>
        <v/>
      </c>
      <c r="F105" s="116"/>
      <c r="G105" s="117"/>
      <c r="H105" s="117"/>
      <c r="I105" s="118"/>
      <c r="J105" s="16"/>
      <c r="K105" s="30" t="str">
        <f>IF(J105="","",VLOOKUP(J105,data!$A$3:$AD$2550,21,FALSE))</f>
        <v/>
      </c>
      <c r="L105" s="31" t="str">
        <f t="shared" si="3"/>
        <v/>
      </c>
      <c r="M105" s="116"/>
      <c r="N105" s="117"/>
      <c r="O105" s="117"/>
      <c r="P105" s="118"/>
      <c r="Q105" s="32" t="str">
        <f>IF(J105="","",VLOOKUP(J105,data!$A$3:$AD$2550,25,FALSE))</f>
        <v/>
      </c>
      <c r="R105" s="33" t="str">
        <f>IF(J105="","",VLOOKUP(J105,data!$A$3:$AD$2550,20,FALSE))</f>
        <v/>
      </c>
    </row>
    <row r="106" spans="1:18" s="25" customFormat="1" ht="18" hidden="1" customHeight="1">
      <c r="A106" s="28">
        <v>86</v>
      </c>
      <c r="B106" s="119" t="str">
        <f>IF(J106="","",VLOOKUP(J106,data!$A$3:$AD$2550,19,FALSE))</f>
        <v/>
      </c>
      <c r="C106" s="120"/>
      <c r="D106" s="29" t="str">
        <f>IF(J106="","",VLOOKUP(J106,data!$A$3:$AD$2550,13,FALSE))</f>
        <v/>
      </c>
      <c r="E106" s="28" t="str">
        <f>IF(J106="","",VLOOKUP(J106,data!$A$3:$AD$2550,29,FALSE))</f>
        <v/>
      </c>
      <c r="F106" s="116"/>
      <c r="G106" s="117"/>
      <c r="H106" s="117"/>
      <c r="I106" s="118"/>
      <c r="J106" s="16"/>
      <c r="K106" s="30" t="str">
        <f>IF(J106="","",VLOOKUP(J106,data!$A$3:$AD$2550,21,FALSE))</f>
        <v/>
      </c>
      <c r="L106" s="31" t="str">
        <f t="shared" si="3"/>
        <v/>
      </c>
      <c r="M106" s="116"/>
      <c r="N106" s="117"/>
      <c r="O106" s="117"/>
      <c r="P106" s="118"/>
      <c r="Q106" s="32" t="str">
        <f>IF(J106="","",VLOOKUP(J106,data!$A$3:$AD$2550,25,FALSE))</f>
        <v/>
      </c>
      <c r="R106" s="33" t="str">
        <f>IF(J106="","",VLOOKUP(J106,data!$A$3:$AD$2550,20,FALSE))</f>
        <v/>
      </c>
    </row>
    <row r="107" spans="1:18" s="25" customFormat="1" ht="18" hidden="1" customHeight="1">
      <c r="A107" s="28">
        <v>87</v>
      </c>
      <c r="B107" s="119" t="str">
        <f>IF(J107="","",VLOOKUP(J107,data!$A$3:$AD$2550,19,FALSE))</f>
        <v/>
      </c>
      <c r="C107" s="120"/>
      <c r="D107" s="29" t="str">
        <f>IF(J107="","",VLOOKUP(J107,data!$A$3:$AD$2550,13,FALSE))</f>
        <v/>
      </c>
      <c r="E107" s="28" t="str">
        <f>IF(J107="","",VLOOKUP(J107,data!$A$3:$AD$2550,29,FALSE))</f>
        <v/>
      </c>
      <c r="F107" s="116"/>
      <c r="G107" s="117"/>
      <c r="H107" s="117"/>
      <c r="I107" s="118"/>
      <c r="J107" s="16"/>
      <c r="K107" s="30" t="str">
        <f>IF(J107="","",VLOOKUP(J107,data!$A$3:$AD$2550,21,FALSE))</f>
        <v/>
      </c>
      <c r="L107" s="31" t="str">
        <f t="shared" si="3"/>
        <v/>
      </c>
      <c r="M107" s="116"/>
      <c r="N107" s="117"/>
      <c r="O107" s="117"/>
      <c r="P107" s="118"/>
      <c r="Q107" s="32" t="str">
        <f>IF(J107="","",VLOOKUP(J107,data!$A$3:$AD$2550,25,FALSE))</f>
        <v/>
      </c>
      <c r="R107" s="33" t="str">
        <f>IF(J107="","",VLOOKUP(J107,data!$A$3:$AD$2550,20,FALSE))</f>
        <v/>
      </c>
    </row>
    <row r="108" spans="1:18" s="25" customFormat="1" ht="18" hidden="1" customHeight="1">
      <c r="A108" s="28">
        <v>88</v>
      </c>
      <c r="B108" s="119" t="str">
        <f>IF(J108="","",VLOOKUP(J108,data!$A$3:$AD$2550,19,FALSE))</f>
        <v/>
      </c>
      <c r="C108" s="120"/>
      <c r="D108" s="29" t="str">
        <f>IF(J108="","",VLOOKUP(J108,data!$A$3:$AD$2550,13,FALSE))</f>
        <v/>
      </c>
      <c r="E108" s="28" t="str">
        <f>IF(J108="","",VLOOKUP(J108,data!$A$3:$AD$2550,29,FALSE))</f>
        <v/>
      </c>
      <c r="F108" s="116"/>
      <c r="G108" s="117"/>
      <c r="H108" s="117"/>
      <c r="I108" s="118"/>
      <c r="J108" s="16"/>
      <c r="K108" s="30" t="str">
        <f>IF(J108="","",VLOOKUP(J108,data!$A$3:$AD$2550,21,FALSE))</f>
        <v/>
      </c>
      <c r="L108" s="31" t="str">
        <f t="shared" si="3"/>
        <v/>
      </c>
      <c r="M108" s="116"/>
      <c r="N108" s="117"/>
      <c r="O108" s="117"/>
      <c r="P108" s="118"/>
      <c r="Q108" s="32" t="str">
        <f>IF(J108="","",VLOOKUP(J108,data!$A$3:$AD$2550,25,FALSE))</f>
        <v/>
      </c>
      <c r="R108" s="33" t="str">
        <f>IF(J108="","",VLOOKUP(J108,data!$A$3:$AD$2550,20,FALSE))</f>
        <v/>
      </c>
    </row>
    <row r="109" spans="1:18" s="25" customFormat="1" ht="18" hidden="1" customHeight="1">
      <c r="A109" s="28">
        <v>89</v>
      </c>
      <c r="B109" s="119" t="str">
        <f>IF(J109="","",VLOOKUP(J109,data!$A$3:$AD$2550,19,FALSE))</f>
        <v/>
      </c>
      <c r="C109" s="120"/>
      <c r="D109" s="29" t="str">
        <f>IF(J109="","",VLOOKUP(J109,data!$A$3:$AD$2550,13,FALSE))</f>
        <v/>
      </c>
      <c r="E109" s="28" t="str">
        <f>IF(J109="","",VLOOKUP(J109,data!$A$3:$AD$2550,29,FALSE))</f>
        <v/>
      </c>
      <c r="F109" s="116"/>
      <c r="G109" s="117"/>
      <c r="H109" s="117"/>
      <c r="I109" s="118"/>
      <c r="J109" s="16"/>
      <c r="K109" s="30" t="str">
        <f>IF(J109="","",VLOOKUP(J109,data!$A$3:$AD$2550,21,FALSE))</f>
        <v/>
      </c>
      <c r="L109" s="31" t="str">
        <f t="shared" si="3"/>
        <v/>
      </c>
      <c r="M109" s="116"/>
      <c r="N109" s="117"/>
      <c r="O109" s="117"/>
      <c r="P109" s="118"/>
      <c r="Q109" s="32" t="str">
        <f>IF(J109="","",VLOOKUP(J109,data!$A$3:$AD$2550,25,FALSE))</f>
        <v/>
      </c>
      <c r="R109" s="33" t="str">
        <f>IF(J109="","",VLOOKUP(J109,data!$A$3:$AD$2550,20,FALSE))</f>
        <v/>
      </c>
    </row>
    <row r="110" spans="1:18" s="25" customFormat="1" ht="18" hidden="1" customHeight="1">
      <c r="A110" s="28">
        <v>90</v>
      </c>
      <c r="B110" s="119" t="str">
        <f>IF(J110="","",VLOOKUP(J110,data!$A$3:$AD$2550,19,FALSE))</f>
        <v/>
      </c>
      <c r="C110" s="120"/>
      <c r="D110" s="29" t="str">
        <f>IF(J110="","",VLOOKUP(J110,data!$A$3:$AD$2550,13,FALSE))</f>
        <v/>
      </c>
      <c r="E110" s="28" t="str">
        <f>IF(J110="","",VLOOKUP(J110,data!$A$3:$AD$2550,29,FALSE))</f>
        <v/>
      </c>
      <c r="F110" s="116"/>
      <c r="G110" s="117"/>
      <c r="H110" s="117"/>
      <c r="I110" s="118"/>
      <c r="J110" s="16"/>
      <c r="K110" s="30" t="str">
        <f>IF(J110="","",VLOOKUP(J110,data!$A$3:$AD$2550,21,FALSE))</f>
        <v/>
      </c>
      <c r="L110" s="31" t="str">
        <f t="shared" si="3"/>
        <v/>
      </c>
      <c r="M110" s="116"/>
      <c r="N110" s="117"/>
      <c r="O110" s="117"/>
      <c r="P110" s="118"/>
      <c r="Q110" s="32" t="str">
        <f>IF(J110="","",VLOOKUP(J110,data!$A$3:$AD$2550,25,FALSE))</f>
        <v/>
      </c>
      <c r="R110" s="33" t="str">
        <f>IF(J110="","",VLOOKUP(J110,data!$A$3:$AD$2550,20,FALSE))</f>
        <v/>
      </c>
    </row>
    <row r="111" spans="1:18" s="25" customFormat="1" ht="18" hidden="1" customHeight="1">
      <c r="A111" s="28">
        <v>91</v>
      </c>
      <c r="B111" s="119" t="str">
        <f>IF(J111="","",VLOOKUP(J111,data!$A$3:$AD$2550,19,FALSE))</f>
        <v/>
      </c>
      <c r="C111" s="120"/>
      <c r="D111" s="29" t="str">
        <f>IF(J111="","",VLOOKUP(J111,data!$A$3:$AD$2550,13,FALSE))</f>
        <v/>
      </c>
      <c r="E111" s="28" t="str">
        <f>IF(J111="","",VLOOKUP(J111,data!$A$3:$AD$2550,29,FALSE))</f>
        <v/>
      </c>
      <c r="F111" s="116"/>
      <c r="G111" s="117"/>
      <c r="H111" s="117"/>
      <c r="I111" s="118"/>
      <c r="J111" s="16"/>
      <c r="K111" s="30" t="str">
        <f>IF(J111="","",VLOOKUP(J111,data!$A$3:$AD$2550,21,FALSE))</f>
        <v/>
      </c>
      <c r="L111" s="31" t="str">
        <f t="shared" si="3"/>
        <v/>
      </c>
      <c r="M111" s="116"/>
      <c r="N111" s="117"/>
      <c r="O111" s="117"/>
      <c r="P111" s="118"/>
      <c r="Q111" s="32" t="str">
        <f>IF(J111="","",VLOOKUP(J111,data!$A$3:$AD$2550,25,FALSE))</f>
        <v/>
      </c>
      <c r="R111" s="33" t="str">
        <f>IF(J111="","",VLOOKUP(J111,data!$A$3:$AD$2550,20,FALSE))</f>
        <v/>
      </c>
    </row>
    <row r="112" spans="1:18" s="25" customFormat="1" ht="18" hidden="1" customHeight="1">
      <c r="A112" s="28">
        <v>92</v>
      </c>
      <c r="B112" s="119" t="str">
        <f>IF(J112="","",VLOOKUP(J112,data!$A$3:$AD$2550,19,FALSE))</f>
        <v/>
      </c>
      <c r="C112" s="120"/>
      <c r="D112" s="29" t="str">
        <f>IF(J112="","",VLOOKUP(J112,data!$A$3:$AD$2550,13,FALSE))</f>
        <v/>
      </c>
      <c r="E112" s="28" t="str">
        <f>IF(J112="","",VLOOKUP(J112,data!$A$3:$AD$2550,29,FALSE))</f>
        <v/>
      </c>
      <c r="F112" s="116"/>
      <c r="G112" s="117"/>
      <c r="H112" s="117"/>
      <c r="I112" s="118"/>
      <c r="J112" s="16"/>
      <c r="K112" s="30" t="str">
        <f>IF(J112="","",VLOOKUP(J112,data!$A$3:$AD$2550,21,FALSE))</f>
        <v/>
      </c>
      <c r="L112" s="31" t="str">
        <f t="shared" si="3"/>
        <v/>
      </c>
      <c r="M112" s="116"/>
      <c r="N112" s="117"/>
      <c r="O112" s="117"/>
      <c r="P112" s="118"/>
      <c r="Q112" s="32" t="str">
        <f>IF(J112="","",VLOOKUP(J112,data!$A$3:$AD$2550,25,FALSE))</f>
        <v/>
      </c>
      <c r="R112" s="33" t="str">
        <f>IF(J112="","",VLOOKUP(J112,data!$A$3:$AD$2550,20,FALSE))</f>
        <v/>
      </c>
    </row>
    <row r="113" spans="1:18" s="25" customFormat="1" ht="18" hidden="1" customHeight="1">
      <c r="A113" s="28">
        <v>93</v>
      </c>
      <c r="B113" s="119" t="str">
        <f>IF(J113="","",VLOOKUP(J113,data!$A$3:$AD$2550,19,FALSE))</f>
        <v/>
      </c>
      <c r="C113" s="120"/>
      <c r="D113" s="29" t="str">
        <f>IF(J113="","",VLOOKUP(J113,data!$A$3:$AD$2550,13,FALSE))</f>
        <v/>
      </c>
      <c r="E113" s="28" t="str">
        <f>IF(J113="","",VLOOKUP(J113,data!$A$3:$AD$2550,29,FALSE))</f>
        <v/>
      </c>
      <c r="F113" s="116"/>
      <c r="G113" s="117"/>
      <c r="H113" s="117"/>
      <c r="I113" s="118"/>
      <c r="J113" s="16"/>
      <c r="K113" s="30" t="str">
        <f>IF(J113="","",VLOOKUP(J113,data!$A$3:$AD$2550,21,FALSE))</f>
        <v/>
      </c>
      <c r="L113" s="31" t="str">
        <f t="shared" si="3"/>
        <v/>
      </c>
      <c r="M113" s="116"/>
      <c r="N113" s="117"/>
      <c r="O113" s="117"/>
      <c r="P113" s="118"/>
      <c r="Q113" s="32" t="str">
        <f>IF(J113="","",VLOOKUP(J113,data!$A$3:$AD$2550,25,FALSE))</f>
        <v/>
      </c>
      <c r="R113" s="33" t="str">
        <f>IF(J113="","",VLOOKUP(J113,data!$A$3:$AD$2550,20,FALSE))</f>
        <v/>
      </c>
    </row>
    <row r="114" spans="1:18" s="25" customFormat="1" ht="18" hidden="1" customHeight="1">
      <c r="A114" s="28">
        <v>94</v>
      </c>
      <c r="B114" s="119" t="str">
        <f>IF(J114="","",VLOOKUP(J114,data!$A$3:$AD$2550,19,FALSE))</f>
        <v/>
      </c>
      <c r="C114" s="120"/>
      <c r="D114" s="29" t="str">
        <f>IF(J114="","",VLOOKUP(J114,data!$A$3:$AD$2550,13,FALSE))</f>
        <v/>
      </c>
      <c r="E114" s="28" t="str">
        <f>IF(J114="","",VLOOKUP(J114,data!$A$3:$AD$2550,29,FALSE))</f>
        <v/>
      </c>
      <c r="F114" s="116"/>
      <c r="G114" s="117"/>
      <c r="H114" s="117"/>
      <c r="I114" s="118"/>
      <c r="J114" s="16"/>
      <c r="K114" s="30" t="str">
        <f>IF(J114="","",VLOOKUP(J114,data!$A$3:$AD$2550,21,FALSE))</f>
        <v/>
      </c>
      <c r="L114" s="31" t="str">
        <f t="shared" si="3"/>
        <v/>
      </c>
      <c r="M114" s="116"/>
      <c r="N114" s="117"/>
      <c r="O114" s="117"/>
      <c r="P114" s="118"/>
      <c r="Q114" s="32" t="str">
        <f>IF(J114="","",VLOOKUP(J114,data!$A$3:$AD$2550,25,FALSE))</f>
        <v/>
      </c>
      <c r="R114" s="33" t="str">
        <f>IF(J114="","",VLOOKUP(J114,data!$A$3:$AD$2550,20,FALSE))</f>
        <v/>
      </c>
    </row>
    <row r="115" spans="1:18" s="25" customFormat="1" ht="18" hidden="1" customHeight="1">
      <c r="A115" s="28">
        <v>95</v>
      </c>
      <c r="B115" s="119" t="str">
        <f>IF(J115="","",VLOOKUP(J115,data!$A$3:$AD$2550,19,FALSE))</f>
        <v/>
      </c>
      <c r="C115" s="120"/>
      <c r="D115" s="29" t="str">
        <f>IF(J115="","",VLOOKUP(J115,data!$A$3:$AD$2550,13,FALSE))</f>
        <v/>
      </c>
      <c r="E115" s="28" t="str">
        <f>IF(J115="","",VLOOKUP(J115,data!$A$3:$AD$2550,29,FALSE))</f>
        <v/>
      </c>
      <c r="F115" s="116"/>
      <c r="G115" s="117"/>
      <c r="H115" s="117"/>
      <c r="I115" s="118"/>
      <c r="J115" s="16"/>
      <c r="K115" s="30" t="str">
        <f>IF(J115="","",VLOOKUP(J115,data!$A$3:$AD$2550,21,FALSE))</f>
        <v/>
      </c>
      <c r="L115" s="31" t="str">
        <f t="shared" si="3"/>
        <v/>
      </c>
      <c r="M115" s="116"/>
      <c r="N115" s="117"/>
      <c r="O115" s="117"/>
      <c r="P115" s="118"/>
      <c r="Q115" s="32" t="str">
        <f>IF(J115="","",VLOOKUP(J115,data!$A$3:$AD$2550,25,FALSE))</f>
        <v/>
      </c>
      <c r="R115" s="33" t="str">
        <f>IF(J115="","",VLOOKUP(J115,data!$A$3:$AD$2550,20,FALSE))</f>
        <v/>
      </c>
    </row>
    <row r="116" spans="1:18" s="25" customFormat="1" ht="18" hidden="1" customHeight="1">
      <c r="A116" s="28">
        <v>96</v>
      </c>
      <c r="B116" s="119" t="str">
        <f>IF(J116="","",VLOOKUP(J116,data!$A$3:$AD$2550,19,FALSE))</f>
        <v/>
      </c>
      <c r="C116" s="120"/>
      <c r="D116" s="29" t="str">
        <f>IF(J116="","",VLOOKUP(J116,data!$A$3:$AD$2550,13,FALSE))</f>
        <v/>
      </c>
      <c r="E116" s="28" t="str">
        <f>IF(J116="","",VLOOKUP(J116,data!$A$3:$AD$2550,29,FALSE))</f>
        <v/>
      </c>
      <c r="F116" s="116"/>
      <c r="G116" s="117"/>
      <c r="H116" s="117"/>
      <c r="I116" s="118"/>
      <c r="J116" s="16"/>
      <c r="K116" s="30" t="str">
        <f>IF(J116="","",VLOOKUP(J116,data!$A$3:$AD$2550,21,FALSE))</f>
        <v/>
      </c>
      <c r="L116" s="31" t="str">
        <f t="shared" si="3"/>
        <v/>
      </c>
      <c r="M116" s="116"/>
      <c r="N116" s="117"/>
      <c r="O116" s="117"/>
      <c r="P116" s="118"/>
      <c r="Q116" s="32" t="str">
        <f>IF(J116="","",VLOOKUP(J116,data!$A$3:$AD$2550,25,FALSE))</f>
        <v/>
      </c>
      <c r="R116" s="33" t="str">
        <f>IF(J116="","",VLOOKUP(J116,data!$A$3:$AD$2550,20,FALSE))</f>
        <v/>
      </c>
    </row>
    <row r="117" spans="1:18" s="25" customFormat="1" ht="18" hidden="1" customHeight="1">
      <c r="A117" s="28">
        <v>97</v>
      </c>
      <c r="B117" s="119" t="str">
        <f>IF(J117="","",VLOOKUP(J117,data!$A$3:$AD$2550,19,FALSE))</f>
        <v/>
      </c>
      <c r="C117" s="120"/>
      <c r="D117" s="29" t="str">
        <f>IF(J117="","",VLOOKUP(J117,data!$A$3:$AD$2550,13,FALSE))</f>
        <v/>
      </c>
      <c r="E117" s="28" t="str">
        <f>IF(J117="","",VLOOKUP(J117,data!$A$3:$AD$2550,29,FALSE))</f>
        <v/>
      </c>
      <c r="F117" s="116"/>
      <c r="G117" s="117"/>
      <c r="H117" s="117"/>
      <c r="I117" s="118"/>
      <c r="J117" s="16"/>
      <c r="K117" s="30" t="str">
        <f>IF(J117="","",VLOOKUP(J117,data!$A$3:$AD$2550,21,FALSE))</f>
        <v/>
      </c>
      <c r="L117" s="31" t="str">
        <f t="shared" si="3"/>
        <v/>
      </c>
      <c r="M117" s="116"/>
      <c r="N117" s="117"/>
      <c r="O117" s="117"/>
      <c r="P117" s="118"/>
      <c r="Q117" s="32" t="str">
        <f>IF(J117="","",VLOOKUP(J117,data!$A$3:$AD$2550,25,FALSE))</f>
        <v/>
      </c>
      <c r="R117" s="33" t="str">
        <f>IF(J117="","",VLOOKUP(J117,data!$A$3:$AD$2550,20,FALSE))</f>
        <v/>
      </c>
    </row>
    <row r="118" spans="1:18" s="25" customFormat="1" ht="18" hidden="1" customHeight="1">
      <c r="A118" s="28">
        <v>98</v>
      </c>
      <c r="B118" s="119" t="str">
        <f>IF(J118="","",VLOOKUP(J118,data!$A$3:$AD$2550,19,FALSE))</f>
        <v/>
      </c>
      <c r="C118" s="120"/>
      <c r="D118" s="29" t="str">
        <f>IF(J118="","",VLOOKUP(J118,data!$A$3:$AD$2550,13,FALSE))</f>
        <v/>
      </c>
      <c r="E118" s="28" t="str">
        <f>IF(J118="","",VLOOKUP(J118,data!$A$3:$AD$2550,29,FALSE))</f>
        <v/>
      </c>
      <c r="F118" s="116"/>
      <c r="G118" s="117"/>
      <c r="H118" s="117"/>
      <c r="I118" s="118"/>
      <c r="J118" s="16"/>
      <c r="K118" s="30" t="str">
        <f>IF(J118="","",VLOOKUP(J118,data!$A$3:$AD$2550,21,FALSE))</f>
        <v/>
      </c>
      <c r="L118" s="31" t="str">
        <f t="shared" si="3"/>
        <v/>
      </c>
      <c r="M118" s="116"/>
      <c r="N118" s="117"/>
      <c r="O118" s="117"/>
      <c r="P118" s="118"/>
      <c r="Q118" s="32" t="str">
        <f>IF(J118="","",VLOOKUP(J118,data!$A$3:$AD$2550,25,FALSE))</f>
        <v/>
      </c>
      <c r="R118" s="33" t="str">
        <f>IF(J118="","",VLOOKUP(J118,data!$A$3:$AD$2550,20,FALSE))</f>
        <v/>
      </c>
    </row>
    <row r="119" spans="1:18" s="25" customFormat="1" ht="18" hidden="1" customHeight="1">
      <c r="A119" s="28">
        <v>99</v>
      </c>
      <c r="B119" s="119" t="str">
        <f>IF(J119="","",VLOOKUP(J119,data!$A$3:$AD$2550,19,FALSE))</f>
        <v/>
      </c>
      <c r="C119" s="120"/>
      <c r="D119" s="29" t="str">
        <f>IF(J119="","",VLOOKUP(J119,data!$A$3:$AD$2550,13,FALSE))</f>
        <v/>
      </c>
      <c r="E119" s="28" t="str">
        <f>IF(J119="","",VLOOKUP(J119,data!$A$3:$AD$2550,29,FALSE))</f>
        <v/>
      </c>
      <c r="F119" s="116"/>
      <c r="G119" s="117"/>
      <c r="H119" s="117"/>
      <c r="I119" s="118"/>
      <c r="J119" s="16"/>
      <c r="K119" s="30" t="str">
        <f>IF(J119="","",VLOOKUP(J119,data!$A$3:$AD$2550,21,FALSE))</f>
        <v/>
      </c>
      <c r="L119" s="31" t="str">
        <f t="shared" si="3"/>
        <v/>
      </c>
      <c r="M119" s="116"/>
      <c r="N119" s="117"/>
      <c r="O119" s="117"/>
      <c r="P119" s="118"/>
      <c r="Q119" s="32" t="str">
        <f>IF(J119="","",VLOOKUP(J119,data!$A$3:$AD$2550,25,FALSE))</f>
        <v/>
      </c>
      <c r="R119" s="33" t="str">
        <f>IF(J119="","",VLOOKUP(J119,data!$A$3:$AD$2550,20,FALSE))</f>
        <v/>
      </c>
    </row>
    <row r="120" spans="1:18" s="25" customFormat="1" ht="18" hidden="1" customHeight="1">
      <c r="A120" s="28">
        <v>100</v>
      </c>
      <c r="B120" s="119" t="str">
        <f>IF(J120="","",VLOOKUP(J120,data!$A$3:$AD$2550,19,FALSE))</f>
        <v/>
      </c>
      <c r="C120" s="120"/>
      <c r="D120" s="29" t="str">
        <f>IF(J120="","",VLOOKUP(J120,data!$A$3:$AD$2550,13,FALSE))</f>
        <v/>
      </c>
      <c r="E120" s="28" t="str">
        <f>IF(J120="","",VLOOKUP(J120,data!$A$3:$AD$2550,29,FALSE))</f>
        <v/>
      </c>
      <c r="F120" s="116"/>
      <c r="G120" s="117"/>
      <c r="H120" s="117"/>
      <c r="I120" s="118"/>
      <c r="J120" s="16"/>
      <c r="K120" s="30" t="str">
        <f>IF(J120="","",VLOOKUP(J120,data!$A$3:$AD$2550,21,FALSE))</f>
        <v/>
      </c>
      <c r="L120" s="31" t="str">
        <f t="shared" si="3"/>
        <v/>
      </c>
      <c r="M120" s="116"/>
      <c r="N120" s="117"/>
      <c r="O120" s="117"/>
      <c r="P120" s="118"/>
      <c r="Q120" s="32" t="str">
        <f>IF(J120="","",VLOOKUP(J120,data!$A$3:$AD$2550,25,FALSE))</f>
        <v/>
      </c>
      <c r="R120" s="33" t="str">
        <f>IF(J120="","",VLOOKUP(J120,data!$A$3:$AD$2550,20,FALSE))</f>
        <v/>
      </c>
    </row>
    <row r="121" spans="1:18" s="25" customFormat="1" ht="18" hidden="1" customHeight="1">
      <c r="A121" s="28">
        <v>101</v>
      </c>
      <c r="B121" s="119" t="str">
        <f>IF(J121="","",VLOOKUP(J121,data!$A$3:$AD$2550,19,FALSE))</f>
        <v/>
      </c>
      <c r="C121" s="120"/>
      <c r="D121" s="29" t="str">
        <f>IF(J121="","",VLOOKUP(J121,data!$A$3:$AD$2550,13,FALSE))</f>
        <v/>
      </c>
      <c r="E121" s="28" t="str">
        <f>IF(J121="","",VLOOKUP(J121,data!$A$3:$AD$2550,29,FALSE))</f>
        <v/>
      </c>
      <c r="F121" s="116"/>
      <c r="G121" s="117"/>
      <c r="H121" s="117"/>
      <c r="I121" s="118"/>
      <c r="J121" s="16"/>
      <c r="K121" s="30" t="str">
        <f>IF(J121="","",VLOOKUP(J121,data!$A$3:$AD$2550,21,FALSE))</f>
        <v/>
      </c>
      <c r="L121" s="31" t="str">
        <f t="shared" si="3"/>
        <v/>
      </c>
      <c r="M121" s="116"/>
      <c r="N121" s="117"/>
      <c r="O121" s="117"/>
      <c r="P121" s="118"/>
      <c r="Q121" s="32" t="str">
        <f>IF(J121="","",VLOOKUP(J121,data!$A$3:$AD$2550,25,FALSE))</f>
        <v/>
      </c>
      <c r="R121" s="33" t="str">
        <f>IF(J121="","",VLOOKUP(J121,data!$A$3:$AD$2550,20,FALSE))</f>
        <v/>
      </c>
    </row>
    <row r="122" spans="1:18" s="25" customFormat="1" ht="18" hidden="1" customHeight="1">
      <c r="A122" s="28">
        <v>102</v>
      </c>
      <c r="B122" s="119" t="str">
        <f>IF(J122="","",VLOOKUP(J122,data!$A$3:$AD$2550,19,FALSE))</f>
        <v/>
      </c>
      <c r="C122" s="120"/>
      <c r="D122" s="29" t="str">
        <f>IF(J122="","",VLOOKUP(J122,data!$A$3:$AD$2550,13,FALSE))</f>
        <v/>
      </c>
      <c r="E122" s="28" t="str">
        <f>IF(J122="","",VLOOKUP(J122,data!$A$3:$AD$2550,29,FALSE))</f>
        <v/>
      </c>
      <c r="F122" s="116"/>
      <c r="G122" s="117"/>
      <c r="H122" s="117"/>
      <c r="I122" s="118"/>
      <c r="J122" s="16"/>
      <c r="K122" s="30" t="str">
        <f>IF(J122="","",VLOOKUP(J122,data!$A$3:$AD$2550,21,FALSE))</f>
        <v/>
      </c>
      <c r="L122" s="31" t="str">
        <f t="shared" si="3"/>
        <v/>
      </c>
      <c r="M122" s="116"/>
      <c r="N122" s="117"/>
      <c r="O122" s="117"/>
      <c r="P122" s="118"/>
      <c r="Q122" s="32" t="str">
        <f>IF(J122="","",VLOOKUP(J122,data!$A$3:$AD$2550,25,FALSE))</f>
        <v/>
      </c>
      <c r="R122" s="33" t="str">
        <f>IF(J122="","",VLOOKUP(J122,data!$A$3:$AD$2550,20,FALSE))</f>
        <v/>
      </c>
    </row>
    <row r="123" spans="1:18" s="25" customFormat="1" ht="18" hidden="1" customHeight="1">
      <c r="A123" s="28">
        <v>103</v>
      </c>
      <c r="B123" s="119" t="str">
        <f>IF(J123="","",VLOOKUP(J123,data!$A$3:$AD$2550,19,FALSE))</f>
        <v/>
      </c>
      <c r="C123" s="120"/>
      <c r="D123" s="29" t="str">
        <f>IF(J123="","",VLOOKUP(J123,data!$A$3:$AD$2550,13,FALSE))</f>
        <v/>
      </c>
      <c r="E123" s="28" t="str">
        <f>IF(J123="","",VLOOKUP(J123,data!$A$3:$AD$2550,29,FALSE))</f>
        <v/>
      </c>
      <c r="F123" s="116"/>
      <c r="G123" s="117"/>
      <c r="H123" s="117"/>
      <c r="I123" s="118"/>
      <c r="J123" s="16"/>
      <c r="K123" s="30" t="str">
        <f>IF(J123="","",VLOOKUP(J123,data!$A$3:$AD$2550,21,FALSE))</f>
        <v/>
      </c>
      <c r="L123" s="31" t="str">
        <f t="shared" si="3"/>
        <v/>
      </c>
      <c r="M123" s="116"/>
      <c r="N123" s="117"/>
      <c r="O123" s="117"/>
      <c r="P123" s="118"/>
      <c r="Q123" s="32" t="str">
        <f>IF(J123="","",VLOOKUP(J123,data!$A$3:$AD$2550,25,FALSE))</f>
        <v/>
      </c>
      <c r="R123" s="33" t="str">
        <f>IF(J123="","",VLOOKUP(J123,data!$A$3:$AD$2550,20,FALSE))</f>
        <v/>
      </c>
    </row>
    <row r="124" spans="1:18" s="25" customFormat="1" ht="18" hidden="1" customHeight="1">
      <c r="A124" s="28">
        <v>104</v>
      </c>
      <c r="B124" s="119" t="str">
        <f>IF(J124="","",VLOOKUP(J124,data!$A$3:$AD$2550,19,FALSE))</f>
        <v/>
      </c>
      <c r="C124" s="120"/>
      <c r="D124" s="29" t="str">
        <f>IF(J124="","",VLOOKUP(J124,data!$A$3:$AD$2550,13,FALSE))</f>
        <v/>
      </c>
      <c r="E124" s="28" t="str">
        <f>IF(J124="","",VLOOKUP(J124,data!$A$3:$AD$2550,29,FALSE))</f>
        <v/>
      </c>
      <c r="F124" s="116"/>
      <c r="G124" s="117"/>
      <c r="H124" s="117"/>
      <c r="I124" s="118"/>
      <c r="J124" s="16"/>
      <c r="K124" s="30" t="str">
        <f>IF(J124="","",VLOOKUP(J124,data!$A$3:$AD$2550,21,FALSE))</f>
        <v/>
      </c>
      <c r="L124" s="31" t="str">
        <f t="shared" si="3"/>
        <v/>
      </c>
      <c r="M124" s="116"/>
      <c r="N124" s="117"/>
      <c r="O124" s="117"/>
      <c r="P124" s="118"/>
      <c r="Q124" s="32" t="str">
        <f>IF(J124="","",VLOOKUP(J124,data!$A$3:$AD$2550,25,FALSE))</f>
        <v/>
      </c>
      <c r="R124" s="33" t="str">
        <f>IF(J124="","",VLOOKUP(J124,data!$A$3:$AD$2550,20,FALSE))</f>
        <v/>
      </c>
    </row>
    <row r="125" spans="1:18" s="25" customFormat="1" ht="18" hidden="1" customHeight="1">
      <c r="A125" s="28">
        <v>105</v>
      </c>
      <c r="B125" s="119" t="str">
        <f>IF(J125="","",VLOOKUP(J125,data!$A$3:$AD$2550,19,FALSE))</f>
        <v/>
      </c>
      <c r="C125" s="120"/>
      <c r="D125" s="29" t="str">
        <f>IF(J125="","",VLOOKUP(J125,data!$A$3:$AD$2550,13,FALSE))</f>
        <v/>
      </c>
      <c r="E125" s="28" t="str">
        <f>IF(J125="","",VLOOKUP(J125,data!$A$3:$AD$2550,29,FALSE))</f>
        <v/>
      </c>
      <c r="F125" s="116"/>
      <c r="G125" s="117"/>
      <c r="H125" s="117"/>
      <c r="I125" s="118"/>
      <c r="J125" s="16"/>
      <c r="K125" s="30" t="str">
        <f>IF(J125="","",VLOOKUP(J125,data!$A$3:$AD$2550,21,FALSE))</f>
        <v/>
      </c>
      <c r="L125" s="31" t="str">
        <f t="shared" si="3"/>
        <v/>
      </c>
      <c r="M125" s="116"/>
      <c r="N125" s="117"/>
      <c r="O125" s="117"/>
      <c r="P125" s="118"/>
      <c r="Q125" s="32" t="str">
        <f>IF(J125="","",VLOOKUP(J125,data!$A$3:$AD$2550,25,FALSE))</f>
        <v/>
      </c>
      <c r="R125" s="33" t="str">
        <f>IF(J125="","",VLOOKUP(J125,data!$A$3:$AD$2550,20,FALSE))</f>
        <v/>
      </c>
    </row>
    <row r="126" spans="1:18" s="25" customFormat="1" ht="18" hidden="1" customHeight="1">
      <c r="A126" s="28">
        <v>106</v>
      </c>
      <c r="B126" s="119" t="str">
        <f>IF(J126="","",VLOOKUP(J126,data!$A$3:$AD$2550,19,FALSE))</f>
        <v/>
      </c>
      <c r="C126" s="120"/>
      <c r="D126" s="29" t="str">
        <f>IF(J126="","",VLOOKUP(J126,data!$A$3:$AD$2550,13,FALSE))</f>
        <v/>
      </c>
      <c r="E126" s="28" t="str">
        <f>IF(J126="","",VLOOKUP(J126,data!$A$3:$AD$2550,29,FALSE))</f>
        <v/>
      </c>
      <c r="F126" s="116"/>
      <c r="G126" s="117"/>
      <c r="H126" s="117"/>
      <c r="I126" s="118"/>
      <c r="J126" s="16"/>
      <c r="K126" s="30" t="str">
        <f>IF(J126="","",VLOOKUP(J126,data!$A$3:$AD$2550,21,FALSE))</f>
        <v/>
      </c>
      <c r="L126" s="31" t="str">
        <f t="shared" si="3"/>
        <v/>
      </c>
      <c r="M126" s="116"/>
      <c r="N126" s="117"/>
      <c r="O126" s="117"/>
      <c r="P126" s="118"/>
      <c r="Q126" s="32" t="str">
        <f>IF(J126="","",VLOOKUP(J126,data!$A$3:$AD$2550,25,FALSE))</f>
        <v/>
      </c>
      <c r="R126" s="33" t="str">
        <f>IF(J126="","",VLOOKUP(J126,data!$A$3:$AD$2550,20,FALSE))</f>
        <v/>
      </c>
    </row>
    <row r="127" spans="1:18" s="25" customFormat="1" ht="18" hidden="1" customHeight="1">
      <c r="A127" s="28">
        <v>107</v>
      </c>
      <c r="B127" s="119" t="str">
        <f>IF(J127="","",VLOOKUP(J127,data!$A$3:$AD$2550,19,FALSE))</f>
        <v/>
      </c>
      <c r="C127" s="120"/>
      <c r="D127" s="29" t="str">
        <f>IF(J127="","",VLOOKUP(J127,data!$A$3:$AD$2550,13,FALSE))</f>
        <v/>
      </c>
      <c r="E127" s="28" t="str">
        <f>IF(J127="","",VLOOKUP(J127,data!$A$3:$AD$2550,29,FALSE))</f>
        <v/>
      </c>
      <c r="F127" s="116"/>
      <c r="G127" s="117"/>
      <c r="H127" s="117"/>
      <c r="I127" s="118"/>
      <c r="J127" s="16"/>
      <c r="K127" s="30" t="str">
        <f>IF(J127="","",VLOOKUP(J127,data!$A$3:$AD$2550,21,FALSE))</f>
        <v/>
      </c>
      <c r="L127" s="31" t="str">
        <f t="shared" si="3"/>
        <v/>
      </c>
      <c r="M127" s="116"/>
      <c r="N127" s="117"/>
      <c r="O127" s="117"/>
      <c r="P127" s="118"/>
      <c r="Q127" s="32" t="str">
        <f>IF(J127="","",VLOOKUP(J127,data!$A$3:$AD$2550,25,FALSE))</f>
        <v/>
      </c>
      <c r="R127" s="33" t="str">
        <f>IF(J127="","",VLOOKUP(J127,data!$A$3:$AD$2550,20,FALSE))</f>
        <v/>
      </c>
    </row>
    <row r="128" spans="1:18" s="25" customFormat="1" ht="18" hidden="1" customHeight="1">
      <c r="A128" s="28">
        <v>108</v>
      </c>
      <c r="B128" s="119" t="str">
        <f>IF(J128="","",VLOOKUP(J128,data!$A$3:$AD$2550,19,FALSE))</f>
        <v/>
      </c>
      <c r="C128" s="120"/>
      <c r="D128" s="29" t="str">
        <f>IF(J128="","",VLOOKUP(J128,data!$A$3:$AD$2550,13,FALSE))</f>
        <v/>
      </c>
      <c r="E128" s="28" t="str">
        <f>IF(J128="","",VLOOKUP(J128,data!$A$3:$AD$2550,29,FALSE))</f>
        <v/>
      </c>
      <c r="F128" s="116"/>
      <c r="G128" s="117"/>
      <c r="H128" s="117"/>
      <c r="I128" s="118"/>
      <c r="J128" s="16"/>
      <c r="K128" s="30" t="str">
        <f>IF(J128="","",VLOOKUP(J128,data!$A$3:$AD$2550,21,FALSE))</f>
        <v/>
      </c>
      <c r="L128" s="31" t="str">
        <f t="shared" si="3"/>
        <v/>
      </c>
      <c r="M128" s="116"/>
      <c r="N128" s="117"/>
      <c r="O128" s="117"/>
      <c r="P128" s="118"/>
      <c r="Q128" s="32" t="str">
        <f>IF(J128="","",VLOOKUP(J128,data!$A$3:$AD$2550,25,FALSE))</f>
        <v/>
      </c>
      <c r="R128" s="33" t="str">
        <f>IF(J128="","",VLOOKUP(J128,data!$A$3:$AD$2550,20,FALSE))</f>
        <v/>
      </c>
    </row>
    <row r="129" spans="1:18" s="25" customFormat="1" ht="18" hidden="1" customHeight="1">
      <c r="A129" s="28">
        <v>109</v>
      </c>
      <c r="B129" s="119" t="str">
        <f>IF(J129="","",VLOOKUP(J129,data!$A$3:$AD$2550,19,FALSE))</f>
        <v/>
      </c>
      <c r="C129" s="120"/>
      <c r="D129" s="29" t="str">
        <f>IF(J129="","",VLOOKUP(J129,data!$A$3:$AD$2550,13,FALSE))</f>
        <v/>
      </c>
      <c r="E129" s="28" t="str">
        <f>IF(J129="","",VLOOKUP(J129,data!$A$3:$AD$2550,29,FALSE))</f>
        <v/>
      </c>
      <c r="F129" s="116"/>
      <c r="G129" s="117"/>
      <c r="H129" s="117"/>
      <c r="I129" s="118"/>
      <c r="J129" s="16"/>
      <c r="K129" s="30" t="str">
        <f>IF(J129="","",VLOOKUP(J129,data!$A$3:$AD$2550,21,FALSE))</f>
        <v/>
      </c>
      <c r="L129" s="31" t="str">
        <f t="shared" si="3"/>
        <v/>
      </c>
      <c r="M129" s="116"/>
      <c r="N129" s="117"/>
      <c r="O129" s="117"/>
      <c r="P129" s="118"/>
      <c r="Q129" s="32" t="str">
        <f>IF(J129="","",VLOOKUP(J129,data!$A$3:$AD$2550,25,FALSE))</f>
        <v/>
      </c>
      <c r="R129" s="33" t="str">
        <f>IF(J129="","",VLOOKUP(J129,data!$A$3:$AD$2550,20,FALSE))</f>
        <v/>
      </c>
    </row>
    <row r="130" spans="1:18" s="25" customFormat="1" ht="18" hidden="1" customHeight="1">
      <c r="A130" s="28">
        <v>110</v>
      </c>
      <c r="B130" s="119" t="str">
        <f>IF(J130="","",VLOOKUP(J130,data!$A$3:$AD$2550,19,FALSE))</f>
        <v/>
      </c>
      <c r="C130" s="120"/>
      <c r="D130" s="29" t="str">
        <f>IF(J130="","",VLOOKUP(J130,data!$A$3:$AD$2550,13,FALSE))</f>
        <v/>
      </c>
      <c r="E130" s="28" t="str">
        <f>IF(J130="","",VLOOKUP(J130,data!$A$3:$AD$2550,29,FALSE))</f>
        <v/>
      </c>
      <c r="F130" s="116"/>
      <c r="G130" s="117"/>
      <c r="H130" s="117"/>
      <c r="I130" s="118"/>
      <c r="J130" s="16"/>
      <c r="K130" s="30" t="str">
        <f>IF(J130="","",VLOOKUP(J130,data!$A$3:$AD$2550,21,FALSE))</f>
        <v/>
      </c>
      <c r="L130" s="31" t="str">
        <f t="shared" si="3"/>
        <v/>
      </c>
      <c r="M130" s="116"/>
      <c r="N130" s="117"/>
      <c r="O130" s="117"/>
      <c r="P130" s="118"/>
      <c r="Q130" s="32" t="str">
        <f>IF(J130="","",VLOOKUP(J130,data!$A$3:$AD$2550,25,FALSE))</f>
        <v/>
      </c>
      <c r="R130" s="33" t="str">
        <f>IF(J130="","",VLOOKUP(J130,data!$A$3:$AD$2550,20,FALSE))</f>
        <v/>
      </c>
    </row>
    <row r="131" spans="1:18" s="25" customFormat="1" ht="18" hidden="1" customHeight="1">
      <c r="A131" s="28">
        <v>111</v>
      </c>
      <c r="B131" s="119" t="str">
        <f>IF(J131="","",VLOOKUP(J131,data!$A$3:$AD$2550,19,FALSE))</f>
        <v/>
      </c>
      <c r="C131" s="120"/>
      <c r="D131" s="29" t="str">
        <f>IF(J131="","",VLOOKUP(J131,data!$A$3:$AD$2550,13,FALSE))</f>
        <v/>
      </c>
      <c r="E131" s="28" t="str">
        <f>IF(J131="","",VLOOKUP(J131,data!$A$3:$AD$2550,29,FALSE))</f>
        <v/>
      </c>
      <c r="F131" s="116"/>
      <c r="G131" s="117"/>
      <c r="H131" s="117"/>
      <c r="I131" s="118"/>
      <c r="J131" s="16"/>
      <c r="K131" s="30" t="str">
        <f>IF(J131="","",VLOOKUP(J131,data!$A$3:$AD$2550,21,FALSE))</f>
        <v/>
      </c>
      <c r="L131" s="31" t="str">
        <f t="shared" si="3"/>
        <v/>
      </c>
      <c r="M131" s="116"/>
      <c r="N131" s="117"/>
      <c r="O131" s="117"/>
      <c r="P131" s="118"/>
      <c r="Q131" s="32" t="str">
        <f>IF(J131="","",VLOOKUP(J131,data!$A$3:$AD$2550,25,FALSE))</f>
        <v/>
      </c>
      <c r="R131" s="33" t="str">
        <f>IF(J131="","",VLOOKUP(J131,data!$A$3:$AD$2550,20,FALSE))</f>
        <v/>
      </c>
    </row>
    <row r="132" spans="1:18" s="25" customFormat="1" ht="18" hidden="1" customHeight="1">
      <c r="A132" s="28">
        <v>112</v>
      </c>
      <c r="B132" s="119" t="str">
        <f>IF(J132="","",VLOOKUP(J132,data!$A$3:$AD$2550,19,FALSE))</f>
        <v/>
      </c>
      <c r="C132" s="120"/>
      <c r="D132" s="29" t="str">
        <f>IF(J132="","",VLOOKUP(J132,data!$A$3:$AD$2550,13,FALSE))</f>
        <v/>
      </c>
      <c r="E132" s="28" t="str">
        <f>IF(J132="","",VLOOKUP(J132,data!$A$3:$AD$2550,29,FALSE))</f>
        <v/>
      </c>
      <c r="F132" s="116"/>
      <c r="G132" s="117"/>
      <c r="H132" s="117"/>
      <c r="I132" s="118"/>
      <c r="J132" s="16"/>
      <c r="K132" s="30" t="str">
        <f>IF(J132="","",VLOOKUP(J132,data!$A$3:$AD$2550,21,FALSE))</f>
        <v/>
      </c>
      <c r="L132" s="31" t="str">
        <f t="shared" si="3"/>
        <v/>
      </c>
      <c r="M132" s="116"/>
      <c r="N132" s="117"/>
      <c r="O132" s="117"/>
      <c r="P132" s="118"/>
      <c r="Q132" s="32" t="str">
        <f>IF(J132="","",VLOOKUP(J132,data!$A$3:$AD$2550,25,FALSE))</f>
        <v/>
      </c>
      <c r="R132" s="33" t="str">
        <f>IF(J132="","",VLOOKUP(J132,data!$A$3:$AD$2550,20,FALSE))</f>
        <v/>
      </c>
    </row>
    <row r="133" spans="1:18" s="25" customFormat="1" ht="18" hidden="1" customHeight="1">
      <c r="A133" s="28">
        <v>113</v>
      </c>
      <c r="B133" s="119" t="str">
        <f>IF(J133="","",VLOOKUP(J133,data!$A$3:$AD$2550,19,FALSE))</f>
        <v/>
      </c>
      <c r="C133" s="120"/>
      <c r="D133" s="29" t="str">
        <f>IF(J133="","",VLOOKUP(J133,data!$A$3:$AD$2550,13,FALSE))</f>
        <v/>
      </c>
      <c r="E133" s="28" t="str">
        <f>IF(J133="","",VLOOKUP(J133,data!$A$3:$AD$2550,29,FALSE))</f>
        <v/>
      </c>
      <c r="F133" s="116"/>
      <c r="G133" s="117"/>
      <c r="H133" s="117"/>
      <c r="I133" s="118"/>
      <c r="J133" s="16"/>
      <c r="K133" s="30" t="str">
        <f>IF(J133="","",VLOOKUP(J133,data!$A$3:$AD$2550,21,FALSE))</f>
        <v/>
      </c>
      <c r="L133" s="31" t="str">
        <f t="shared" si="3"/>
        <v/>
      </c>
      <c r="M133" s="116"/>
      <c r="N133" s="117"/>
      <c r="O133" s="117"/>
      <c r="P133" s="118"/>
      <c r="Q133" s="32" t="str">
        <f>IF(J133="","",VLOOKUP(J133,data!$A$3:$AD$2550,25,FALSE))</f>
        <v/>
      </c>
      <c r="R133" s="33" t="str">
        <f>IF(J133="","",VLOOKUP(J133,data!$A$3:$AD$2550,20,FALSE))</f>
        <v/>
      </c>
    </row>
    <row r="134" spans="1:18" s="25" customFormat="1" ht="18" hidden="1" customHeight="1">
      <c r="A134" s="28">
        <v>114</v>
      </c>
      <c r="B134" s="119" t="str">
        <f>IF(J134="","",VLOOKUP(J134,data!$A$3:$AD$2550,19,FALSE))</f>
        <v/>
      </c>
      <c r="C134" s="120"/>
      <c r="D134" s="29" t="str">
        <f>IF(J134="","",VLOOKUP(J134,data!$A$3:$AD$2550,13,FALSE))</f>
        <v/>
      </c>
      <c r="E134" s="28" t="str">
        <f>IF(J134="","",VLOOKUP(J134,data!$A$3:$AD$2550,29,FALSE))</f>
        <v/>
      </c>
      <c r="F134" s="116"/>
      <c r="G134" s="117"/>
      <c r="H134" s="117"/>
      <c r="I134" s="118"/>
      <c r="J134" s="16"/>
      <c r="K134" s="30" t="str">
        <f>IF(J134="","",VLOOKUP(J134,data!$A$3:$AD$2550,21,FALSE))</f>
        <v/>
      </c>
      <c r="L134" s="31" t="str">
        <f t="shared" si="3"/>
        <v/>
      </c>
      <c r="M134" s="116"/>
      <c r="N134" s="117"/>
      <c r="O134" s="117"/>
      <c r="P134" s="118"/>
      <c r="Q134" s="32" t="str">
        <f>IF(J134="","",VLOOKUP(J134,data!$A$3:$AD$2550,25,FALSE))</f>
        <v/>
      </c>
      <c r="R134" s="33" t="str">
        <f>IF(J134="","",VLOOKUP(J134,data!$A$3:$AD$2550,20,FALSE))</f>
        <v/>
      </c>
    </row>
    <row r="135" spans="1:18" s="25" customFormat="1" ht="18" hidden="1" customHeight="1">
      <c r="A135" s="28">
        <v>115</v>
      </c>
      <c r="B135" s="119" t="str">
        <f>IF(J135="","",VLOOKUP(J135,data!$A$3:$AD$2550,19,FALSE))</f>
        <v/>
      </c>
      <c r="C135" s="120"/>
      <c r="D135" s="29" t="str">
        <f>IF(J135="","",VLOOKUP(J135,data!$A$3:$AD$2550,13,FALSE))</f>
        <v/>
      </c>
      <c r="E135" s="28" t="str">
        <f>IF(J135="","",VLOOKUP(J135,data!$A$3:$AD$2550,29,FALSE))</f>
        <v/>
      </c>
      <c r="F135" s="116"/>
      <c r="G135" s="117"/>
      <c r="H135" s="117"/>
      <c r="I135" s="118"/>
      <c r="J135" s="16"/>
      <c r="K135" s="30" t="str">
        <f>IF(J135="","",VLOOKUP(J135,data!$A$3:$AD$2550,21,FALSE))</f>
        <v/>
      </c>
      <c r="L135" s="31" t="str">
        <f t="shared" si="3"/>
        <v/>
      </c>
      <c r="M135" s="116"/>
      <c r="N135" s="117"/>
      <c r="O135" s="117"/>
      <c r="P135" s="118"/>
      <c r="Q135" s="32" t="str">
        <f>IF(J135="","",VLOOKUP(J135,data!$A$3:$AD$2550,25,FALSE))</f>
        <v/>
      </c>
      <c r="R135" s="33" t="str">
        <f>IF(J135="","",VLOOKUP(J135,data!$A$3:$AD$2550,20,FALSE))</f>
        <v/>
      </c>
    </row>
    <row r="136" spans="1:18" s="25" customFormat="1" ht="18" hidden="1" customHeight="1">
      <c r="A136" s="28">
        <v>116</v>
      </c>
      <c r="B136" s="119" t="str">
        <f>IF(J136="","",VLOOKUP(J136,data!$A$3:$AD$2550,19,FALSE))</f>
        <v/>
      </c>
      <c r="C136" s="120"/>
      <c r="D136" s="29" t="str">
        <f>IF(J136="","",VLOOKUP(J136,data!$A$3:$AD$2550,13,FALSE))</f>
        <v/>
      </c>
      <c r="E136" s="28" t="str">
        <f>IF(J136="","",VLOOKUP(J136,data!$A$3:$AD$2550,29,FALSE))</f>
        <v/>
      </c>
      <c r="F136" s="116"/>
      <c r="G136" s="117"/>
      <c r="H136" s="117"/>
      <c r="I136" s="118"/>
      <c r="J136" s="16"/>
      <c r="K136" s="30" t="str">
        <f>IF(J136="","",VLOOKUP(J136,data!$A$3:$AD$2550,21,FALSE))</f>
        <v/>
      </c>
      <c r="L136" s="31" t="str">
        <f t="shared" si="3"/>
        <v/>
      </c>
      <c r="M136" s="116"/>
      <c r="N136" s="117"/>
      <c r="O136" s="117"/>
      <c r="P136" s="118"/>
      <c r="Q136" s="32" t="str">
        <f>IF(J136="","",VLOOKUP(J136,data!$A$3:$AD$2550,25,FALSE))</f>
        <v/>
      </c>
      <c r="R136" s="33" t="str">
        <f>IF(J136="","",VLOOKUP(J136,data!$A$3:$AD$2550,20,FALSE))</f>
        <v/>
      </c>
    </row>
    <row r="137" spans="1:18" s="25" customFormat="1" ht="18" hidden="1" customHeight="1">
      <c r="A137" s="28">
        <v>117</v>
      </c>
      <c r="B137" s="119" t="str">
        <f>IF(J137="","",VLOOKUP(J137,data!$A$3:$AD$2550,19,FALSE))</f>
        <v/>
      </c>
      <c r="C137" s="120"/>
      <c r="D137" s="29" t="str">
        <f>IF(J137="","",VLOOKUP(J137,data!$A$3:$AD$2550,13,FALSE))</f>
        <v/>
      </c>
      <c r="E137" s="28" t="str">
        <f>IF(J137="","",VLOOKUP(J137,data!$A$3:$AD$2550,29,FALSE))</f>
        <v/>
      </c>
      <c r="F137" s="116"/>
      <c r="G137" s="117"/>
      <c r="H137" s="117"/>
      <c r="I137" s="118"/>
      <c r="J137" s="16"/>
      <c r="K137" s="30" t="str">
        <f>IF(J137="","",VLOOKUP(J137,data!$A$3:$AD$2550,21,FALSE))</f>
        <v/>
      </c>
      <c r="L137" s="31" t="str">
        <f t="shared" si="3"/>
        <v/>
      </c>
      <c r="M137" s="116"/>
      <c r="N137" s="117"/>
      <c r="O137" s="117"/>
      <c r="P137" s="118"/>
      <c r="Q137" s="32" t="str">
        <f>IF(J137="","",VLOOKUP(J137,data!$A$3:$AD$2550,25,FALSE))</f>
        <v/>
      </c>
      <c r="R137" s="33" t="str">
        <f>IF(J137="","",VLOOKUP(J137,data!$A$3:$AD$2550,20,FALSE))</f>
        <v/>
      </c>
    </row>
    <row r="138" spans="1:18" s="25" customFormat="1" ht="18" hidden="1" customHeight="1">
      <c r="A138" s="28">
        <v>118</v>
      </c>
      <c r="B138" s="119" t="str">
        <f>IF(J138="","",VLOOKUP(J138,data!$A$3:$AD$2550,19,FALSE))</f>
        <v/>
      </c>
      <c r="C138" s="120"/>
      <c r="D138" s="29" t="str">
        <f>IF(J138="","",VLOOKUP(J138,data!$A$3:$AD$2550,13,FALSE))</f>
        <v/>
      </c>
      <c r="E138" s="28" t="str">
        <f>IF(J138="","",VLOOKUP(J138,data!$A$3:$AD$2550,29,FALSE))</f>
        <v/>
      </c>
      <c r="F138" s="116"/>
      <c r="G138" s="117"/>
      <c r="H138" s="117"/>
      <c r="I138" s="118"/>
      <c r="J138" s="16"/>
      <c r="K138" s="30" t="str">
        <f>IF(J138="","",VLOOKUP(J138,data!$A$3:$AD$2550,21,FALSE))</f>
        <v/>
      </c>
      <c r="L138" s="31" t="str">
        <f t="shared" si="3"/>
        <v/>
      </c>
      <c r="M138" s="116"/>
      <c r="N138" s="117"/>
      <c r="O138" s="117"/>
      <c r="P138" s="118"/>
      <c r="Q138" s="32" t="str">
        <f>IF(J138="","",VLOOKUP(J138,data!$A$3:$AD$2550,25,FALSE))</f>
        <v/>
      </c>
      <c r="R138" s="33" t="str">
        <f>IF(J138="","",VLOOKUP(J138,data!$A$3:$AD$2550,20,FALSE))</f>
        <v/>
      </c>
    </row>
    <row r="139" spans="1:18" s="25" customFormat="1" ht="18" hidden="1" customHeight="1">
      <c r="A139" s="28">
        <v>119</v>
      </c>
      <c r="B139" s="119" t="str">
        <f>IF(J139="","",VLOOKUP(J139,data!$A$3:$AD$2550,19,FALSE))</f>
        <v/>
      </c>
      <c r="C139" s="120"/>
      <c r="D139" s="29" t="str">
        <f>IF(J139="","",VLOOKUP(J139,data!$A$3:$AD$2550,13,FALSE))</f>
        <v/>
      </c>
      <c r="E139" s="28" t="str">
        <f>IF(J139="","",VLOOKUP(J139,data!$A$3:$AD$2550,29,FALSE))</f>
        <v/>
      </c>
      <c r="F139" s="116"/>
      <c r="G139" s="117"/>
      <c r="H139" s="117"/>
      <c r="I139" s="118"/>
      <c r="J139" s="16"/>
      <c r="K139" s="30" t="str">
        <f>IF(J139="","",VLOOKUP(J139,data!$A$3:$AD$2550,21,FALSE))</f>
        <v/>
      </c>
      <c r="L139" s="31" t="str">
        <f t="shared" si="3"/>
        <v/>
      </c>
      <c r="M139" s="116"/>
      <c r="N139" s="117"/>
      <c r="O139" s="117"/>
      <c r="P139" s="118"/>
      <c r="Q139" s="32" t="str">
        <f>IF(J139="","",VLOOKUP(J139,data!$A$3:$AD$2550,25,FALSE))</f>
        <v/>
      </c>
      <c r="R139" s="33" t="str">
        <f>IF(J139="","",VLOOKUP(J139,data!$A$3:$AD$2550,20,FALSE))</f>
        <v/>
      </c>
    </row>
    <row r="140" spans="1:18" s="25" customFormat="1" ht="18" hidden="1" customHeight="1">
      <c r="A140" s="28">
        <v>120</v>
      </c>
      <c r="B140" s="119" t="str">
        <f>IF(J140="","",VLOOKUP(J140,data!$A$3:$AD$2550,19,FALSE))</f>
        <v/>
      </c>
      <c r="C140" s="120"/>
      <c r="D140" s="29" t="str">
        <f>IF(J140="","",VLOOKUP(J140,data!$A$3:$AD$2550,13,FALSE))</f>
        <v/>
      </c>
      <c r="E140" s="28" t="str">
        <f>IF(J140="","",VLOOKUP(J140,data!$A$3:$AD$2550,29,FALSE))</f>
        <v/>
      </c>
      <c r="F140" s="116"/>
      <c r="G140" s="117"/>
      <c r="H140" s="117"/>
      <c r="I140" s="118"/>
      <c r="J140" s="16"/>
      <c r="K140" s="30" t="str">
        <f>IF(J140="","",VLOOKUP(J140,data!$A$3:$AD$2550,21,FALSE))</f>
        <v/>
      </c>
      <c r="L140" s="31" t="str">
        <f t="shared" si="3"/>
        <v/>
      </c>
      <c r="M140" s="116"/>
      <c r="N140" s="117"/>
      <c r="O140" s="117"/>
      <c r="P140" s="118"/>
      <c r="Q140" s="32" t="str">
        <f>IF(J140="","",VLOOKUP(J140,data!$A$3:$AD$2550,25,FALSE))</f>
        <v/>
      </c>
      <c r="R140" s="33" t="str">
        <f>IF(J140="","",VLOOKUP(J140,data!$A$3:$AD$2550,20,FALSE))</f>
        <v/>
      </c>
    </row>
    <row r="141" spans="1:18" s="25" customFormat="1" ht="18" hidden="1" customHeight="1">
      <c r="A141" s="28">
        <v>121</v>
      </c>
      <c r="B141" s="119" t="str">
        <f>IF(J141="","",VLOOKUP(J141,data!$A$3:$AD$2550,19,FALSE))</f>
        <v/>
      </c>
      <c r="C141" s="120"/>
      <c r="D141" s="29" t="str">
        <f>IF(J141="","",VLOOKUP(J141,data!$A$3:$AD$2550,13,FALSE))</f>
        <v/>
      </c>
      <c r="E141" s="28" t="str">
        <f>IF(J141="","",VLOOKUP(J141,data!$A$3:$AD$2550,29,FALSE))</f>
        <v/>
      </c>
      <c r="F141" s="116"/>
      <c r="G141" s="117"/>
      <c r="H141" s="117"/>
      <c r="I141" s="118"/>
      <c r="J141" s="16"/>
      <c r="K141" s="30" t="str">
        <f>IF(J141="","",VLOOKUP(J141,data!$A$3:$AD$2550,21,FALSE))</f>
        <v/>
      </c>
      <c r="L141" s="31" t="str">
        <f t="shared" si="3"/>
        <v/>
      </c>
      <c r="M141" s="116"/>
      <c r="N141" s="117"/>
      <c r="O141" s="117"/>
      <c r="P141" s="118"/>
      <c r="Q141" s="32" t="str">
        <f>IF(J141="","",VLOOKUP(J141,data!$A$3:$AD$2550,25,FALSE))</f>
        <v/>
      </c>
      <c r="R141" s="33" t="str">
        <f>IF(J141="","",VLOOKUP(J141,data!$A$3:$AD$2550,20,FALSE))</f>
        <v/>
      </c>
    </row>
    <row r="142" spans="1:18" s="25" customFormat="1" ht="18" hidden="1" customHeight="1">
      <c r="A142" s="28">
        <v>122</v>
      </c>
      <c r="B142" s="119" t="str">
        <f>IF(J142="","",VLOOKUP(J142,data!$A$3:$AD$2550,19,FALSE))</f>
        <v/>
      </c>
      <c r="C142" s="120"/>
      <c r="D142" s="29" t="str">
        <f>IF(J142="","",VLOOKUP(J142,data!$A$3:$AD$2550,13,FALSE))</f>
        <v/>
      </c>
      <c r="E142" s="28" t="str">
        <f>IF(J142="","",VLOOKUP(J142,data!$A$3:$AD$2550,29,FALSE))</f>
        <v/>
      </c>
      <c r="F142" s="116"/>
      <c r="G142" s="117"/>
      <c r="H142" s="117"/>
      <c r="I142" s="118"/>
      <c r="J142" s="16"/>
      <c r="K142" s="30" t="str">
        <f>IF(J142="","",VLOOKUP(J142,data!$A$3:$AD$2550,21,FALSE))</f>
        <v/>
      </c>
      <c r="L142" s="31" t="str">
        <f t="shared" si="3"/>
        <v/>
      </c>
      <c r="M142" s="116"/>
      <c r="N142" s="117"/>
      <c r="O142" s="117"/>
      <c r="P142" s="118"/>
      <c r="Q142" s="32" t="str">
        <f>IF(J142="","",VLOOKUP(J142,data!$A$3:$AD$2550,25,FALSE))</f>
        <v/>
      </c>
      <c r="R142" s="33" t="str">
        <f>IF(J142="","",VLOOKUP(J142,data!$A$3:$AD$2550,20,FALSE))</f>
        <v/>
      </c>
    </row>
    <row r="143" spans="1:18" s="25" customFormat="1" ht="18" hidden="1" customHeight="1">
      <c r="A143" s="28">
        <v>123</v>
      </c>
      <c r="B143" s="119" t="str">
        <f>IF(J143="","",VLOOKUP(J143,data!$A$3:$AD$2550,19,FALSE))</f>
        <v/>
      </c>
      <c r="C143" s="120"/>
      <c r="D143" s="29" t="str">
        <f>IF(J143="","",VLOOKUP(J143,data!$A$3:$AD$2550,13,FALSE))</f>
        <v/>
      </c>
      <c r="E143" s="28" t="str">
        <f>IF(J143="","",VLOOKUP(J143,data!$A$3:$AD$2550,29,FALSE))</f>
        <v/>
      </c>
      <c r="F143" s="116"/>
      <c r="G143" s="117"/>
      <c r="H143" s="117"/>
      <c r="I143" s="118"/>
      <c r="J143" s="16"/>
      <c r="K143" s="30" t="str">
        <f>IF(J143="","",VLOOKUP(J143,data!$A$3:$AD$2550,21,FALSE))</f>
        <v/>
      </c>
      <c r="L143" s="31" t="str">
        <f t="shared" si="3"/>
        <v/>
      </c>
      <c r="M143" s="116"/>
      <c r="N143" s="117"/>
      <c r="O143" s="117"/>
      <c r="P143" s="118"/>
      <c r="Q143" s="32" t="str">
        <f>IF(J143="","",VLOOKUP(J143,data!$A$3:$AD$2550,25,FALSE))</f>
        <v/>
      </c>
      <c r="R143" s="33" t="str">
        <f>IF(J143="","",VLOOKUP(J143,data!$A$3:$AD$2550,20,FALSE))</f>
        <v/>
      </c>
    </row>
    <row r="144" spans="1:18" s="25" customFormat="1" ht="18" hidden="1" customHeight="1">
      <c r="A144" s="28">
        <v>124</v>
      </c>
      <c r="B144" s="119" t="str">
        <f>IF(J144="","",VLOOKUP(J144,data!$A$3:$AD$2550,19,FALSE))</f>
        <v/>
      </c>
      <c r="C144" s="120"/>
      <c r="D144" s="29" t="str">
        <f>IF(J144="","",VLOOKUP(J144,data!$A$3:$AD$2550,13,FALSE))</f>
        <v/>
      </c>
      <c r="E144" s="28" t="str">
        <f>IF(J144="","",VLOOKUP(J144,data!$A$3:$AD$2550,29,FALSE))</f>
        <v/>
      </c>
      <c r="F144" s="116"/>
      <c r="G144" s="117"/>
      <c r="H144" s="117"/>
      <c r="I144" s="118"/>
      <c r="J144" s="16"/>
      <c r="K144" s="30" t="str">
        <f>IF(J144="","",VLOOKUP(J144,data!$A$3:$AD$2550,21,FALSE))</f>
        <v/>
      </c>
      <c r="L144" s="31" t="str">
        <f t="shared" si="3"/>
        <v/>
      </c>
      <c r="M144" s="116"/>
      <c r="N144" s="117"/>
      <c r="O144" s="117"/>
      <c r="P144" s="118"/>
      <c r="Q144" s="32" t="str">
        <f>IF(J144="","",VLOOKUP(J144,data!$A$3:$AD$2550,25,FALSE))</f>
        <v/>
      </c>
      <c r="R144" s="33" t="str">
        <f>IF(J144="","",VLOOKUP(J144,data!$A$3:$AD$2550,20,FALSE))</f>
        <v/>
      </c>
    </row>
    <row r="145" spans="1:26" s="25" customFormat="1" ht="18" hidden="1" customHeight="1">
      <c r="A145" s="28">
        <v>125</v>
      </c>
      <c r="B145" s="119" t="str">
        <f>IF(J145="","",VLOOKUP(J145,data!$A$3:$AD$2550,19,FALSE))</f>
        <v/>
      </c>
      <c r="C145" s="120"/>
      <c r="D145" s="29" t="str">
        <f>IF(J145="","",VLOOKUP(J145,data!$A$3:$AD$2550,13,FALSE))</f>
        <v/>
      </c>
      <c r="E145" s="28" t="str">
        <f>IF(J145="","",VLOOKUP(J145,data!$A$3:$AD$2550,29,FALSE))</f>
        <v/>
      </c>
      <c r="F145" s="116"/>
      <c r="G145" s="117"/>
      <c r="H145" s="117"/>
      <c r="I145" s="118"/>
      <c r="J145" s="16"/>
      <c r="K145" s="30" t="str">
        <f>IF(J145="","",VLOOKUP(J145,data!$A$3:$AD$2550,21,FALSE))</f>
        <v/>
      </c>
      <c r="L145" s="31" t="str">
        <f t="shared" si="3"/>
        <v/>
      </c>
      <c r="M145" s="116"/>
      <c r="N145" s="117"/>
      <c r="O145" s="117"/>
      <c r="P145" s="118"/>
      <c r="Q145" s="32" t="str">
        <f>IF(J145="","",VLOOKUP(J145,data!$A$3:$AD$2550,25,FALSE))</f>
        <v/>
      </c>
      <c r="R145" s="33" t="str">
        <f>IF(J145="","",VLOOKUP(J145,data!$A$3:$AD$2550,20,FALSE))</f>
        <v/>
      </c>
    </row>
    <row r="146" spans="1:26" s="25" customFormat="1" ht="18" hidden="1" customHeight="1">
      <c r="A146" s="28">
        <v>126</v>
      </c>
      <c r="B146" s="119" t="str">
        <f>IF(J146="","",VLOOKUP(J146,data!$A$3:$AD$2550,19,FALSE))</f>
        <v/>
      </c>
      <c r="C146" s="120"/>
      <c r="D146" s="29" t="str">
        <f>IF(J146="","",VLOOKUP(J146,data!$A$3:$AD$2550,13,FALSE))</f>
        <v/>
      </c>
      <c r="E146" s="28" t="str">
        <f>IF(J146="","",VLOOKUP(J146,data!$A$3:$AD$2550,29,FALSE))</f>
        <v/>
      </c>
      <c r="F146" s="116"/>
      <c r="G146" s="117"/>
      <c r="H146" s="117"/>
      <c r="I146" s="118"/>
      <c r="J146" s="16"/>
      <c r="K146" s="30" t="str">
        <f>IF(J146="","",VLOOKUP(J146,data!$A$3:$AD$2550,21,FALSE))</f>
        <v/>
      </c>
      <c r="L146" s="31" t="str">
        <f t="shared" si="3"/>
        <v/>
      </c>
      <c r="M146" s="116"/>
      <c r="N146" s="117"/>
      <c r="O146" s="117"/>
      <c r="P146" s="118"/>
      <c r="Q146" s="32" t="str">
        <f>IF(J146="","",VLOOKUP(J146,data!$A$3:$AD$2550,25,FALSE))</f>
        <v/>
      </c>
      <c r="R146" s="33" t="str">
        <f>IF(J146="","",VLOOKUP(J146,data!$A$3:$AD$2550,20,FALSE))</f>
        <v/>
      </c>
    </row>
    <row r="147" spans="1:26" s="25" customFormat="1" ht="18" hidden="1" customHeight="1">
      <c r="A147" s="28">
        <v>127</v>
      </c>
      <c r="B147" s="119" t="str">
        <f>IF(J147="","",VLOOKUP(J147,data!$A$3:$AD$2550,19,FALSE))</f>
        <v/>
      </c>
      <c r="C147" s="120"/>
      <c r="D147" s="29" t="str">
        <f>IF(J147="","",VLOOKUP(J147,data!$A$3:$AD$2550,13,FALSE))</f>
        <v/>
      </c>
      <c r="E147" s="28" t="str">
        <f>IF(J147="","",VLOOKUP(J147,data!$A$3:$AD$2550,29,FALSE))</f>
        <v/>
      </c>
      <c r="F147" s="116"/>
      <c r="G147" s="117"/>
      <c r="H147" s="117"/>
      <c r="I147" s="118"/>
      <c r="J147" s="16"/>
      <c r="K147" s="30" t="str">
        <f>IF(J147="","",VLOOKUP(J147,data!$A$3:$AD$2550,21,FALSE))</f>
        <v/>
      </c>
      <c r="L147" s="31" t="str">
        <f t="shared" si="3"/>
        <v/>
      </c>
      <c r="M147" s="116"/>
      <c r="N147" s="117"/>
      <c r="O147" s="117"/>
      <c r="P147" s="118"/>
      <c r="Q147" s="32" t="str">
        <f>IF(J147="","",VLOOKUP(J147,data!$A$3:$AD$2550,25,FALSE))</f>
        <v/>
      </c>
      <c r="R147" s="33" t="str">
        <f>IF(J147="","",VLOOKUP(J147,data!$A$3:$AD$2550,20,FALSE))</f>
        <v/>
      </c>
    </row>
    <row r="148" spans="1:26" s="25" customFormat="1" ht="18" hidden="1" customHeight="1">
      <c r="A148" s="28">
        <v>128</v>
      </c>
      <c r="B148" s="119" t="str">
        <f>IF(J148="","",VLOOKUP(J148,data!$A$3:$AD$2550,19,FALSE))</f>
        <v/>
      </c>
      <c r="C148" s="120"/>
      <c r="D148" s="29" t="str">
        <f>IF(J148="","",VLOOKUP(J148,data!$A$3:$AD$2550,13,FALSE))</f>
        <v/>
      </c>
      <c r="E148" s="28" t="str">
        <f>IF(J148="","",VLOOKUP(J148,data!$A$3:$AD$2550,29,FALSE))</f>
        <v/>
      </c>
      <c r="F148" s="116"/>
      <c r="G148" s="117"/>
      <c r="H148" s="117"/>
      <c r="I148" s="118"/>
      <c r="J148" s="16"/>
      <c r="K148" s="30" t="str">
        <f>IF(J148="","",VLOOKUP(J148,data!$A$3:$AD$2550,21,FALSE))</f>
        <v/>
      </c>
      <c r="L148" s="31" t="str">
        <f t="shared" si="3"/>
        <v/>
      </c>
      <c r="M148" s="116"/>
      <c r="N148" s="117"/>
      <c r="O148" s="117"/>
      <c r="P148" s="118"/>
      <c r="Q148" s="32" t="str">
        <f>IF(J148="","",VLOOKUP(J148,data!$A$3:$AD$2550,25,FALSE))</f>
        <v/>
      </c>
      <c r="R148" s="33" t="str">
        <f>IF(J148="","",VLOOKUP(J148,data!$A$3:$AD$2550,20,FALSE))</f>
        <v/>
      </c>
    </row>
    <row r="149" spans="1:26" s="25" customFormat="1" ht="18" hidden="1" customHeight="1">
      <c r="A149" s="28">
        <v>129</v>
      </c>
      <c r="B149" s="119" t="str">
        <f>IF(J149="","",VLOOKUP(J149,data!$A$3:$AD$2550,19,FALSE))</f>
        <v/>
      </c>
      <c r="C149" s="120"/>
      <c r="D149" s="29" t="str">
        <f>IF(J149="","",VLOOKUP(J149,data!$A$3:$AD$2550,13,FALSE))</f>
        <v/>
      </c>
      <c r="E149" s="28" t="str">
        <f>IF(J149="","",VLOOKUP(J149,data!$A$3:$AD$2550,29,FALSE))</f>
        <v/>
      </c>
      <c r="F149" s="116"/>
      <c r="G149" s="117"/>
      <c r="H149" s="117"/>
      <c r="I149" s="118"/>
      <c r="J149" s="16"/>
      <c r="K149" s="30" t="str">
        <f>IF(J149="","",VLOOKUP(J149,data!$A$3:$AD$2550,21,FALSE))</f>
        <v/>
      </c>
      <c r="L149" s="31" t="str">
        <f t="shared" si="3"/>
        <v/>
      </c>
      <c r="M149" s="116"/>
      <c r="N149" s="117"/>
      <c r="O149" s="117"/>
      <c r="P149" s="118"/>
      <c r="Q149" s="32" t="str">
        <f>IF(J149="","",VLOOKUP(J149,data!$A$3:$AD$2550,25,FALSE))</f>
        <v/>
      </c>
      <c r="R149" s="33" t="str">
        <f>IF(J149="","",VLOOKUP(J149,data!$A$3:$AD$2550,20,FALSE))</f>
        <v/>
      </c>
    </row>
    <row r="150" spans="1:26" s="25" customFormat="1" ht="18" hidden="1" customHeight="1">
      <c r="A150" s="28">
        <v>130</v>
      </c>
      <c r="B150" s="119" t="str">
        <f>IF(J150="","",VLOOKUP(J150,data!$A$3:$AD$2550,19,FALSE))</f>
        <v/>
      </c>
      <c r="C150" s="120"/>
      <c r="D150" s="29" t="str">
        <f>IF(J150="","",VLOOKUP(J150,data!$A$3:$AD$2550,13,FALSE))</f>
        <v/>
      </c>
      <c r="E150" s="28" t="str">
        <f>IF(J150="","",VLOOKUP(J150,data!$A$3:$AD$2550,29,FALSE))</f>
        <v/>
      </c>
      <c r="F150" s="116"/>
      <c r="G150" s="117"/>
      <c r="H150" s="117"/>
      <c r="I150" s="118"/>
      <c r="J150" s="16"/>
      <c r="K150" s="30" t="str">
        <f>IF(J150="","",VLOOKUP(J150,data!$A$3:$AD$2550,21,FALSE))</f>
        <v/>
      </c>
      <c r="L150" s="31" t="str">
        <f>IF(K150="","","Pedag.")</f>
        <v/>
      </c>
      <c r="M150" s="116"/>
      <c r="N150" s="117"/>
      <c r="O150" s="117"/>
      <c r="P150" s="118"/>
      <c r="Q150" s="32" t="str">
        <f>IF(J150="","",VLOOKUP(J150,data!$A$3:$AD$2550,25,FALSE))</f>
        <v/>
      </c>
      <c r="R150" s="33" t="str">
        <f>IF(J150="","",VLOOKUP(J150,data!$A$3:$AD$2550,20,FALSE))</f>
        <v/>
      </c>
    </row>
    <row r="151" spans="1:26" s="25" customFormat="1" ht="21" customHeight="1">
      <c r="A151" s="144" t="s">
        <v>1102</v>
      </c>
      <c r="B151" s="145"/>
      <c r="C151" s="145"/>
      <c r="D151" s="145"/>
      <c r="E151" s="145"/>
      <c r="F151" s="145"/>
      <c r="G151" s="145"/>
      <c r="H151" s="145"/>
      <c r="I151" s="146"/>
      <c r="J151" s="50">
        <f>COUNTIF(J21:J150,"????????????")</f>
        <v>2</v>
      </c>
      <c r="K151" s="34"/>
      <c r="L151" s="34"/>
      <c r="M151" s="121">
        <f>SUM(M21:P150)</f>
        <v>0</v>
      </c>
      <c r="N151" s="121"/>
      <c r="O151" s="121"/>
      <c r="P151" s="121"/>
      <c r="Q151" s="66"/>
      <c r="R151" s="67"/>
      <c r="S151" s="35" t="s">
        <v>1103</v>
      </c>
    </row>
    <row r="152" spans="1:26" s="25" customFormat="1" ht="7.5" customHeight="1">
      <c r="A152" s="36"/>
      <c r="B152" s="36"/>
      <c r="C152" s="36"/>
      <c r="D152" s="36"/>
      <c r="E152" s="36"/>
      <c r="F152" s="36"/>
      <c r="G152" s="36"/>
      <c r="H152" s="36"/>
      <c r="I152" s="36"/>
      <c r="J152" s="36"/>
      <c r="K152" s="36"/>
      <c r="L152" s="36"/>
      <c r="M152" s="37" t="s">
        <v>1104</v>
      </c>
      <c r="N152" s="37"/>
      <c r="O152" s="38"/>
      <c r="P152" s="36"/>
      <c r="Q152" s="26"/>
      <c r="R152" s="26"/>
    </row>
    <row r="153" spans="1:26" s="25" customFormat="1" ht="21" customHeight="1">
      <c r="A153" s="62" t="s">
        <v>9620</v>
      </c>
      <c r="B153" s="27"/>
      <c r="C153" s="27"/>
      <c r="Q153" s="26"/>
      <c r="R153" s="26"/>
    </row>
    <row r="154" spans="1:26" s="25" customFormat="1" ht="6" customHeight="1">
      <c r="A154" s="27"/>
      <c r="B154" s="27"/>
      <c r="C154" s="27"/>
      <c r="Q154" s="26"/>
      <c r="R154" s="26"/>
    </row>
    <row r="155" spans="1:26" s="25" customFormat="1" ht="38.25" customHeight="1">
      <c r="A155" s="47" t="s">
        <v>1097</v>
      </c>
      <c r="B155" s="125" t="s">
        <v>1120</v>
      </c>
      <c r="C155" s="126"/>
      <c r="D155" s="47" t="s">
        <v>1098</v>
      </c>
      <c r="E155" s="48" t="s">
        <v>1099</v>
      </c>
      <c r="F155" s="125" t="s">
        <v>9612</v>
      </c>
      <c r="G155" s="127"/>
      <c r="H155" s="127"/>
      <c r="I155" s="126"/>
      <c r="J155" s="63" t="s">
        <v>9611</v>
      </c>
      <c r="K155" s="125" t="s">
        <v>1101</v>
      </c>
      <c r="L155" s="126"/>
      <c r="M155" s="125" t="s">
        <v>9621</v>
      </c>
      <c r="N155" s="127"/>
      <c r="O155" s="127"/>
      <c r="P155" s="126"/>
      <c r="Q155" s="65" t="s">
        <v>9619</v>
      </c>
      <c r="R155" s="65" t="s">
        <v>9614</v>
      </c>
      <c r="V155"/>
      <c r="Z155"/>
    </row>
    <row r="156" spans="1:26" s="25" customFormat="1" ht="18" customHeight="1">
      <c r="A156" s="28">
        <v>1</v>
      </c>
      <c r="B156" s="119" t="str">
        <f>IF(J156="","",VLOOKUP(J156,data!$A$3:$AD$2550,19,FALSE))</f>
        <v/>
      </c>
      <c r="C156" s="120"/>
      <c r="D156" s="29" t="str">
        <f>IF(J156="","",VLOOKUP(J156,data!$A$3:$AD$2550,13,FALSE))</f>
        <v/>
      </c>
      <c r="E156" s="28" t="str">
        <f>IF(J156="","",VLOOKUP(J156,data!$A$3:$AD$2550,29,FALSE))</f>
        <v/>
      </c>
      <c r="F156" s="116"/>
      <c r="G156" s="117"/>
      <c r="H156" s="117"/>
      <c r="I156" s="118"/>
      <c r="J156" s="16"/>
      <c r="K156" s="30" t="str">
        <f>IF(J156="","",VLOOKUP(J156,data!$A$3:$AD$2550,21,FALSE))</f>
        <v/>
      </c>
      <c r="L156" s="31" t="str">
        <f>IF(K156="","","Pedag.")</f>
        <v/>
      </c>
      <c r="M156" s="124" t="s">
        <v>9622</v>
      </c>
      <c r="N156" s="117"/>
      <c r="O156" s="117"/>
      <c r="P156" s="118"/>
      <c r="Q156" s="32" t="str">
        <f>IF(J156="","",VLOOKUP(J156,data!$A$3:$AD$2550,25,FALSE))</f>
        <v/>
      </c>
      <c r="R156" s="33" t="str">
        <f>IF(J156="","",VLOOKUP(J156,data!$A$3:$AD$2550,20,FALSE))</f>
        <v/>
      </c>
      <c r="V156"/>
      <c r="Z156"/>
    </row>
    <row r="157" spans="1:26" s="25" customFormat="1" ht="18" customHeight="1">
      <c r="A157" s="28">
        <v>2</v>
      </c>
      <c r="B157" s="119" t="str">
        <f>IF(J157="","",VLOOKUP(J157,data!$A$3:$AD$2550,19,FALSE))</f>
        <v/>
      </c>
      <c r="C157" s="120"/>
      <c r="D157" s="29" t="str">
        <f>IF(J157="","",VLOOKUP(J157,data!$A$3:$AD$2550,13,FALSE))</f>
        <v/>
      </c>
      <c r="E157" s="28" t="str">
        <f>IF(J157="","",VLOOKUP(J157,data!$A$3:$AD$2550,29,FALSE))</f>
        <v/>
      </c>
      <c r="F157" s="116"/>
      <c r="G157" s="117"/>
      <c r="H157" s="117"/>
      <c r="I157" s="118"/>
      <c r="J157" s="16"/>
      <c r="K157" s="30" t="str">
        <f>IF(J157="","",VLOOKUP(J157,data!$A$3:$AD$2550,21,FALSE))</f>
        <v/>
      </c>
      <c r="L157" s="31" t="str">
        <f t="shared" ref="L157:L220" si="4">IF(K157="","","Pedag.")</f>
        <v/>
      </c>
      <c r="M157" s="124" t="s">
        <v>9622</v>
      </c>
      <c r="N157" s="117"/>
      <c r="O157" s="117"/>
      <c r="P157" s="118"/>
      <c r="Q157" s="32" t="str">
        <f>IF(J157="","",VLOOKUP(J157,data!$A$3:$AD$2550,25,FALSE))</f>
        <v/>
      </c>
      <c r="R157" s="33" t="str">
        <f>IF(J157="","",VLOOKUP(J157,data!$A$3:$AD$2550,20,FALSE))</f>
        <v/>
      </c>
      <c r="V157"/>
      <c r="Z157"/>
    </row>
    <row r="158" spans="1:26" s="25" customFormat="1" ht="18" customHeight="1">
      <c r="A158" s="28">
        <v>3</v>
      </c>
      <c r="B158" s="119" t="str">
        <f>IF(J158="","",VLOOKUP(J158,data!$A$3:$AD$2550,19,FALSE))</f>
        <v/>
      </c>
      <c r="C158" s="120"/>
      <c r="D158" s="29" t="str">
        <f>IF(J158="","",VLOOKUP(J158,data!$A$3:$AD$2550,13,FALSE))</f>
        <v/>
      </c>
      <c r="E158" s="28" t="str">
        <f>IF(J158="","",VLOOKUP(J158,data!$A$3:$AD$2550,29,FALSE))</f>
        <v/>
      </c>
      <c r="F158" s="116"/>
      <c r="G158" s="117"/>
      <c r="H158" s="117"/>
      <c r="I158" s="118"/>
      <c r="J158" s="16"/>
      <c r="K158" s="30" t="str">
        <f>IF(J158="","",VLOOKUP(J158,data!$A$3:$AD$2550,21,FALSE))</f>
        <v/>
      </c>
      <c r="L158" s="31" t="str">
        <f t="shared" si="4"/>
        <v/>
      </c>
      <c r="M158" s="124"/>
      <c r="N158" s="117"/>
      <c r="O158" s="117"/>
      <c r="P158" s="118"/>
      <c r="Q158" s="32" t="str">
        <f>IF(J158="","",VLOOKUP(J158,data!$A$3:$AD$2550,25,FALSE))</f>
        <v/>
      </c>
      <c r="R158" s="33" t="str">
        <f>IF(J158="","",VLOOKUP(J158,data!$A$3:$AD$2550,20,FALSE))</f>
        <v/>
      </c>
      <c r="V158"/>
      <c r="Z158"/>
    </row>
    <row r="159" spans="1:26" s="25" customFormat="1" ht="18" customHeight="1">
      <c r="A159" s="28">
        <v>4</v>
      </c>
      <c r="B159" s="119" t="str">
        <f>IF(J159="","",VLOOKUP(J159,data!$A$3:$AD$2550,19,FALSE))</f>
        <v/>
      </c>
      <c r="C159" s="120"/>
      <c r="D159" s="29" t="str">
        <f>IF(J159="","",VLOOKUP(J159,data!$A$3:$AD$2550,13,FALSE))</f>
        <v/>
      </c>
      <c r="E159" s="28" t="str">
        <f>IF(J159="","",VLOOKUP(J159,data!$A$3:$AD$2550,29,FALSE))</f>
        <v/>
      </c>
      <c r="F159" s="116"/>
      <c r="G159" s="117"/>
      <c r="H159" s="117"/>
      <c r="I159" s="118"/>
      <c r="J159" s="16"/>
      <c r="K159" s="30" t="str">
        <f>IF(J159="","",VLOOKUP(J159,data!$A$3:$AD$2550,21,FALSE))</f>
        <v/>
      </c>
      <c r="L159" s="31" t="str">
        <f t="shared" si="4"/>
        <v/>
      </c>
      <c r="M159" s="124"/>
      <c r="N159" s="117"/>
      <c r="O159" s="117"/>
      <c r="P159" s="118"/>
      <c r="Q159" s="32" t="str">
        <f>IF(J159="","",VLOOKUP(J159,data!$A$3:$AD$2550,25,FALSE))</f>
        <v/>
      </c>
      <c r="R159" s="33" t="str">
        <f>IF(J159="","",VLOOKUP(J159,data!$A$3:$AD$2550,20,FALSE))</f>
        <v/>
      </c>
      <c r="V159"/>
      <c r="Z159"/>
    </row>
    <row r="160" spans="1:26" s="25" customFormat="1" ht="18" hidden="1" customHeight="1">
      <c r="A160" s="28">
        <v>5</v>
      </c>
      <c r="B160" s="119" t="str">
        <f>IF(J160="","",VLOOKUP(J160,data!$A$3:$AD$2550,19,FALSE))</f>
        <v/>
      </c>
      <c r="C160" s="120"/>
      <c r="D160" s="29" t="str">
        <f>IF(J160="","",VLOOKUP(J160,data!$A$3:$AD$2550,13,FALSE))</f>
        <v/>
      </c>
      <c r="E160" s="28" t="str">
        <f>IF(J160="","",VLOOKUP(J160,data!$A$3:$AD$2550,29,FALSE))</f>
        <v/>
      </c>
      <c r="F160" s="116"/>
      <c r="G160" s="117"/>
      <c r="H160" s="118"/>
      <c r="I160" s="45"/>
      <c r="J160" s="16"/>
      <c r="K160" s="30" t="str">
        <f>IF(J160="","",VLOOKUP(J160,data!$A$3:$AD$2550,21,FALSE))</f>
        <v/>
      </c>
      <c r="L160" s="31" t="str">
        <f t="shared" si="4"/>
        <v/>
      </c>
      <c r="M160" s="116"/>
      <c r="N160" s="117"/>
      <c r="O160" s="117"/>
      <c r="P160" s="118"/>
      <c r="Q160" s="32" t="str">
        <f>IF(J160="","",VLOOKUP(J160,data!$A$3:$AD$2550,25,FALSE))</f>
        <v/>
      </c>
      <c r="R160" s="33" t="str">
        <f>IF(J160="","",VLOOKUP(J160,data!$A$3:$AD$2550,20,FALSE))</f>
        <v/>
      </c>
      <c r="V160"/>
      <c r="Z160"/>
    </row>
    <row r="161" spans="1:26" s="25" customFormat="1" ht="18" hidden="1" customHeight="1">
      <c r="A161" s="28">
        <v>6</v>
      </c>
      <c r="B161" s="119" t="str">
        <f>IF(J161="","",VLOOKUP(J161,data!$A$3:$AD$2550,19,FALSE))</f>
        <v/>
      </c>
      <c r="C161" s="120"/>
      <c r="D161" s="29" t="str">
        <f>IF(J161="","",VLOOKUP(J161,data!$A$3:$AD$2550,13,FALSE))</f>
        <v/>
      </c>
      <c r="E161" s="28" t="str">
        <f>IF(J161="","",VLOOKUP(J161,data!$A$3:$AD$2550,29,FALSE))</f>
        <v/>
      </c>
      <c r="F161" s="116"/>
      <c r="G161" s="117"/>
      <c r="H161" s="118"/>
      <c r="I161" s="45"/>
      <c r="J161" s="16"/>
      <c r="K161" s="30" t="str">
        <f>IF(J161="","",VLOOKUP(J161,data!$A$3:$AD$2550,21,FALSE))</f>
        <v/>
      </c>
      <c r="L161" s="31" t="str">
        <f t="shared" si="4"/>
        <v/>
      </c>
      <c r="M161" s="116"/>
      <c r="N161" s="117"/>
      <c r="O161" s="117"/>
      <c r="P161" s="118"/>
      <c r="Q161" s="32" t="str">
        <f>IF(J161="","",VLOOKUP(J161,data!$A$3:$AD$2550,25,FALSE))</f>
        <v/>
      </c>
      <c r="R161" s="33" t="str">
        <f>IF(J161="","",VLOOKUP(J161,data!$A$3:$AD$2550,20,FALSE))</f>
        <v/>
      </c>
      <c r="V161"/>
      <c r="Z161"/>
    </row>
    <row r="162" spans="1:26" s="25" customFormat="1" ht="18" hidden="1" customHeight="1">
      <c r="A162" s="28">
        <v>7</v>
      </c>
      <c r="B162" s="119" t="str">
        <f>IF(J162="","",VLOOKUP(J162,data!$A$3:$AD$2550,19,FALSE))</f>
        <v/>
      </c>
      <c r="C162" s="120"/>
      <c r="D162" s="29" t="str">
        <f>IF(J162="","",VLOOKUP(J162,data!$A$3:$AD$2550,13,FALSE))</f>
        <v/>
      </c>
      <c r="E162" s="28" t="str">
        <f>IF(J162="","",VLOOKUP(J162,data!$A$3:$AD$2550,29,FALSE))</f>
        <v/>
      </c>
      <c r="F162" s="116"/>
      <c r="G162" s="117"/>
      <c r="H162" s="118"/>
      <c r="I162" s="45"/>
      <c r="J162" s="16"/>
      <c r="K162" s="30" t="str">
        <f>IF(J162="","",VLOOKUP(J162,data!$A$3:$AD$2550,21,FALSE))</f>
        <v/>
      </c>
      <c r="L162" s="31" t="str">
        <f t="shared" si="4"/>
        <v/>
      </c>
      <c r="M162" s="116"/>
      <c r="N162" s="117"/>
      <c r="O162" s="117"/>
      <c r="P162" s="118"/>
      <c r="Q162" s="32" t="str">
        <f>IF(J162="","",VLOOKUP(J162,data!$A$3:$AD$2550,25,FALSE))</f>
        <v/>
      </c>
      <c r="R162" s="33" t="str">
        <f>IF(J162="","",VLOOKUP(J162,data!$A$3:$AD$2550,20,FALSE))</f>
        <v/>
      </c>
      <c r="V162"/>
      <c r="Z162"/>
    </row>
    <row r="163" spans="1:26" s="25" customFormat="1" ht="18" hidden="1" customHeight="1">
      <c r="A163" s="28">
        <v>8</v>
      </c>
      <c r="B163" s="119" t="str">
        <f>IF(J163="","",VLOOKUP(J163,data!$A$3:$AD$2550,19,FALSE))</f>
        <v/>
      </c>
      <c r="C163" s="120"/>
      <c r="D163" s="29" t="str">
        <f>IF(J163="","",VLOOKUP(J163,data!$A$3:$AD$2550,13,FALSE))</f>
        <v/>
      </c>
      <c r="E163" s="28" t="str">
        <f>IF(J163="","",VLOOKUP(J163,data!$A$3:$AD$2550,29,FALSE))</f>
        <v/>
      </c>
      <c r="F163" s="116"/>
      <c r="G163" s="117"/>
      <c r="H163" s="118"/>
      <c r="I163" s="45"/>
      <c r="J163" s="16"/>
      <c r="K163" s="30" t="str">
        <f>IF(J163="","",VLOOKUP(J163,data!$A$3:$AD$2550,21,FALSE))</f>
        <v/>
      </c>
      <c r="L163" s="31" t="str">
        <f t="shared" si="4"/>
        <v/>
      </c>
      <c r="M163" s="116"/>
      <c r="N163" s="117"/>
      <c r="O163" s="117"/>
      <c r="P163" s="118"/>
      <c r="Q163" s="32" t="str">
        <f>IF(J163="","",VLOOKUP(J163,data!$A$3:$AD$2550,25,FALSE))</f>
        <v/>
      </c>
      <c r="R163" s="33" t="str">
        <f>IF(J163="","",VLOOKUP(J163,data!$A$3:$AD$2550,20,FALSE))</f>
        <v/>
      </c>
    </row>
    <row r="164" spans="1:26" s="25" customFormat="1" ht="18" hidden="1" customHeight="1">
      <c r="A164" s="28">
        <v>9</v>
      </c>
      <c r="B164" s="119" t="str">
        <f>IF(J164="","",VLOOKUP(J164,data!$A$3:$AD$2550,19,FALSE))</f>
        <v/>
      </c>
      <c r="C164" s="120"/>
      <c r="D164" s="29" t="str">
        <f>IF(J164="","",VLOOKUP(J164,data!$A$3:$AD$2550,13,FALSE))</f>
        <v/>
      </c>
      <c r="E164" s="28" t="str">
        <f>IF(J164="","",VLOOKUP(J164,data!$A$3:$AD$2550,29,FALSE))</f>
        <v/>
      </c>
      <c r="F164" s="116"/>
      <c r="G164" s="117"/>
      <c r="H164" s="118"/>
      <c r="I164" s="45"/>
      <c r="J164" s="16"/>
      <c r="K164" s="30" t="str">
        <f>IF(J164="","",VLOOKUP(J164,data!$A$3:$AD$2550,21,FALSE))</f>
        <v/>
      </c>
      <c r="L164" s="31" t="str">
        <f t="shared" si="4"/>
        <v/>
      </c>
      <c r="M164" s="116"/>
      <c r="N164" s="117"/>
      <c r="O164" s="117"/>
      <c r="P164" s="118"/>
      <c r="Q164" s="32" t="str">
        <f>IF(J164="","",VLOOKUP(J164,data!$A$3:$AD$2550,25,FALSE))</f>
        <v/>
      </c>
      <c r="R164" s="33" t="str">
        <f>IF(J164="","",VLOOKUP(J164,data!$A$3:$AD$2550,20,FALSE))</f>
        <v/>
      </c>
    </row>
    <row r="165" spans="1:26" s="25" customFormat="1" ht="18" hidden="1" customHeight="1">
      <c r="A165" s="28">
        <v>10</v>
      </c>
      <c r="B165" s="119" t="str">
        <f>IF(J165="","",VLOOKUP(J165,data!$A$3:$AD$2550,19,FALSE))</f>
        <v/>
      </c>
      <c r="C165" s="120"/>
      <c r="D165" s="29" t="str">
        <f>IF(J165="","",VLOOKUP(J165,data!$A$3:$AD$2550,13,FALSE))</f>
        <v/>
      </c>
      <c r="E165" s="28" t="str">
        <f>IF(J165="","",VLOOKUP(J165,data!$A$3:$AD$2550,29,FALSE))</f>
        <v/>
      </c>
      <c r="F165" s="116"/>
      <c r="G165" s="117"/>
      <c r="H165" s="118"/>
      <c r="I165" s="45"/>
      <c r="J165" s="16"/>
      <c r="K165" s="30" t="str">
        <f>IF(J165="","",VLOOKUP(J165,data!$A$3:$AD$2550,21,FALSE))</f>
        <v/>
      </c>
      <c r="L165" s="31" t="str">
        <f t="shared" si="4"/>
        <v/>
      </c>
      <c r="M165" s="116"/>
      <c r="N165" s="117"/>
      <c r="O165" s="117"/>
      <c r="P165" s="118"/>
      <c r="Q165" s="32" t="str">
        <f>IF(J165="","",VLOOKUP(J165,data!$A$3:$AD$2550,25,FALSE))</f>
        <v/>
      </c>
      <c r="R165" s="33" t="str">
        <f>IF(J165="","",VLOOKUP(J165,data!$A$3:$AD$2550,20,FALSE))</f>
        <v/>
      </c>
    </row>
    <row r="166" spans="1:26" s="25" customFormat="1" ht="18" hidden="1" customHeight="1">
      <c r="A166" s="28">
        <v>11</v>
      </c>
      <c r="B166" s="119" t="str">
        <f>IF(J166="","",VLOOKUP(J166,data!$A$3:$AD$2550,19,FALSE))</f>
        <v/>
      </c>
      <c r="C166" s="120"/>
      <c r="D166" s="29" t="str">
        <f>IF(J166="","",VLOOKUP(J166,data!$A$3:$AD$2550,13,FALSE))</f>
        <v/>
      </c>
      <c r="E166" s="28" t="str">
        <f>IF(J166="","",VLOOKUP(J166,data!$A$3:$AD$2550,29,FALSE))</f>
        <v/>
      </c>
      <c r="F166" s="116"/>
      <c r="G166" s="117"/>
      <c r="H166" s="118"/>
      <c r="I166" s="45"/>
      <c r="J166" s="16"/>
      <c r="K166" s="30" t="str">
        <f>IF(J166="","",VLOOKUP(J166,data!$A$3:$AD$2550,21,FALSE))</f>
        <v/>
      </c>
      <c r="L166" s="31" t="str">
        <f t="shared" si="4"/>
        <v/>
      </c>
      <c r="M166" s="116"/>
      <c r="N166" s="117"/>
      <c r="O166" s="117"/>
      <c r="P166" s="118"/>
      <c r="Q166" s="32" t="str">
        <f>IF(J166="","",VLOOKUP(J166,data!$A$3:$AD$2550,25,FALSE))</f>
        <v/>
      </c>
      <c r="R166" s="33" t="str">
        <f>IF(J166="","",VLOOKUP(J166,data!$A$3:$AD$2550,20,FALSE))</f>
        <v/>
      </c>
    </row>
    <row r="167" spans="1:26" s="25" customFormat="1" ht="18" hidden="1" customHeight="1">
      <c r="A167" s="28">
        <v>12</v>
      </c>
      <c r="B167" s="119" t="str">
        <f>IF(J167="","",VLOOKUP(J167,data!$A$3:$AD$2550,19,FALSE))</f>
        <v/>
      </c>
      <c r="C167" s="120"/>
      <c r="D167" s="29" t="str">
        <f>IF(J167="","",VLOOKUP(J167,data!$A$3:$AD$2550,13,FALSE))</f>
        <v/>
      </c>
      <c r="E167" s="28" t="str">
        <f>IF(J167="","",VLOOKUP(J167,data!$A$3:$AD$2550,29,FALSE))</f>
        <v/>
      </c>
      <c r="F167" s="116"/>
      <c r="G167" s="117"/>
      <c r="H167" s="118"/>
      <c r="I167" s="45"/>
      <c r="J167" s="16"/>
      <c r="K167" s="30" t="str">
        <f>IF(J167="","",VLOOKUP(J167,data!$A$3:$AD$2550,21,FALSE))</f>
        <v/>
      </c>
      <c r="L167" s="31" t="str">
        <f t="shared" si="4"/>
        <v/>
      </c>
      <c r="M167" s="116"/>
      <c r="N167" s="117"/>
      <c r="O167" s="117"/>
      <c r="P167" s="118"/>
      <c r="Q167" s="32" t="str">
        <f>IF(J167="","",VLOOKUP(J167,data!$A$3:$AD$2550,25,FALSE))</f>
        <v/>
      </c>
      <c r="R167" s="33" t="str">
        <f>IF(J167="","",VLOOKUP(J167,data!$A$3:$AD$2550,20,FALSE))</f>
        <v/>
      </c>
    </row>
    <row r="168" spans="1:26" s="25" customFormat="1" ht="18" hidden="1" customHeight="1">
      <c r="A168" s="28">
        <v>13</v>
      </c>
      <c r="B168" s="119" t="str">
        <f>IF(J168="","",VLOOKUP(J168,data!$A$3:$AD$2550,19,FALSE))</f>
        <v/>
      </c>
      <c r="C168" s="120"/>
      <c r="D168" s="29" t="str">
        <f>IF(J168="","",VLOOKUP(J168,data!$A$3:$AD$2550,13,FALSE))</f>
        <v/>
      </c>
      <c r="E168" s="28" t="str">
        <f>IF(J168="","",VLOOKUP(J168,data!$A$3:$AD$2550,29,FALSE))</f>
        <v/>
      </c>
      <c r="F168" s="116"/>
      <c r="G168" s="117"/>
      <c r="H168" s="118"/>
      <c r="I168" s="45"/>
      <c r="J168" s="16"/>
      <c r="K168" s="30" t="str">
        <f>IF(J168="","",VLOOKUP(J168,data!$A$3:$AD$2550,21,FALSE))</f>
        <v/>
      </c>
      <c r="L168" s="31" t="str">
        <f t="shared" si="4"/>
        <v/>
      </c>
      <c r="M168" s="116"/>
      <c r="N168" s="117"/>
      <c r="O168" s="117"/>
      <c r="P168" s="118"/>
      <c r="Q168" s="32" t="str">
        <f>IF(J168="","",VLOOKUP(J168,data!$A$3:$AD$2550,25,FALSE))</f>
        <v/>
      </c>
      <c r="R168" s="33" t="str">
        <f>IF(J168="","",VLOOKUP(J168,data!$A$3:$AD$2550,20,FALSE))</f>
        <v/>
      </c>
    </row>
    <row r="169" spans="1:26" s="25" customFormat="1" ht="18" hidden="1" customHeight="1">
      <c r="A169" s="28">
        <v>14</v>
      </c>
      <c r="B169" s="119" t="str">
        <f>IF(J169="","",VLOOKUP(J169,data!$A$3:$AD$2550,19,FALSE))</f>
        <v/>
      </c>
      <c r="C169" s="120"/>
      <c r="D169" s="29" t="str">
        <f>IF(J169="","",VLOOKUP(J169,data!$A$3:$AD$2550,13,FALSE))</f>
        <v/>
      </c>
      <c r="E169" s="28" t="str">
        <f>IF(J169="","",VLOOKUP(J169,data!$A$3:$AD$2550,29,FALSE))</f>
        <v/>
      </c>
      <c r="F169" s="116"/>
      <c r="G169" s="117"/>
      <c r="H169" s="118"/>
      <c r="I169" s="45"/>
      <c r="J169" s="16"/>
      <c r="K169" s="30" t="str">
        <f>IF(J169="","",VLOOKUP(J169,data!$A$3:$AD$2550,21,FALSE))</f>
        <v/>
      </c>
      <c r="L169" s="31" t="str">
        <f t="shared" si="4"/>
        <v/>
      </c>
      <c r="M169" s="116"/>
      <c r="N169" s="117"/>
      <c r="O169" s="117"/>
      <c r="P169" s="118"/>
      <c r="Q169" s="32" t="str">
        <f>IF(J169="","",VLOOKUP(J169,data!$A$3:$AD$2550,25,FALSE))</f>
        <v/>
      </c>
      <c r="R169" s="33" t="str">
        <f>IF(J169="","",VLOOKUP(J169,data!$A$3:$AD$2550,20,FALSE))</f>
        <v/>
      </c>
    </row>
    <row r="170" spans="1:26" s="25" customFormat="1" ht="18" hidden="1" customHeight="1">
      <c r="A170" s="28">
        <v>15</v>
      </c>
      <c r="B170" s="119" t="str">
        <f>IF(J170="","",VLOOKUP(J170,data!$A$3:$AD$2550,19,FALSE))</f>
        <v/>
      </c>
      <c r="C170" s="120"/>
      <c r="D170" s="29" t="str">
        <f>IF(J170="","",VLOOKUP(J170,data!$A$3:$AD$2550,13,FALSE))</f>
        <v/>
      </c>
      <c r="E170" s="28" t="str">
        <f>IF(J170="","",VLOOKUP(J170,data!$A$3:$AD$2550,29,FALSE))</f>
        <v/>
      </c>
      <c r="F170" s="116"/>
      <c r="G170" s="117"/>
      <c r="H170" s="118"/>
      <c r="I170" s="45"/>
      <c r="J170" s="16"/>
      <c r="K170" s="30" t="str">
        <f>IF(J170="","",VLOOKUP(J170,data!$A$3:$AD$2550,21,FALSE))</f>
        <v/>
      </c>
      <c r="L170" s="31" t="str">
        <f t="shared" si="4"/>
        <v/>
      </c>
      <c r="M170" s="116"/>
      <c r="N170" s="117"/>
      <c r="O170" s="117"/>
      <c r="P170" s="118"/>
      <c r="Q170" s="32" t="str">
        <f>IF(J170="","",VLOOKUP(J170,data!$A$3:$AD$2550,25,FALSE))</f>
        <v/>
      </c>
      <c r="R170" s="33" t="str">
        <f>IF(J170="","",VLOOKUP(J170,data!$A$3:$AD$2550,20,FALSE))</f>
        <v/>
      </c>
    </row>
    <row r="171" spans="1:26" s="25" customFormat="1" ht="18" hidden="1" customHeight="1">
      <c r="A171" s="28">
        <v>16</v>
      </c>
      <c r="B171" s="119" t="str">
        <f>IF(J171="","",VLOOKUP(J171,data!$A$3:$AD$2550,19,FALSE))</f>
        <v/>
      </c>
      <c r="C171" s="120"/>
      <c r="D171" s="29" t="str">
        <f>IF(J171="","",VLOOKUP(J171,data!$A$3:$AD$2550,13,FALSE))</f>
        <v/>
      </c>
      <c r="E171" s="28" t="str">
        <f>IF(J171="","",VLOOKUP(J171,data!$A$3:$AD$2550,29,FALSE))</f>
        <v/>
      </c>
      <c r="F171" s="116"/>
      <c r="G171" s="117"/>
      <c r="H171" s="118"/>
      <c r="I171" s="45"/>
      <c r="J171" s="16"/>
      <c r="K171" s="30" t="str">
        <f>IF(J171="","",VLOOKUP(J171,data!$A$3:$AD$2550,21,FALSE))</f>
        <v/>
      </c>
      <c r="L171" s="31" t="str">
        <f t="shared" si="4"/>
        <v/>
      </c>
      <c r="M171" s="116"/>
      <c r="N171" s="117"/>
      <c r="O171" s="117"/>
      <c r="P171" s="118"/>
      <c r="Q171" s="32" t="str">
        <f>IF(J171="","",VLOOKUP(J171,data!$A$3:$AD$2550,25,FALSE))</f>
        <v/>
      </c>
      <c r="R171" s="33" t="str">
        <f>IF(J171="","",VLOOKUP(J171,data!$A$3:$AD$2550,20,FALSE))</f>
        <v/>
      </c>
    </row>
    <row r="172" spans="1:26" s="25" customFormat="1" ht="18" hidden="1" customHeight="1">
      <c r="A172" s="28">
        <v>17</v>
      </c>
      <c r="B172" s="119" t="str">
        <f>IF(J172="","",VLOOKUP(J172,data!$A$3:$AD$2550,19,FALSE))</f>
        <v/>
      </c>
      <c r="C172" s="120"/>
      <c r="D172" s="29" t="str">
        <f>IF(J172="","",VLOOKUP(J172,data!$A$3:$AD$2550,13,FALSE))</f>
        <v/>
      </c>
      <c r="E172" s="28" t="str">
        <f>IF(J172="","",VLOOKUP(J172,data!$A$3:$AD$2550,29,FALSE))</f>
        <v/>
      </c>
      <c r="F172" s="116"/>
      <c r="G172" s="117"/>
      <c r="H172" s="118"/>
      <c r="I172" s="45"/>
      <c r="J172" s="16"/>
      <c r="K172" s="30" t="str">
        <f>IF(J172="","",VLOOKUP(J172,data!$A$3:$AD$2550,21,FALSE))</f>
        <v/>
      </c>
      <c r="L172" s="31" t="str">
        <f t="shared" si="4"/>
        <v/>
      </c>
      <c r="M172" s="116"/>
      <c r="N172" s="117"/>
      <c r="O172" s="117"/>
      <c r="P172" s="118"/>
      <c r="Q172" s="32" t="str">
        <f>IF(J172="","",VLOOKUP(J172,data!$A$3:$AD$2550,25,FALSE))</f>
        <v/>
      </c>
      <c r="R172" s="33" t="str">
        <f>IF(J172="","",VLOOKUP(J172,data!$A$3:$AD$2550,20,FALSE))</f>
        <v/>
      </c>
    </row>
    <row r="173" spans="1:26" s="25" customFormat="1" ht="18" hidden="1" customHeight="1">
      <c r="A173" s="28">
        <v>18</v>
      </c>
      <c r="B173" s="119" t="str">
        <f>IF(J173="","",VLOOKUP(J173,data!$A$3:$AD$2550,19,FALSE))</f>
        <v/>
      </c>
      <c r="C173" s="120"/>
      <c r="D173" s="29" t="str">
        <f>IF(J173="","",VLOOKUP(J173,data!$A$3:$AD$2550,13,FALSE))</f>
        <v/>
      </c>
      <c r="E173" s="28" t="str">
        <f>IF(J173="","",VLOOKUP(J173,data!$A$3:$AD$2550,29,FALSE))</f>
        <v/>
      </c>
      <c r="F173" s="116"/>
      <c r="G173" s="117"/>
      <c r="H173" s="118"/>
      <c r="I173" s="45"/>
      <c r="J173" s="16"/>
      <c r="K173" s="30" t="str">
        <f>IF(J173="","",VLOOKUP(J173,data!$A$3:$AD$2550,21,FALSE))</f>
        <v/>
      </c>
      <c r="L173" s="31" t="str">
        <f t="shared" si="4"/>
        <v/>
      </c>
      <c r="M173" s="116"/>
      <c r="N173" s="117"/>
      <c r="O173" s="117"/>
      <c r="P173" s="118"/>
      <c r="Q173" s="32" t="str">
        <f>IF(J173="","",VLOOKUP(J173,data!$A$3:$AD$2550,25,FALSE))</f>
        <v/>
      </c>
      <c r="R173" s="33" t="str">
        <f>IF(J173="","",VLOOKUP(J173,data!$A$3:$AD$2550,20,FALSE))</f>
        <v/>
      </c>
    </row>
    <row r="174" spans="1:26" s="25" customFormat="1" ht="18" hidden="1" customHeight="1">
      <c r="A174" s="28">
        <v>19</v>
      </c>
      <c r="B174" s="119" t="str">
        <f>IF(J174="","",VLOOKUP(J174,data!$A$3:$AD$2550,19,FALSE))</f>
        <v/>
      </c>
      <c r="C174" s="120"/>
      <c r="D174" s="29" t="str">
        <f>IF(J174="","",VLOOKUP(J174,data!$A$3:$AD$2550,13,FALSE))</f>
        <v/>
      </c>
      <c r="E174" s="28" t="str">
        <f>IF(J174="","",VLOOKUP(J174,data!$A$3:$AD$2550,29,FALSE))</f>
        <v/>
      </c>
      <c r="F174" s="116"/>
      <c r="G174" s="117"/>
      <c r="H174" s="118"/>
      <c r="I174" s="45"/>
      <c r="J174" s="16"/>
      <c r="K174" s="30" t="str">
        <f>IF(J174="","",VLOOKUP(J174,data!$A$3:$AD$2550,21,FALSE))</f>
        <v/>
      </c>
      <c r="L174" s="31" t="str">
        <f t="shared" si="4"/>
        <v/>
      </c>
      <c r="M174" s="116"/>
      <c r="N174" s="117"/>
      <c r="O174" s="117"/>
      <c r="P174" s="118"/>
      <c r="Q174" s="32" t="str">
        <f>IF(J174="","",VLOOKUP(J174,data!$A$3:$AD$2550,25,FALSE))</f>
        <v/>
      </c>
      <c r="R174" s="33" t="str">
        <f>IF(J174="","",VLOOKUP(J174,data!$A$3:$AD$2550,20,FALSE))</f>
        <v/>
      </c>
    </row>
    <row r="175" spans="1:26" s="25" customFormat="1" ht="18" hidden="1" customHeight="1">
      <c r="A175" s="28">
        <v>20</v>
      </c>
      <c r="B175" s="119" t="str">
        <f>IF(J175="","",VLOOKUP(J175,data!$A$3:$AD$2550,19,FALSE))</f>
        <v/>
      </c>
      <c r="C175" s="120"/>
      <c r="D175" s="29" t="str">
        <f>IF(J175="","",VLOOKUP(J175,data!$A$3:$AD$2550,13,FALSE))</f>
        <v/>
      </c>
      <c r="E175" s="28" t="str">
        <f>IF(J175="","",VLOOKUP(J175,data!$A$3:$AD$2550,29,FALSE))</f>
        <v/>
      </c>
      <c r="F175" s="116"/>
      <c r="G175" s="117"/>
      <c r="H175" s="118"/>
      <c r="I175" s="45"/>
      <c r="J175" s="16"/>
      <c r="K175" s="30" t="str">
        <f>IF(J175="","",VLOOKUP(J175,data!$A$3:$AD$2550,21,FALSE))</f>
        <v/>
      </c>
      <c r="L175" s="31" t="str">
        <f t="shared" si="4"/>
        <v/>
      </c>
      <c r="M175" s="116"/>
      <c r="N175" s="117"/>
      <c r="O175" s="117"/>
      <c r="P175" s="118"/>
      <c r="Q175" s="32" t="str">
        <f>IF(J175="","",VLOOKUP(J175,data!$A$3:$AD$2550,25,FALSE))</f>
        <v/>
      </c>
      <c r="R175" s="33" t="str">
        <f>IF(J175="","",VLOOKUP(J175,data!$A$3:$AD$2550,20,FALSE))</f>
        <v/>
      </c>
    </row>
    <row r="176" spans="1:26" s="25" customFormat="1" ht="18" hidden="1" customHeight="1">
      <c r="A176" s="28">
        <v>21</v>
      </c>
      <c r="B176" s="119" t="str">
        <f>IF(J176="","",VLOOKUP(J176,data!$A$3:$AD$2550,19,FALSE))</f>
        <v/>
      </c>
      <c r="C176" s="120"/>
      <c r="D176" s="29" t="str">
        <f>IF(J176="","",VLOOKUP(J176,data!$A$3:$AD$2550,13,FALSE))</f>
        <v/>
      </c>
      <c r="E176" s="28" t="str">
        <f>IF(J176="","",VLOOKUP(J176,data!$A$3:$AD$2550,29,FALSE))</f>
        <v/>
      </c>
      <c r="F176" s="116"/>
      <c r="G176" s="117"/>
      <c r="H176" s="118"/>
      <c r="I176" s="45"/>
      <c r="J176" s="16"/>
      <c r="K176" s="30" t="str">
        <f>IF(J176="","",VLOOKUP(J176,data!$A$3:$AD$2550,21,FALSE))</f>
        <v/>
      </c>
      <c r="L176" s="31" t="str">
        <f t="shared" si="4"/>
        <v/>
      </c>
      <c r="M176" s="116"/>
      <c r="N176" s="117"/>
      <c r="O176" s="117"/>
      <c r="P176" s="118"/>
      <c r="Q176" s="32" t="str">
        <f>IF(J176="","",VLOOKUP(J176,data!$A$3:$AD$2550,25,FALSE))</f>
        <v/>
      </c>
      <c r="R176" s="33" t="str">
        <f>IF(J176="","",VLOOKUP(J176,data!$A$3:$AD$2550,20,FALSE))</f>
        <v/>
      </c>
    </row>
    <row r="177" spans="1:18" s="25" customFormat="1" ht="18" hidden="1" customHeight="1">
      <c r="A177" s="28">
        <v>22</v>
      </c>
      <c r="B177" s="119" t="str">
        <f>IF(J177="","",VLOOKUP(J177,data!$A$3:$AD$2550,19,FALSE))</f>
        <v/>
      </c>
      <c r="C177" s="120"/>
      <c r="D177" s="29" t="str">
        <f>IF(J177="","",VLOOKUP(J177,data!$A$3:$AD$2550,13,FALSE))</f>
        <v/>
      </c>
      <c r="E177" s="28" t="str">
        <f>IF(J177="","",VLOOKUP(J177,data!$A$3:$AD$2550,29,FALSE))</f>
        <v/>
      </c>
      <c r="F177" s="116"/>
      <c r="G177" s="117"/>
      <c r="H177" s="118"/>
      <c r="I177" s="45"/>
      <c r="J177" s="16"/>
      <c r="K177" s="30" t="str">
        <f>IF(J177="","",VLOOKUP(J177,data!$A$3:$AD$2550,21,FALSE))</f>
        <v/>
      </c>
      <c r="L177" s="31" t="str">
        <f t="shared" si="4"/>
        <v/>
      </c>
      <c r="M177" s="116"/>
      <c r="N177" s="117"/>
      <c r="O177" s="117"/>
      <c r="P177" s="118"/>
      <c r="Q177" s="32" t="str">
        <f>IF(J177="","",VLOOKUP(J177,data!$A$3:$AD$2550,25,FALSE))</f>
        <v/>
      </c>
      <c r="R177" s="33" t="str">
        <f>IF(J177="","",VLOOKUP(J177,data!$A$3:$AD$2550,20,FALSE))</f>
        <v/>
      </c>
    </row>
    <row r="178" spans="1:18" s="25" customFormat="1" ht="18" hidden="1" customHeight="1">
      <c r="A178" s="28">
        <v>23</v>
      </c>
      <c r="B178" s="119" t="str">
        <f>IF(J178="","",VLOOKUP(J178,data!$A$3:$AD$2550,19,FALSE))</f>
        <v/>
      </c>
      <c r="C178" s="120"/>
      <c r="D178" s="29" t="str">
        <f>IF(J178="","",VLOOKUP(J178,data!$A$3:$AD$2550,13,FALSE))</f>
        <v/>
      </c>
      <c r="E178" s="28" t="str">
        <f>IF(J178="","",VLOOKUP(J178,data!$A$3:$AD$2550,29,FALSE))</f>
        <v/>
      </c>
      <c r="F178" s="116"/>
      <c r="G178" s="117"/>
      <c r="H178" s="118"/>
      <c r="I178" s="45"/>
      <c r="J178" s="16"/>
      <c r="K178" s="30" t="str">
        <f>IF(J178="","",VLOOKUP(J178,data!$A$3:$AD$2550,21,FALSE))</f>
        <v/>
      </c>
      <c r="L178" s="31" t="str">
        <f t="shared" si="4"/>
        <v/>
      </c>
      <c r="M178" s="116"/>
      <c r="N178" s="117"/>
      <c r="O178" s="117"/>
      <c r="P178" s="118"/>
      <c r="Q178" s="32" t="str">
        <f>IF(J178="","",VLOOKUP(J178,data!$A$3:$AD$2550,25,FALSE))</f>
        <v/>
      </c>
      <c r="R178" s="33" t="str">
        <f>IF(J178="","",VLOOKUP(J178,data!$A$3:$AD$2550,20,FALSE))</f>
        <v/>
      </c>
    </row>
    <row r="179" spans="1:18" s="25" customFormat="1" ht="18" hidden="1" customHeight="1">
      <c r="A179" s="28">
        <v>24</v>
      </c>
      <c r="B179" s="119" t="str">
        <f>IF(J179="","",VLOOKUP(J179,data!$A$3:$AD$2550,19,FALSE))</f>
        <v/>
      </c>
      <c r="C179" s="120"/>
      <c r="D179" s="29" t="str">
        <f>IF(J179="","",VLOOKUP(J179,data!$A$3:$AD$2550,13,FALSE))</f>
        <v/>
      </c>
      <c r="E179" s="28" t="str">
        <f>IF(J179="","",VLOOKUP(J179,data!$A$3:$AD$2550,29,FALSE))</f>
        <v/>
      </c>
      <c r="F179" s="116"/>
      <c r="G179" s="117"/>
      <c r="H179" s="118"/>
      <c r="I179" s="45"/>
      <c r="J179" s="16"/>
      <c r="K179" s="30" t="str">
        <f>IF(J179="","",VLOOKUP(J179,data!$A$3:$AD$2550,21,FALSE))</f>
        <v/>
      </c>
      <c r="L179" s="31" t="str">
        <f t="shared" si="4"/>
        <v/>
      </c>
      <c r="M179" s="116"/>
      <c r="N179" s="117"/>
      <c r="O179" s="117"/>
      <c r="P179" s="118"/>
      <c r="Q179" s="32" t="str">
        <f>IF(J179="","",VLOOKUP(J179,data!$A$3:$AD$2550,25,FALSE))</f>
        <v/>
      </c>
      <c r="R179" s="33" t="str">
        <f>IF(J179="","",VLOOKUP(J179,data!$A$3:$AD$2550,20,FALSE))</f>
        <v/>
      </c>
    </row>
    <row r="180" spans="1:18" s="25" customFormat="1" ht="18" hidden="1" customHeight="1">
      <c r="A180" s="28">
        <v>25</v>
      </c>
      <c r="B180" s="119" t="str">
        <f>IF(J180="","",VLOOKUP(J180,data!$A$3:$AD$2550,19,FALSE))</f>
        <v/>
      </c>
      <c r="C180" s="120"/>
      <c r="D180" s="29" t="str">
        <f>IF(J180="","",VLOOKUP(J180,data!$A$3:$AD$2550,13,FALSE))</f>
        <v/>
      </c>
      <c r="E180" s="28" t="str">
        <f>IF(J180="","",VLOOKUP(J180,data!$A$3:$AD$2550,29,FALSE))</f>
        <v/>
      </c>
      <c r="F180" s="116"/>
      <c r="G180" s="117"/>
      <c r="H180" s="118"/>
      <c r="I180" s="45"/>
      <c r="J180" s="16"/>
      <c r="K180" s="30" t="str">
        <f>IF(J180="","",VLOOKUP(J180,data!$A$3:$AD$2550,21,FALSE))</f>
        <v/>
      </c>
      <c r="L180" s="31" t="str">
        <f t="shared" si="4"/>
        <v/>
      </c>
      <c r="M180" s="116"/>
      <c r="N180" s="117"/>
      <c r="O180" s="117"/>
      <c r="P180" s="118"/>
      <c r="Q180" s="32" t="str">
        <f>IF(J180="","",VLOOKUP(J180,data!$A$3:$AD$2550,25,FALSE))</f>
        <v/>
      </c>
      <c r="R180" s="33" t="str">
        <f>IF(J180="","",VLOOKUP(J180,data!$A$3:$AD$2550,20,FALSE))</f>
        <v/>
      </c>
    </row>
    <row r="181" spans="1:18" s="25" customFormat="1" ht="18" hidden="1" customHeight="1">
      <c r="A181" s="28">
        <v>26</v>
      </c>
      <c r="B181" s="119" t="str">
        <f>IF(J181="","",VLOOKUP(J181,data!$A$3:$AD$2550,19,FALSE))</f>
        <v/>
      </c>
      <c r="C181" s="120"/>
      <c r="D181" s="29" t="str">
        <f>IF(J181="","",VLOOKUP(J181,data!$A$3:$AD$2550,13,FALSE))</f>
        <v/>
      </c>
      <c r="E181" s="28" t="str">
        <f>IF(J181="","",VLOOKUP(J181,data!$A$3:$AD$2550,29,FALSE))</f>
        <v/>
      </c>
      <c r="F181" s="116"/>
      <c r="G181" s="117"/>
      <c r="H181" s="118"/>
      <c r="I181" s="45"/>
      <c r="J181" s="16"/>
      <c r="K181" s="30" t="str">
        <f>IF(J181="","",VLOOKUP(J181,data!$A$3:$AD$2550,21,FALSE))</f>
        <v/>
      </c>
      <c r="L181" s="31" t="str">
        <f t="shared" si="4"/>
        <v/>
      </c>
      <c r="M181" s="116"/>
      <c r="N181" s="117"/>
      <c r="O181" s="117"/>
      <c r="P181" s="118"/>
      <c r="Q181" s="32" t="str">
        <f>IF(J181="","",VLOOKUP(J181,data!$A$3:$AD$2550,25,FALSE))</f>
        <v/>
      </c>
      <c r="R181" s="33" t="str">
        <f>IF(J181="","",VLOOKUP(J181,data!$A$3:$AD$2550,20,FALSE))</f>
        <v/>
      </c>
    </row>
    <row r="182" spans="1:18" s="25" customFormat="1" ht="18" hidden="1" customHeight="1">
      <c r="A182" s="28">
        <v>27</v>
      </c>
      <c r="B182" s="119" t="str">
        <f>IF(J182="","",VLOOKUP(J182,data!$A$3:$AD$2550,19,FALSE))</f>
        <v/>
      </c>
      <c r="C182" s="120"/>
      <c r="D182" s="29" t="str">
        <f>IF(J182="","",VLOOKUP(J182,data!$A$3:$AD$2550,13,FALSE))</f>
        <v/>
      </c>
      <c r="E182" s="28" t="str">
        <f>IF(J182="","",VLOOKUP(J182,data!$A$3:$AD$2550,29,FALSE))</f>
        <v/>
      </c>
      <c r="F182" s="116"/>
      <c r="G182" s="117"/>
      <c r="H182" s="118"/>
      <c r="I182" s="45"/>
      <c r="J182" s="16"/>
      <c r="K182" s="30" t="str">
        <f>IF(J182="","",VLOOKUP(J182,data!$A$3:$AD$2550,21,FALSE))</f>
        <v/>
      </c>
      <c r="L182" s="31" t="str">
        <f t="shared" si="4"/>
        <v/>
      </c>
      <c r="M182" s="116"/>
      <c r="N182" s="117"/>
      <c r="O182" s="117"/>
      <c r="P182" s="118"/>
      <c r="Q182" s="32" t="str">
        <f>IF(J182="","",VLOOKUP(J182,data!$A$3:$AD$2550,25,FALSE))</f>
        <v/>
      </c>
      <c r="R182" s="33" t="str">
        <f>IF(J182="","",VLOOKUP(J182,data!$A$3:$AD$2550,20,FALSE))</f>
        <v/>
      </c>
    </row>
    <row r="183" spans="1:18" s="25" customFormat="1" ht="18" hidden="1" customHeight="1">
      <c r="A183" s="28">
        <v>28</v>
      </c>
      <c r="B183" s="119" t="str">
        <f>IF(J183="","",VLOOKUP(J183,data!$A$3:$AD$2550,19,FALSE))</f>
        <v/>
      </c>
      <c r="C183" s="120"/>
      <c r="D183" s="29" t="str">
        <f>IF(J183="","",VLOOKUP(J183,data!$A$3:$AD$2550,13,FALSE))</f>
        <v/>
      </c>
      <c r="E183" s="28" t="str">
        <f>IF(J183="","",VLOOKUP(J183,data!$A$3:$AD$2550,29,FALSE))</f>
        <v/>
      </c>
      <c r="F183" s="116"/>
      <c r="G183" s="117"/>
      <c r="H183" s="118"/>
      <c r="I183" s="45"/>
      <c r="J183" s="16"/>
      <c r="K183" s="30" t="str">
        <f>IF(J183="","",VLOOKUP(J183,data!$A$3:$AD$2550,21,FALSE))</f>
        <v/>
      </c>
      <c r="L183" s="31" t="str">
        <f t="shared" si="4"/>
        <v/>
      </c>
      <c r="M183" s="116"/>
      <c r="N183" s="117"/>
      <c r="O183" s="117"/>
      <c r="P183" s="118"/>
      <c r="Q183" s="32" t="str">
        <f>IF(J183="","",VLOOKUP(J183,data!$A$3:$AD$2550,25,FALSE))</f>
        <v/>
      </c>
      <c r="R183" s="33" t="str">
        <f>IF(J183="","",VLOOKUP(J183,data!$A$3:$AD$2550,20,FALSE))</f>
        <v/>
      </c>
    </row>
    <row r="184" spans="1:18" s="25" customFormat="1" ht="18" hidden="1" customHeight="1">
      <c r="A184" s="28">
        <v>29</v>
      </c>
      <c r="B184" s="119" t="str">
        <f>IF(J184="","",VLOOKUP(J184,data!$A$3:$AD$2550,19,FALSE))</f>
        <v/>
      </c>
      <c r="C184" s="120"/>
      <c r="D184" s="29" t="str">
        <f>IF(J184="","",VLOOKUP(J184,data!$A$3:$AD$2550,13,FALSE))</f>
        <v/>
      </c>
      <c r="E184" s="28" t="str">
        <f>IF(J184="","",VLOOKUP(J184,data!$A$3:$AD$2550,29,FALSE))</f>
        <v/>
      </c>
      <c r="F184" s="116"/>
      <c r="G184" s="117"/>
      <c r="H184" s="118"/>
      <c r="I184" s="45"/>
      <c r="J184" s="16"/>
      <c r="K184" s="30" t="str">
        <f>IF(J184="","",VLOOKUP(J184,data!$A$3:$AD$2550,21,FALSE))</f>
        <v/>
      </c>
      <c r="L184" s="31" t="str">
        <f t="shared" si="4"/>
        <v/>
      </c>
      <c r="M184" s="116"/>
      <c r="N184" s="117"/>
      <c r="O184" s="117"/>
      <c r="P184" s="118"/>
      <c r="Q184" s="32" t="str">
        <f>IF(J184="","",VLOOKUP(J184,data!$A$3:$AD$2550,25,FALSE))</f>
        <v/>
      </c>
      <c r="R184" s="33" t="str">
        <f>IF(J184="","",VLOOKUP(J184,data!$A$3:$AD$2550,20,FALSE))</f>
        <v/>
      </c>
    </row>
    <row r="185" spans="1:18" s="25" customFormat="1" ht="18" hidden="1" customHeight="1">
      <c r="A185" s="28">
        <v>30</v>
      </c>
      <c r="B185" s="119" t="str">
        <f>IF(J185="","",VLOOKUP(J185,data!$A$3:$AD$2550,19,FALSE))</f>
        <v/>
      </c>
      <c r="C185" s="120"/>
      <c r="D185" s="29" t="str">
        <f>IF(J185="","",VLOOKUP(J185,data!$A$3:$AD$2550,13,FALSE))</f>
        <v/>
      </c>
      <c r="E185" s="28" t="str">
        <f>IF(J185="","",VLOOKUP(J185,data!$A$3:$AD$2550,29,FALSE))</f>
        <v/>
      </c>
      <c r="F185" s="116"/>
      <c r="G185" s="117"/>
      <c r="H185" s="118"/>
      <c r="I185" s="45"/>
      <c r="J185" s="16"/>
      <c r="K185" s="30" t="str">
        <f>IF(J185="","",VLOOKUP(J185,data!$A$3:$AD$2550,21,FALSE))</f>
        <v/>
      </c>
      <c r="L185" s="31" t="str">
        <f t="shared" si="4"/>
        <v/>
      </c>
      <c r="M185" s="116"/>
      <c r="N185" s="117"/>
      <c r="O185" s="117"/>
      <c r="P185" s="118"/>
      <c r="Q185" s="32" t="str">
        <f>IF(J185="","",VLOOKUP(J185,data!$A$3:$AD$2550,25,FALSE))</f>
        <v/>
      </c>
      <c r="R185" s="33" t="str">
        <f>IF(J185="","",VLOOKUP(J185,data!$A$3:$AD$2550,20,FALSE))</f>
        <v/>
      </c>
    </row>
    <row r="186" spans="1:18" s="25" customFormat="1" ht="18" hidden="1" customHeight="1">
      <c r="A186" s="28">
        <v>31</v>
      </c>
      <c r="B186" s="119" t="str">
        <f>IF(J186="","",VLOOKUP(J186,data!$A$3:$AD$2550,19,FALSE))</f>
        <v/>
      </c>
      <c r="C186" s="120"/>
      <c r="D186" s="29" t="str">
        <f>IF(J186="","",VLOOKUP(J186,data!$A$3:$AD$2550,13,FALSE))</f>
        <v/>
      </c>
      <c r="E186" s="28" t="str">
        <f>IF(J186="","",VLOOKUP(J186,data!$A$3:$AD$2550,29,FALSE))</f>
        <v/>
      </c>
      <c r="F186" s="116"/>
      <c r="G186" s="117"/>
      <c r="H186" s="118"/>
      <c r="I186" s="45"/>
      <c r="J186" s="16"/>
      <c r="K186" s="30" t="str">
        <f>IF(J186="","",VLOOKUP(J186,data!$A$3:$AD$2550,21,FALSE))</f>
        <v/>
      </c>
      <c r="L186" s="31" t="str">
        <f t="shared" si="4"/>
        <v/>
      </c>
      <c r="M186" s="116"/>
      <c r="N186" s="117"/>
      <c r="O186" s="117"/>
      <c r="P186" s="118"/>
      <c r="Q186" s="32" t="str">
        <f>IF(J186="","",VLOOKUP(J186,data!$A$3:$AD$2550,25,FALSE))</f>
        <v/>
      </c>
      <c r="R186" s="33" t="str">
        <f>IF(J186="","",VLOOKUP(J186,data!$A$3:$AD$2550,20,FALSE))</f>
        <v/>
      </c>
    </row>
    <row r="187" spans="1:18" s="25" customFormat="1" ht="18" hidden="1" customHeight="1">
      <c r="A187" s="28">
        <v>32</v>
      </c>
      <c r="B187" s="119" t="str">
        <f>IF(J187="","",VLOOKUP(J187,data!$A$3:$AD$2550,19,FALSE))</f>
        <v/>
      </c>
      <c r="C187" s="120"/>
      <c r="D187" s="29" t="str">
        <f>IF(J187="","",VLOOKUP(J187,data!$A$3:$AD$2550,13,FALSE))</f>
        <v/>
      </c>
      <c r="E187" s="28" t="str">
        <f>IF(J187="","",VLOOKUP(J187,data!$A$3:$AD$2550,29,FALSE))</f>
        <v/>
      </c>
      <c r="F187" s="116"/>
      <c r="G187" s="117"/>
      <c r="H187" s="118"/>
      <c r="I187" s="45"/>
      <c r="J187" s="16"/>
      <c r="K187" s="30" t="str">
        <f>IF(J187="","",VLOOKUP(J187,data!$A$3:$AD$2550,21,FALSE))</f>
        <v/>
      </c>
      <c r="L187" s="31" t="str">
        <f t="shared" si="4"/>
        <v/>
      </c>
      <c r="M187" s="116"/>
      <c r="N187" s="117"/>
      <c r="O187" s="117"/>
      <c r="P187" s="118"/>
      <c r="Q187" s="32" t="str">
        <f>IF(J187="","",VLOOKUP(J187,data!$A$3:$AD$2550,25,FALSE))</f>
        <v/>
      </c>
      <c r="R187" s="33" t="str">
        <f>IF(J187="","",VLOOKUP(J187,data!$A$3:$AD$2550,20,FALSE))</f>
        <v/>
      </c>
    </row>
    <row r="188" spans="1:18" s="25" customFormat="1" ht="18" hidden="1" customHeight="1">
      <c r="A188" s="28">
        <v>33</v>
      </c>
      <c r="B188" s="119" t="str">
        <f>IF(J188="","",VLOOKUP(J188,data!$A$3:$AD$2550,19,FALSE))</f>
        <v/>
      </c>
      <c r="C188" s="120"/>
      <c r="D188" s="29" t="str">
        <f>IF(J188="","",VLOOKUP(J188,data!$A$3:$AD$2550,13,FALSE))</f>
        <v/>
      </c>
      <c r="E188" s="28" t="str">
        <f>IF(J188="","",VLOOKUP(J188,data!$A$3:$AD$2550,29,FALSE))</f>
        <v/>
      </c>
      <c r="F188" s="116"/>
      <c r="G188" s="117"/>
      <c r="H188" s="118"/>
      <c r="I188" s="45"/>
      <c r="J188" s="16"/>
      <c r="K188" s="30" t="str">
        <f>IF(J188="","",VLOOKUP(J188,data!$A$3:$AD$2550,21,FALSE))</f>
        <v/>
      </c>
      <c r="L188" s="31" t="str">
        <f t="shared" si="4"/>
        <v/>
      </c>
      <c r="M188" s="116"/>
      <c r="N188" s="117"/>
      <c r="O188" s="117"/>
      <c r="P188" s="118"/>
      <c r="Q188" s="32" t="str">
        <f>IF(J188="","",VLOOKUP(J188,data!$A$3:$AD$2550,25,FALSE))</f>
        <v/>
      </c>
      <c r="R188" s="33" t="str">
        <f>IF(J188="","",VLOOKUP(J188,data!$A$3:$AD$2550,20,FALSE))</f>
        <v/>
      </c>
    </row>
    <row r="189" spans="1:18" s="25" customFormat="1" ht="18" hidden="1" customHeight="1">
      <c r="A189" s="28">
        <v>34</v>
      </c>
      <c r="B189" s="119" t="str">
        <f>IF(J189="","",VLOOKUP(J189,data!$A$3:$AD$2550,19,FALSE))</f>
        <v/>
      </c>
      <c r="C189" s="120"/>
      <c r="D189" s="29" t="str">
        <f>IF(J189="","",VLOOKUP(J189,data!$A$3:$AD$2550,13,FALSE))</f>
        <v/>
      </c>
      <c r="E189" s="28" t="str">
        <f>IF(J189="","",VLOOKUP(J189,data!$A$3:$AD$2550,29,FALSE))</f>
        <v/>
      </c>
      <c r="F189" s="116"/>
      <c r="G189" s="117"/>
      <c r="H189" s="118"/>
      <c r="I189" s="45"/>
      <c r="J189" s="16"/>
      <c r="K189" s="30" t="str">
        <f>IF(J189="","",VLOOKUP(J189,data!$A$3:$AD$2550,21,FALSE))</f>
        <v/>
      </c>
      <c r="L189" s="31" t="str">
        <f t="shared" si="4"/>
        <v/>
      </c>
      <c r="M189" s="116"/>
      <c r="N189" s="117"/>
      <c r="O189" s="117"/>
      <c r="P189" s="118"/>
      <c r="Q189" s="32" t="str">
        <f>IF(J189="","",VLOOKUP(J189,data!$A$3:$AD$2550,25,FALSE))</f>
        <v/>
      </c>
      <c r="R189" s="33" t="str">
        <f>IF(J189="","",VLOOKUP(J189,data!$A$3:$AD$2550,20,FALSE))</f>
        <v/>
      </c>
    </row>
    <row r="190" spans="1:18" s="25" customFormat="1" ht="18" hidden="1" customHeight="1">
      <c r="A190" s="28">
        <v>35</v>
      </c>
      <c r="B190" s="119" t="str">
        <f>IF(J190="","",VLOOKUP(J190,data!$A$3:$AD$2550,19,FALSE))</f>
        <v/>
      </c>
      <c r="C190" s="120"/>
      <c r="D190" s="29" t="str">
        <f>IF(J190="","",VLOOKUP(J190,data!$A$3:$AD$2550,13,FALSE))</f>
        <v/>
      </c>
      <c r="E190" s="28" t="str">
        <f>IF(J190="","",VLOOKUP(J190,data!$A$3:$AD$2550,29,FALSE))</f>
        <v/>
      </c>
      <c r="F190" s="116"/>
      <c r="G190" s="117"/>
      <c r="H190" s="118"/>
      <c r="I190" s="45"/>
      <c r="J190" s="16"/>
      <c r="K190" s="30" t="str">
        <f>IF(J190="","",VLOOKUP(J190,data!$A$3:$AD$2550,21,FALSE))</f>
        <v/>
      </c>
      <c r="L190" s="31" t="str">
        <f t="shared" si="4"/>
        <v/>
      </c>
      <c r="M190" s="116"/>
      <c r="N190" s="117"/>
      <c r="O190" s="117"/>
      <c r="P190" s="118"/>
      <c r="Q190" s="32" t="str">
        <f>IF(J190="","",VLOOKUP(J190,data!$A$3:$AD$2550,25,FALSE))</f>
        <v/>
      </c>
      <c r="R190" s="33" t="str">
        <f>IF(J190="","",VLOOKUP(J190,data!$A$3:$AD$2550,20,FALSE))</f>
        <v/>
      </c>
    </row>
    <row r="191" spans="1:18" s="25" customFormat="1" ht="18" hidden="1" customHeight="1">
      <c r="A191" s="28">
        <v>36</v>
      </c>
      <c r="B191" s="119" t="str">
        <f>IF(J191="","",VLOOKUP(J191,data!$A$3:$AD$2550,19,FALSE))</f>
        <v/>
      </c>
      <c r="C191" s="120"/>
      <c r="D191" s="29" t="str">
        <f>IF(J191="","",VLOOKUP(J191,data!$A$3:$AD$2550,13,FALSE))</f>
        <v/>
      </c>
      <c r="E191" s="28" t="str">
        <f>IF(J191="","",VLOOKUP(J191,data!$A$3:$AD$2550,29,FALSE))</f>
        <v/>
      </c>
      <c r="F191" s="116"/>
      <c r="G191" s="117"/>
      <c r="H191" s="118"/>
      <c r="I191" s="45"/>
      <c r="J191" s="16"/>
      <c r="K191" s="30" t="str">
        <f>IF(J191="","",VLOOKUP(J191,data!$A$3:$AD$2550,21,FALSE))</f>
        <v/>
      </c>
      <c r="L191" s="31" t="str">
        <f t="shared" si="4"/>
        <v/>
      </c>
      <c r="M191" s="116"/>
      <c r="N191" s="117"/>
      <c r="O191" s="117"/>
      <c r="P191" s="118"/>
      <c r="Q191" s="32" t="str">
        <f>IF(J191="","",VLOOKUP(J191,data!$A$3:$AD$2550,25,FALSE))</f>
        <v/>
      </c>
      <c r="R191" s="33" t="str">
        <f>IF(J191="","",VLOOKUP(J191,data!$A$3:$AD$2550,20,FALSE))</f>
        <v/>
      </c>
    </row>
    <row r="192" spans="1:18" s="25" customFormat="1" ht="18" hidden="1" customHeight="1">
      <c r="A192" s="28">
        <v>37</v>
      </c>
      <c r="B192" s="119" t="str">
        <f>IF(J192="","",VLOOKUP(J192,data!$A$3:$AD$2550,19,FALSE))</f>
        <v/>
      </c>
      <c r="C192" s="120"/>
      <c r="D192" s="29" t="str">
        <f>IF(J192="","",VLOOKUP(J192,data!$A$3:$AD$2550,13,FALSE))</f>
        <v/>
      </c>
      <c r="E192" s="28" t="str">
        <f>IF(J192="","",VLOOKUP(J192,data!$A$3:$AD$2550,29,FALSE))</f>
        <v/>
      </c>
      <c r="F192" s="116"/>
      <c r="G192" s="117"/>
      <c r="H192" s="118"/>
      <c r="I192" s="45"/>
      <c r="J192" s="16"/>
      <c r="K192" s="30" t="str">
        <f>IF(J192="","",VLOOKUP(J192,data!$A$3:$AD$2550,21,FALSE))</f>
        <v/>
      </c>
      <c r="L192" s="31" t="str">
        <f t="shared" si="4"/>
        <v/>
      </c>
      <c r="M192" s="116"/>
      <c r="N192" s="117"/>
      <c r="O192" s="117"/>
      <c r="P192" s="118"/>
      <c r="Q192" s="32" t="str">
        <f>IF(J192="","",VLOOKUP(J192,data!$A$3:$AD$2550,25,FALSE))</f>
        <v/>
      </c>
      <c r="R192" s="33" t="str">
        <f>IF(J192="","",VLOOKUP(J192,data!$A$3:$AD$2550,20,FALSE))</f>
        <v/>
      </c>
    </row>
    <row r="193" spans="1:18" s="25" customFormat="1" ht="18" hidden="1" customHeight="1">
      <c r="A193" s="28">
        <v>38</v>
      </c>
      <c r="B193" s="119" t="str">
        <f>IF(J193="","",VLOOKUP(J193,data!$A$3:$AD$2550,19,FALSE))</f>
        <v/>
      </c>
      <c r="C193" s="120"/>
      <c r="D193" s="29" t="str">
        <f>IF(J193="","",VLOOKUP(J193,data!$A$3:$AD$2550,13,FALSE))</f>
        <v/>
      </c>
      <c r="E193" s="28" t="str">
        <f>IF(J193="","",VLOOKUP(J193,data!$A$3:$AD$2550,29,FALSE))</f>
        <v/>
      </c>
      <c r="F193" s="116"/>
      <c r="G193" s="117"/>
      <c r="H193" s="118"/>
      <c r="I193" s="45"/>
      <c r="J193" s="16"/>
      <c r="K193" s="30" t="str">
        <f>IF(J193="","",VLOOKUP(J193,data!$A$3:$AD$2550,21,FALSE))</f>
        <v/>
      </c>
      <c r="L193" s="31" t="str">
        <f t="shared" si="4"/>
        <v/>
      </c>
      <c r="M193" s="116"/>
      <c r="N193" s="117"/>
      <c r="O193" s="117"/>
      <c r="P193" s="118"/>
      <c r="Q193" s="32" t="str">
        <f>IF(J193="","",VLOOKUP(J193,data!$A$3:$AD$2550,25,FALSE))</f>
        <v/>
      </c>
      <c r="R193" s="33" t="str">
        <f>IF(J193="","",VLOOKUP(J193,data!$A$3:$AD$2550,20,FALSE))</f>
        <v/>
      </c>
    </row>
    <row r="194" spans="1:18" s="25" customFormat="1" ht="18" hidden="1" customHeight="1">
      <c r="A194" s="28">
        <v>39</v>
      </c>
      <c r="B194" s="119" t="str">
        <f>IF(J194="","",VLOOKUP(J194,data!$A$3:$AD$2550,19,FALSE))</f>
        <v/>
      </c>
      <c r="C194" s="120"/>
      <c r="D194" s="29" t="str">
        <f>IF(J194="","",VLOOKUP(J194,data!$A$3:$AD$2550,13,FALSE))</f>
        <v/>
      </c>
      <c r="E194" s="28" t="str">
        <f>IF(J194="","",VLOOKUP(J194,data!$A$3:$AD$2550,29,FALSE))</f>
        <v/>
      </c>
      <c r="F194" s="116"/>
      <c r="G194" s="117"/>
      <c r="H194" s="118"/>
      <c r="I194" s="45"/>
      <c r="J194" s="16"/>
      <c r="K194" s="30" t="str">
        <f>IF(J194="","",VLOOKUP(J194,data!$A$3:$AD$2550,21,FALSE))</f>
        <v/>
      </c>
      <c r="L194" s="31" t="str">
        <f t="shared" si="4"/>
        <v/>
      </c>
      <c r="M194" s="116"/>
      <c r="N194" s="117"/>
      <c r="O194" s="117"/>
      <c r="P194" s="118"/>
      <c r="Q194" s="32" t="str">
        <f>IF(J194="","",VLOOKUP(J194,data!$A$3:$AD$2550,25,FALSE))</f>
        <v/>
      </c>
      <c r="R194" s="33" t="str">
        <f>IF(J194="","",VLOOKUP(J194,data!$A$3:$AD$2550,20,FALSE))</f>
        <v/>
      </c>
    </row>
    <row r="195" spans="1:18" s="25" customFormat="1" ht="18" hidden="1" customHeight="1">
      <c r="A195" s="28">
        <v>40</v>
      </c>
      <c r="B195" s="119" t="str">
        <f>IF(J195="","",VLOOKUP(J195,data!$A$3:$AD$2550,19,FALSE))</f>
        <v/>
      </c>
      <c r="C195" s="120"/>
      <c r="D195" s="29" t="str">
        <f>IF(J195="","",VLOOKUP(J195,data!$A$3:$AD$2550,13,FALSE))</f>
        <v/>
      </c>
      <c r="E195" s="28" t="str">
        <f>IF(J195="","",VLOOKUP(J195,data!$A$3:$AD$2550,29,FALSE))</f>
        <v/>
      </c>
      <c r="F195" s="116"/>
      <c r="G195" s="117"/>
      <c r="H195" s="118"/>
      <c r="I195" s="45"/>
      <c r="J195" s="16"/>
      <c r="K195" s="30" t="str">
        <f>IF(J195="","",VLOOKUP(J195,data!$A$3:$AD$2550,21,FALSE))</f>
        <v/>
      </c>
      <c r="L195" s="31" t="str">
        <f t="shared" si="4"/>
        <v/>
      </c>
      <c r="M195" s="116"/>
      <c r="N195" s="117"/>
      <c r="O195" s="117"/>
      <c r="P195" s="118"/>
      <c r="Q195" s="32" t="str">
        <f>IF(J195="","",VLOOKUP(J195,data!$A$3:$AD$2550,25,FALSE))</f>
        <v/>
      </c>
      <c r="R195" s="33" t="str">
        <f>IF(J195="","",VLOOKUP(J195,data!$A$3:$AD$2550,20,FALSE))</f>
        <v/>
      </c>
    </row>
    <row r="196" spans="1:18" s="25" customFormat="1" ht="18" hidden="1" customHeight="1">
      <c r="A196" s="28">
        <v>41</v>
      </c>
      <c r="B196" s="119" t="str">
        <f>IF(J196="","",VLOOKUP(J196,data!$A$3:$AD$2550,19,FALSE))</f>
        <v/>
      </c>
      <c r="C196" s="120"/>
      <c r="D196" s="29" t="str">
        <f>IF(J196="","",VLOOKUP(J196,data!$A$3:$AD$2550,13,FALSE))</f>
        <v/>
      </c>
      <c r="E196" s="28" t="str">
        <f>IF(J196="","",VLOOKUP(J196,data!$A$3:$AD$2550,29,FALSE))</f>
        <v/>
      </c>
      <c r="F196" s="116"/>
      <c r="G196" s="117"/>
      <c r="H196" s="118"/>
      <c r="I196" s="45"/>
      <c r="J196" s="16"/>
      <c r="K196" s="30" t="str">
        <f>IF(J196="","",VLOOKUP(J196,data!$A$3:$AD$2550,21,FALSE))</f>
        <v/>
      </c>
      <c r="L196" s="31" t="str">
        <f t="shared" si="4"/>
        <v/>
      </c>
      <c r="M196" s="116"/>
      <c r="N196" s="117"/>
      <c r="O196" s="117"/>
      <c r="P196" s="118"/>
      <c r="Q196" s="32" t="str">
        <f>IF(J196="","",VLOOKUP(J196,data!$A$3:$AD$2550,25,FALSE))</f>
        <v/>
      </c>
      <c r="R196" s="33" t="str">
        <f>IF(J196="","",VLOOKUP(J196,data!$A$3:$AD$2550,20,FALSE))</f>
        <v/>
      </c>
    </row>
    <row r="197" spans="1:18" s="25" customFormat="1" ht="18" hidden="1" customHeight="1">
      <c r="A197" s="28">
        <v>42</v>
      </c>
      <c r="B197" s="119" t="str">
        <f>IF(J197="","",VLOOKUP(J197,data!$A$3:$AD$2550,19,FALSE))</f>
        <v/>
      </c>
      <c r="C197" s="120"/>
      <c r="D197" s="29" t="str">
        <f>IF(J197="","",VLOOKUP(J197,data!$A$3:$AD$2550,13,FALSE))</f>
        <v/>
      </c>
      <c r="E197" s="28" t="str">
        <f>IF(J197="","",VLOOKUP(J197,data!$A$3:$AD$2550,29,FALSE))</f>
        <v/>
      </c>
      <c r="F197" s="116"/>
      <c r="G197" s="117"/>
      <c r="H197" s="118"/>
      <c r="I197" s="45"/>
      <c r="J197" s="16"/>
      <c r="K197" s="30" t="str">
        <f>IF(J197="","",VLOOKUP(J197,data!$A$3:$AD$2550,21,FALSE))</f>
        <v/>
      </c>
      <c r="L197" s="31" t="str">
        <f t="shared" si="4"/>
        <v/>
      </c>
      <c r="M197" s="116"/>
      <c r="N197" s="117"/>
      <c r="O197" s="117"/>
      <c r="P197" s="118"/>
      <c r="Q197" s="32" t="str">
        <f>IF(J197="","",VLOOKUP(J197,data!$A$3:$AD$2550,25,FALSE))</f>
        <v/>
      </c>
      <c r="R197" s="33" t="str">
        <f>IF(J197="","",VLOOKUP(J197,data!$A$3:$AD$2550,20,FALSE))</f>
        <v/>
      </c>
    </row>
    <row r="198" spans="1:18" s="25" customFormat="1" ht="18" hidden="1" customHeight="1">
      <c r="A198" s="28">
        <v>43</v>
      </c>
      <c r="B198" s="119" t="str">
        <f>IF(J198="","",VLOOKUP(J198,data!$A$3:$AD$2550,19,FALSE))</f>
        <v/>
      </c>
      <c r="C198" s="120"/>
      <c r="D198" s="29" t="str">
        <f>IF(J198="","",VLOOKUP(J198,data!$A$3:$AD$2550,13,FALSE))</f>
        <v/>
      </c>
      <c r="E198" s="28" t="str">
        <f>IF(J198="","",VLOOKUP(J198,data!$A$3:$AD$2550,29,FALSE))</f>
        <v/>
      </c>
      <c r="F198" s="116"/>
      <c r="G198" s="117"/>
      <c r="H198" s="118"/>
      <c r="I198" s="45"/>
      <c r="J198" s="16"/>
      <c r="K198" s="30" t="str">
        <f>IF(J198="","",VLOOKUP(J198,data!$A$3:$AD$2550,21,FALSE))</f>
        <v/>
      </c>
      <c r="L198" s="31" t="str">
        <f t="shared" si="4"/>
        <v/>
      </c>
      <c r="M198" s="116"/>
      <c r="N198" s="117"/>
      <c r="O198" s="117"/>
      <c r="P198" s="118"/>
      <c r="Q198" s="32" t="str">
        <f>IF(J198="","",VLOOKUP(J198,data!$A$3:$AD$2550,25,FALSE))</f>
        <v/>
      </c>
      <c r="R198" s="33" t="str">
        <f>IF(J198="","",VLOOKUP(J198,data!$A$3:$AD$2550,20,FALSE))</f>
        <v/>
      </c>
    </row>
    <row r="199" spans="1:18" s="25" customFormat="1" ht="18" hidden="1" customHeight="1">
      <c r="A199" s="28">
        <v>44</v>
      </c>
      <c r="B199" s="119" t="str">
        <f>IF(J199="","",VLOOKUP(J199,data!$A$3:$AD$2550,19,FALSE))</f>
        <v/>
      </c>
      <c r="C199" s="120"/>
      <c r="D199" s="29" t="str">
        <f>IF(J199="","",VLOOKUP(J199,data!$A$3:$AD$2550,13,FALSE))</f>
        <v/>
      </c>
      <c r="E199" s="28" t="str">
        <f>IF(J199="","",VLOOKUP(J199,data!$A$3:$AD$2550,29,FALSE))</f>
        <v/>
      </c>
      <c r="F199" s="116"/>
      <c r="G199" s="117"/>
      <c r="H199" s="118"/>
      <c r="I199" s="45"/>
      <c r="J199" s="16"/>
      <c r="K199" s="30" t="str">
        <f>IF(J199="","",VLOOKUP(J199,data!$A$3:$AD$2550,21,FALSE))</f>
        <v/>
      </c>
      <c r="L199" s="31" t="str">
        <f t="shared" si="4"/>
        <v/>
      </c>
      <c r="M199" s="116"/>
      <c r="N199" s="117"/>
      <c r="O199" s="117"/>
      <c r="P199" s="118"/>
      <c r="Q199" s="32" t="str">
        <f>IF(J199="","",VLOOKUP(J199,data!$A$3:$AD$2550,25,FALSE))</f>
        <v/>
      </c>
      <c r="R199" s="33" t="str">
        <f>IF(J199="","",VLOOKUP(J199,data!$A$3:$AD$2550,20,FALSE))</f>
        <v/>
      </c>
    </row>
    <row r="200" spans="1:18" s="25" customFormat="1" ht="18" hidden="1" customHeight="1">
      <c r="A200" s="28">
        <v>45</v>
      </c>
      <c r="B200" s="119" t="str">
        <f>IF(J200="","",VLOOKUP(J200,data!$A$3:$AD$2550,19,FALSE))</f>
        <v/>
      </c>
      <c r="C200" s="120"/>
      <c r="D200" s="29" t="str">
        <f>IF(J200="","",VLOOKUP(J200,data!$A$3:$AD$2550,13,FALSE))</f>
        <v/>
      </c>
      <c r="E200" s="28" t="str">
        <f>IF(J200="","",VLOOKUP(J200,data!$A$3:$AD$2550,29,FALSE))</f>
        <v/>
      </c>
      <c r="F200" s="116"/>
      <c r="G200" s="117"/>
      <c r="H200" s="118"/>
      <c r="I200" s="45"/>
      <c r="J200" s="16"/>
      <c r="K200" s="30" t="str">
        <f>IF(J200="","",VLOOKUP(J200,data!$A$3:$AD$2550,21,FALSE))</f>
        <v/>
      </c>
      <c r="L200" s="31" t="str">
        <f t="shared" si="4"/>
        <v/>
      </c>
      <c r="M200" s="116"/>
      <c r="N200" s="117"/>
      <c r="O200" s="117"/>
      <c r="P200" s="118"/>
      <c r="Q200" s="32" t="str">
        <f>IF(J200="","",VLOOKUP(J200,data!$A$3:$AD$2550,25,FALSE))</f>
        <v/>
      </c>
      <c r="R200" s="33" t="str">
        <f>IF(J200="","",VLOOKUP(J200,data!$A$3:$AD$2550,20,FALSE))</f>
        <v/>
      </c>
    </row>
    <row r="201" spans="1:18" s="25" customFormat="1" ht="18" hidden="1" customHeight="1">
      <c r="A201" s="28">
        <v>46</v>
      </c>
      <c r="B201" s="119" t="str">
        <f>IF(J201="","",VLOOKUP(J201,data!$A$3:$AD$2550,19,FALSE))</f>
        <v/>
      </c>
      <c r="C201" s="120"/>
      <c r="D201" s="29" t="str">
        <f>IF(J201="","",VLOOKUP(J201,data!$A$3:$AD$2550,13,FALSE))</f>
        <v/>
      </c>
      <c r="E201" s="28" t="str">
        <f>IF(J201="","",VLOOKUP(J201,data!$A$3:$AD$2550,29,FALSE))</f>
        <v/>
      </c>
      <c r="F201" s="116"/>
      <c r="G201" s="117"/>
      <c r="H201" s="118"/>
      <c r="I201" s="45"/>
      <c r="J201" s="16"/>
      <c r="K201" s="30" t="str">
        <f>IF(J201="","",VLOOKUP(J201,data!$A$3:$AD$2550,21,FALSE))</f>
        <v/>
      </c>
      <c r="L201" s="31" t="str">
        <f t="shared" si="4"/>
        <v/>
      </c>
      <c r="M201" s="116"/>
      <c r="N201" s="117"/>
      <c r="O201" s="117"/>
      <c r="P201" s="118"/>
      <c r="Q201" s="32" t="str">
        <f>IF(J201="","",VLOOKUP(J201,data!$A$3:$AD$2550,25,FALSE))</f>
        <v/>
      </c>
      <c r="R201" s="33" t="str">
        <f>IF(J201="","",VLOOKUP(J201,data!$A$3:$AD$2550,20,FALSE))</f>
        <v/>
      </c>
    </row>
    <row r="202" spans="1:18" s="25" customFormat="1" ht="18" hidden="1" customHeight="1">
      <c r="A202" s="28">
        <v>47</v>
      </c>
      <c r="B202" s="119" t="str">
        <f>IF(J202="","",VLOOKUP(J202,data!$A$3:$AD$2550,19,FALSE))</f>
        <v/>
      </c>
      <c r="C202" s="120"/>
      <c r="D202" s="29" t="str">
        <f>IF(J202="","",VLOOKUP(J202,data!$A$3:$AD$2550,13,FALSE))</f>
        <v/>
      </c>
      <c r="E202" s="28" t="str">
        <f>IF(J202="","",VLOOKUP(J202,data!$A$3:$AD$2550,29,FALSE))</f>
        <v/>
      </c>
      <c r="F202" s="116"/>
      <c r="G202" s="117"/>
      <c r="H202" s="118"/>
      <c r="I202" s="45"/>
      <c r="J202" s="16"/>
      <c r="K202" s="30" t="str">
        <f>IF(J202="","",VLOOKUP(J202,data!$A$3:$AD$2550,21,FALSE))</f>
        <v/>
      </c>
      <c r="L202" s="31" t="str">
        <f t="shared" si="4"/>
        <v/>
      </c>
      <c r="M202" s="116"/>
      <c r="N202" s="117"/>
      <c r="O202" s="117"/>
      <c r="P202" s="118"/>
      <c r="Q202" s="32" t="str">
        <f>IF(J202="","",VLOOKUP(J202,data!$A$3:$AD$2550,25,FALSE))</f>
        <v/>
      </c>
      <c r="R202" s="33" t="str">
        <f>IF(J202="","",VLOOKUP(J202,data!$A$3:$AD$2550,20,FALSE))</f>
        <v/>
      </c>
    </row>
    <row r="203" spans="1:18" s="25" customFormat="1" ht="18" hidden="1" customHeight="1">
      <c r="A203" s="28">
        <v>48</v>
      </c>
      <c r="B203" s="119" t="str">
        <f>IF(J203="","",VLOOKUP(J203,data!$A$3:$AD$2550,19,FALSE))</f>
        <v/>
      </c>
      <c r="C203" s="120"/>
      <c r="D203" s="29" t="str">
        <f>IF(J203="","",VLOOKUP(J203,data!$A$3:$AD$2550,13,FALSE))</f>
        <v/>
      </c>
      <c r="E203" s="28" t="str">
        <f>IF(J203="","",VLOOKUP(J203,data!$A$3:$AD$2550,29,FALSE))</f>
        <v/>
      </c>
      <c r="F203" s="116"/>
      <c r="G203" s="117"/>
      <c r="H203" s="118"/>
      <c r="I203" s="45"/>
      <c r="J203" s="16"/>
      <c r="K203" s="30" t="str">
        <f>IF(J203="","",VLOOKUP(J203,data!$A$3:$AD$2550,21,FALSE))</f>
        <v/>
      </c>
      <c r="L203" s="31" t="str">
        <f t="shared" si="4"/>
        <v/>
      </c>
      <c r="M203" s="116"/>
      <c r="N203" s="117"/>
      <c r="O203" s="117"/>
      <c r="P203" s="118"/>
      <c r="Q203" s="32" t="str">
        <f>IF(J203="","",VLOOKUP(J203,data!$A$3:$AD$2550,25,FALSE))</f>
        <v/>
      </c>
      <c r="R203" s="33" t="str">
        <f>IF(J203="","",VLOOKUP(J203,data!$A$3:$AD$2550,20,FALSE))</f>
        <v/>
      </c>
    </row>
    <row r="204" spans="1:18" s="25" customFormat="1" ht="18" hidden="1" customHeight="1">
      <c r="A204" s="28">
        <v>49</v>
      </c>
      <c r="B204" s="119" t="str">
        <f>IF(J204="","",VLOOKUP(J204,data!$A$3:$AD$2550,19,FALSE))</f>
        <v/>
      </c>
      <c r="C204" s="120"/>
      <c r="D204" s="29" t="str">
        <f>IF(J204="","",VLOOKUP(J204,data!$A$3:$AD$2550,13,FALSE))</f>
        <v/>
      </c>
      <c r="E204" s="28" t="str">
        <f>IF(J204="","",VLOOKUP(J204,data!$A$3:$AD$2550,29,FALSE))</f>
        <v/>
      </c>
      <c r="F204" s="116"/>
      <c r="G204" s="117"/>
      <c r="H204" s="118"/>
      <c r="I204" s="45"/>
      <c r="J204" s="16"/>
      <c r="K204" s="30" t="str">
        <f>IF(J204="","",VLOOKUP(J204,data!$A$3:$AD$2550,21,FALSE))</f>
        <v/>
      </c>
      <c r="L204" s="31" t="str">
        <f t="shared" si="4"/>
        <v/>
      </c>
      <c r="M204" s="116"/>
      <c r="N204" s="117"/>
      <c r="O204" s="117"/>
      <c r="P204" s="118"/>
      <c r="Q204" s="32" t="str">
        <f>IF(J204="","",VLOOKUP(J204,data!$A$3:$AD$2550,25,FALSE))</f>
        <v/>
      </c>
      <c r="R204" s="33" t="str">
        <f>IF(J204="","",VLOOKUP(J204,data!$A$3:$AD$2550,20,FALSE))</f>
        <v/>
      </c>
    </row>
    <row r="205" spans="1:18" s="25" customFormat="1" ht="18" hidden="1" customHeight="1">
      <c r="A205" s="28">
        <v>50</v>
      </c>
      <c r="B205" s="119" t="str">
        <f>IF(J205="","",VLOOKUP(J205,data!$A$3:$AD$2550,19,FALSE))</f>
        <v/>
      </c>
      <c r="C205" s="120"/>
      <c r="D205" s="29" t="str">
        <f>IF(J205="","",VLOOKUP(J205,data!$A$3:$AD$2550,13,FALSE))</f>
        <v/>
      </c>
      <c r="E205" s="28" t="str">
        <f>IF(J205="","",VLOOKUP(J205,data!$A$3:$AD$2550,29,FALSE))</f>
        <v/>
      </c>
      <c r="F205" s="116"/>
      <c r="G205" s="117"/>
      <c r="H205" s="118"/>
      <c r="I205" s="45"/>
      <c r="J205" s="16"/>
      <c r="K205" s="30" t="str">
        <f>IF(J205="","",VLOOKUP(J205,data!$A$3:$AD$2550,21,FALSE))</f>
        <v/>
      </c>
      <c r="L205" s="31" t="str">
        <f t="shared" si="4"/>
        <v/>
      </c>
      <c r="M205" s="116"/>
      <c r="N205" s="117"/>
      <c r="O205" s="117"/>
      <c r="P205" s="118"/>
      <c r="Q205" s="32" t="str">
        <f>IF(J205="","",VLOOKUP(J205,data!$A$3:$AD$2550,25,FALSE))</f>
        <v/>
      </c>
      <c r="R205" s="33" t="str">
        <f>IF(J205="","",VLOOKUP(J205,data!$A$3:$AD$2550,20,FALSE))</f>
        <v/>
      </c>
    </row>
    <row r="206" spans="1:18" s="25" customFormat="1" ht="18" hidden="1" customHeight="1">
      <c r="A206" s="28">
        <v>51</v>
      </c>
      <c r="B206" s="119" t="str">
        <f>IF(J206="","",VLOOKUP(J206,data!$A$3:$AD$2550,19,FALSE))</f>
        <v/>
      </c>
      <c r="C206" s="120"/>
      <c r="D206" s="29" t="str">
        <f>IF(J206="","",VLOOKUP(J206,data!$A$3:$AD$2550,13,FALSE))</f>
        <v/>
      </c>
      <c r="E206" s="28" t="str">
        <f>IF(J206="","",VLOOKUP(J206,data!$A$3:$AD$2550,29,FALSE))</f>
        <v/>
      </c>
      <c r="F206" s="116"/>
      <c r="G206" s="117"/>
      <c r="H206" s="118"/>
      <c r="I206" s="45"/>
      <c r="J206" s="16"/>
      <c r="K206" s="30" t="str">
        <f>IF(J206="","",VLOOKUP(J206,data!$A$3:$AD$2550,21,FALSE))</f>
        <v/>
      </c>
      <c r="L206" s="31" t="str">
        <f t="shared" si="4"/>
        <v/>
      </c>
      <c r="M206" s="116"/>
      <c r="N206" s="117"/>
      <c r="O206" s="117"/>
      <c r="P206" s="118"/>
      <c r="Q206" s="32" t="str">
        <f>IF(J206="","",VLOOKUP(J206,data!$A$3:$AD$2550,25,FALSE))</f>
        <v/>
      </c>
      <c r="R206" s="33" t="str">
        <f>IF(J206="","",VLOOKUP(J206,data!$A$3:$AD$2550,20,FALSE))</f>
        <v/>
      </c>
    </row>
    <row r="207" spans="1:18" s="25" customFormat="1" ht="18" hidden="1" customHeight="1">
      <c r="A207" s="28">
        <v>52</v>
      </c>
      <c r="B207" s="119" t="str">
        <f>IF(J207="","",VLOOKUP(J207,data!$A$3:$AD$2550,19,FALSE))</f>
        <v/>
      </c>
      <c r="C207" s="120"/>
      <c r="D207" s="29" t="str">
        <f>IF(J207="","",VLOOKUP(J207,data!$A$3:$AD$2550,13,FALSE))</f>
        <v/>
      </c>
      <c r="E207" s="28" t="str">
        <f>IF(J207="","",VLOOKUP(J207,data!$A$3:$AD$2550,29,FALSE))</f>
        <v/>
      </c>
      <c r="F207" s="116"/>
      <c r="G207" s="117"/>
      <c r="H207" s="118"/>
      <c r="I207" s="45"/>
      <c r="J207" s="16"/>
      <c r="K207" s="30" t="str">
        <f>IF(J207="","",VLOOKUP(J207,data!$A$3:$AD$2550,21,FALSE))</f>
        <v/>
      </c>
      <c r="L207" s="31" t="str">
        <f t="shared" si="4"/>
        <v/>
      </c>
      <c r="M207" s="116"/>
      <c r="N207" s="117"/>
      <c r="O207" s="117"/>
      <c r="P207" s="118"/>
      <c r="Q207" s="32" t="str">
        <f>IF(J207="","",VLOOKUP(J207,data!$A$3:$AD$2550,25,FALSE))</f>
        <v/>
      </c>
      <c r="R207" s="33" t="str">
        <f>IF(J207="","",VLOOKUP(J207,data!$A$3:$AD$2550,20,FALSE))</f>
        <v/>
      </c>
    </row>
    <row r="208" spans="1:18" s="25" customFormat="1" ht="18" hidden="1" customHeight="1">
      <c r="A208" s="28">
        <v>53</v>
      </c>
      <c r="B208" s="119" t="str">
        <f>IF(J208="","",VLOOKUP(J208,data!$A$3:$AD$2550,19,FALSE))</f>
        <v/>
      </c>
      <c r="C208" s="120"/>
      <c r="D208" s="29" t="str">
        <f>IF(J208="","",VLOOKUP(J208,data!$A$3:$AD$2550,13,FALSE))</f>
        <v/>
      </c>
      <c r="E208" s="28" t="str">
        <f>IF(J208="","",VLOOKUP(J208,data!$A$3:$AD$2550,29,FALSE))</f>
        <v/>
      </c>
      <c r="F208" s="116"/>
      <c r="G208" s="117"/>
      <c r="H208" s="118"/>
      <c r="I208" s="45"/>
      <c r="J208" s="16"/>
      <c r="K208" s="30" t="str">
        <f>IF(J208="","",VLOOKUP(J208,data!$A$3:$AD$2550,21,FALSE))</f>
        <v/>
      </c>
      <c r="L208" s="31" t="str">
        <f t="shared" si="4"/>
        <v/>
      </c>
      <c r="M208" s="116"/>
      <c r="N208" s="117"/>
      <c r="O208" s="117"/>
      <c r="P208" s="118"/>
      <c r="Q208" s="32" t="str">
        <f>IF(J208="","",VLOOKUP(J208,data!$A$3:$AD$2550,25,FALSE))</f>
        <v/>
      </c>
      <c r="R208" s="33" t="str">
        <f>IF(J208="","",VLOOKUP(J208,data!$A$3:$AD$2550,20,FALSE))</f>
        <v/>
      </c>
    </row>
    <row r="209" spans="1:18" s="25" customFormat="1" ht="18" hidden="1" customHeight="1">
      <c r="A209" s="28">
        <v>54</v>
      </c>
      <c r="B209" s="119" t="str">
        <f>IF(J209="","",VLOOKUP(J209,data!$A$3:$AD$2550,19,FALSE))</f>
        <v/>
      </c>
      <c r="C209" s="120"/>
      <c r="D209" s="29" t="str">
        <f>IF(J209="","",VLOOKUP(J209,data!$A$3:$AD$2550,13,FALSE))</f>
        <v/>
      </c>
      <c r="E209" s="28" t="str">
        <f>IF(J209="","",VLOOKUP(J209,data!$A$3:$AD$2550,29,FALSE))</f>
        <v/>
      </c>
      <c r="F209" s="116"/>
      <c r="G209" s="117"/>
      <c r="H209" s="118"/>
      <c r="I209" s="45"/>
      <c r="J209" s="16"/>
      <c r="K209" s="30" t="str">
        <f>IF(J209="","",VLOOKUP(J209,data!$A$3:$AD$2550,21,FALSE))</f>
        <v/>
      </c>
      <c r="L209" s="31" t="str">
        <f t="shared" si="4"/>
        <v/>
      </c>
      <c r="M209" s="116"/>
      <c r="N209" s="117"/>
      <c r="O209" s="117"/>
      <c r="P209" s="118"/>
      <c r="Q209" s="32" t="str">
        <f>IF(J209="","",VLOOKUP(J209,data!$A$3:$AD$2550,25,FALSE))</f>
        <v/>
      </c>
      <c r="R209" s="33" t="str">
        <f>IF(J209="","",VLOOKUP(J209,data!$A$3:$AD$2550,20,FALSE))</f>
        <v/>
      </c>
    </row>
    <row r="210" spans="1:18" s="25" customFormat="1" ht="18" hidden="1" customHeight="1">
      <c r="A210" s="28">
        <v>55</v>
      </c>
      <c r="B210" s="119" t="str">
        <f>IF(J210="","",VLOOKUP(J210,data!$A$3:$AD$2550,19,FALSE))</f>
        <v/>
      </c>
      <c r="C210" s="120"/>
      <c r="D210" s="29" t="str">
        <f>IF(J210="","",VLOOKUP(J210,data!$A$3:$AD$2550,13,FALSE))</f>
        <v/>
      </c>
      <c r="E210" s="28" t="str">
        <f>IF(J210="","",VLOOKUP(J210,data!$A$3:$AD$2550,29,FALSE))</f>
        <v/>
      </c>
      <c r="F210" s="116"/>
      <c r="G210" s="117"/>
      <c r="H210" s="118"/>
      <c r="I210" s="45"/>
      <c r="J210" s="16"/>
      <c r="K210" s="30" t="str">
        <f>IF(J210="","",VLOOKUP(J210,data!$A$3:$AD$2550,21,FALSE))</f>
        <v/>
      </c>
      <c r="L210" s="31" t="str">
        <f t="shared" si="4"/>
        <v/>
      </c>
      <c r="M210" s="116"/>
      <c r="N210" s="117"/>
      <c r="O210" s="117"/>
      <c r="P210" s="118"/>
      <c r="Q210" s="32" t="str">
        <f>IF(J210="","",VLOOKUP(J210,data!$A$3:$AD$2550,25,FALSE))</f>
        <v/>
      </c>
      <c r="R210" s="33" t="str">
        <f>IF(J210="","",VLOOKUP(J210,data!$A$3:$AD$2550,20,FALSE))</f>
        <v/>
      </c>
    </row>
    <row r="211" spans="1:18" s="25" customFormat="1" ht="18" hidden="1" customHeight="1">
      <c r="A211" s="28">
        <v>56</v>
      </c>
      <c r="B211" s="119" t="str">
        <f>IF(J211="","",VLOOKUP(J211,data!$A$3:$AD$2550,19,FALSE))</f>
        <v/>
      </c>
      <c r="C211" s="120"/>
      <c r="D211" s="29" t="str">
        <f>IF(J211="","",VLOOKUP(J211,data!$A$3:$AD$2550,13,FALSE))</f>
        <v/>
      </c>
      <c r="E211" s="28" t="str">
        <f>IF(J211="","",VLOOKUP(J211,data!$A$3:$AD$2550,29,FALSE))</f>
        <v/>
      </c>
      <c r="F211" s="116"/>
      <c r="G211" s="117"/>
      <c r="H211" s="118"/>
      <c r="I211" s="45"/>
      <c r="J211" s="16"/>
      <c r="K211" s="30" t="str">
        <f>IF(J211="","",VLOOKUP(J211,data!$A$3:$AD$2550,21,FALSE))</f>
        <v/>
      </c>
      <c r="L211" s="31" t="str">
        <f t="shared" si="4"/>
        <v/>
      </c>
      <c r="M211" s="116"/>
      <c r="N211" s="117"/>
      <c r="O211" s="117"/>
      <c r="P211" s="118"/>
      <c r="Q211" s="32" t="str">
        <f>IF(J211="","",VLOOKUP(J211,data!$A$3:$AD$2550,25,FALSE))</f>
        <v/>
      </c>
      <c r="R211" s="33" t="str">
        <f>IF(J211="","",VLOOKUP(J211,data!$A$3:$AD$2550,20,FALSE))</f>
        <v/>
      </c>
    </row>
    <row r="212" spans="1:18" s="25" customFormat="1" ht="19.5" hidden="1" customHeight="1">
      <c r="A212" s="28">
        <v>57</v>
      </c>
      <c r="B212" s="119" t="str">
        <f>IF(J212="","",VLOOKUP(J212,data!$A$3:$AD$2550,19,FALSE))</f>
        <v/>
      </c>
      <c r="C212" s="120"/>
      <c r="D212" s="29" t="str">
        <f>IF(J212="","",VLOOKUP(J212,data!$A$3:$AD$2550,13,FALSE))</f>
        <v/>
      </c>
      <c r="E212" s="28" t="str">
        <f>IF(J212="","",VLOOKUP(J212,data!$A$3:$AD$2550,29,FALSE))</f>
        <v/>
      </c>
      <c r="F212" s="116"/>
      <c r="G212" s="117"/>
      <c r="H212" s="118"/>
      <c r="I212" s="45"/>
      <c r="J212" s="16"/>
      <c r="K212" s="30" t="str">
        <f>IF(J212="","",VLOOKUP(J212,data!$A$3:$AD$2550,21,FALSE))</f>
        <v/>
      </c>
      <c r="L212" s="31" t="str">
        <f t="shared" si="4"/>
        <v/>
      </c>
      <c r="M212" s="116"/>
      <c r="N212" s="117"/>
      <c r="O212" s="117"/>
      <c r="P212" s="118"/>
      <c r="Q212" s="32" t="str">
        <f>IF(J212="","",VLOOKUP(J212,data!$A$3:$AD$2550,25,FALSE))</f>
        <v/>
      </c>
      <c r="R212" s="33" t="str">
        <f>IF(J212="","",VLOOKUP(J212,data!$A$3:$AD$2550,20,FALSE))</f>
        <v/>
      </c>
    </row>
    <row r="213" spans="1:18" s="25" customFormat="1" ht="18" hidden="1" customHeight="1">
      <c r="A213" s="28">
        <v>58</v>
      </c>
      <c r="B213" s="119" t="str">
        <f>IF(J213="","",VLOOKUP(J213,data!$A$3:$AD$2550,19,FALSE))</f>
        <v/>
      </c>
      <c r="C213" s="120"/>
      <c r="D213" s="29" t="str">
        <f>IF(J213="","",VLOOKUP(J213,data!$A$3:$AD$2550,13,FALSE))</f>
        <v/>
      </c>
      <c r="E213" s="28" t="str">
        <f>IF(J213="","",VLOOKUP(J213,data!$A$3:$AD$2550,29,FALSE))</f>
        <v/>
      </c>
      <c r="F213" s="116"/>
      <c r="G213" s="117"/>
      <c r="H213" s="118"/>
      <c r="I213" s="45"/>
      <c r="J213" s="16"/>
      <c r="K213" s="30" t="str">
        <f>IF(J213="","",VLOOKUP(J213,data!$A$3:$AD$2550,21,FALSE))</f>
        <v/>
      </c>
      <c r="L213" s="31" t="str">
        <f t="shared" si="4"/>
        <v/>
      </c>
      <c r="M213" s="116"/>
      <c r="N213" s="117"/>
      <c r="O213" s="117"/>
      <c r="P213" s="118"/>
      <c r="Q213" s="32" t="str">
        <f>IF(J213="","",VLOOKUP(J213,data!$A$3:$AD$2550,25,FALSE))</f>
        <v/>
      </c>
      <c r="R213" s="33" t="str">
        <f>IF(J213="","",VLOOKUP(J213,data!$A$3:$AD$2550,20,FALSE))</f>
        <v/>
      </c>
    </row>
    <row r="214" spans="1:18" s="25" customFormat="1" ht="18" hidden="1" customHeight="1">
      <c r="A214" s="28">
        <v>59</v>
      </c>
      <c r="B214" s="119" t="str">
        <f>IF(J214="","",VLOOKUP(J214,data!$A$3:$AD$2550,19,FALSE))</f>
        <v/>
      </c>
      <c r="C214" s="120"/>
      <c r="D214" s="29" t="str">
        <f>IF(J214="","",VLOOKUP(J214,data!$A$3:$AD$2550,13,FALSE))</f>
        <v/>
      </c>
      <c r="E214" s="28" t="str">
        <f>IF(J214="","",VLOOKUP(J214,data!$A$3:$AD$2550,29,FALSE))</f>
        <v/>
      </c>
      <c r="F214" s="116"/>
      <c r="G214" s="117"/>
      <c r="H214" s="118"/>
      <c r="I214" s="45"/>
      <c r="J214" s="16"/>
      <c r="K214" s="30" t="str">
        <f>IF(J214="","",VLOOKUP(J214,data!$A$3:$AD$2550,21,FALSE))</f>
        <v/>
      </c>
      <c r="L214" s="31" t="str">
        <f t="shared" si="4"/>
        <v/>
      </c>
      <c r="M214" s="116"/>
      <c r="N214" s="117"/>
      <c r="O214" s="117"/>
      <c r="P214" s="118"/>
      <c r="Q214" s="32" t="str">
        <f>IF(J214="","",VLOOKUP(J214,data!$A$3:$AD$2550,25,FALSE))</f>
        <v/>
      </c>
      <c r="R214" s="33" t="str">
        <f>IF(J214="","",VLOOKUP(J214,data!$A$3:$AD$2550,20,FALSE))</f>
        <v/>
      </c>
    </row>
    <row r="215" spans="1:18" s="25" customFormat="1" ht="18" hidden="1" customHeight="1">
      <c r="A215" s="28">
        <v>60</v>
      </c>
      <c r="B215" s="119" t="str">
        <f>IF(J215="","",VLOOKUP(J215,data!$A$3:$AD$2550,19,FALSE))</f>
        <v/>
      </c>
      <c r="C215" s="120"/>
      <c r="D215" s="29" t="str">
        <f>IF(J215="","",VLOOKUP(J215,data!$A$3:$AD$2550,13,FALSE))</f>
        <v/>
      </c>
      <c r="E215" s="28" t="str">
        <f>IF(J215="","",VLOOKUP(J215,data!$A$3:$AD$2550,29,FALSE))</f>
        <v/>
      </c>
      <c r="F215" s="116"/>
      <c r="G215" s="117"/>
      <c r="H215" s="118"/>
      <c r="I215" s="45"/>
      <c r="J215" s="16"/>
      <c r="K215" s="30" t="str">
        <f>IF(J215="","",VLOOKUP(J215,data!$A$3:$AD$2550,21,FALSE))</f>
        <v/>
      </c>
      <c r="L215" s="31" t="str">
        <f t="shared" si="4"/>
        <v/>
      </c>
      <c r="M215" s="116"/>
      <c r="N215" s="117"/>
      <c r="O215" s="117"/>
      <c r="P215" s="118"/>
      <c r="Q215" s="32" t="str">
        <f>IF(J215="","",VLOOKUP(J215,data!$A$3:$AD$2550,25,FALSE))</f>
        <v/>
      </c>
      <c r="R215" s="33" t="str">
        <f>IF(J215="","",VLOOKUP(J215,data!$A$3:$AD$2550,20,FALSE))</f>
        <v/>
      </c>
    </row>
    <row r="216" spans="1:18" s="25" customFormat="1" ht="18" hidden="1" customHeight="1">
      <c r="A216" s="28">
        <v>61</v>
      </c>
      <c r="B216" s="119" t="str">
        <f>IF(J216="","",VLOOKUP(J216,data!$A$3:$AD$2550,19,FALSE))</f>
        <v/>
      </c>
      <c r="C216" s="120"/>
      <c r="D216" s="29" t="str">
        <f>IF(J216="","",VLOOKUP(J216,data!$A$3:$AD$2550,13,FALSE))</f>
        <v/>
      </c>
      <c r="E216" s="28" t="str">
        <f>IF(J216="","",VLOOKUP(J216,data!$A$3:$AD$2550,29,FALSE))</f>
        <v/>
      </c>
      <c r="F216" s="116"/>
      <c r="G216" s="117"/>
      <c r="H216" s="118"/>
      <c r="I216" s="45"/>
      <c r="J216" s="16"/>
      <c r="K216" s="30" t="str">
        <f>IF(J216="","",VLOOKUP(J216,data!$A$3:$AD$2550,21,FALSE))</f>
        <v/>
      </c>
      <c r="L216" s="31" t="str">
        <f t="shared" si="4"/>
        <v/>
      </c>
      <c r="M216" s="116"/>
      <c r="N216" s="117"/>
      <c r="O216" s="117"/>
      <c r="P216" s="118"/>
      <c r="Q216" s="32" t="str">
        <f>IF(J216="","",VLOOKUP(J216,data!$A$3:$AD$2550,25,FALSE))</f>
        <v/>
      </c>
      <c r="R216" s="33" t="str">
        <f>IF(J216="","",VLOOKUP(J216,data!$A$3:$AD$2550,20,FALSE))</f>
        <v/>
      </c>
    </row>
    <row r="217" spans="1:18" s="25" customFormat="1" ht="18" hidden="1" customHeight="1">
      <c r="A217" s="28">
        <v>62</v>
      </c>
      <c r="B217" s="119" t="str">
        <f>IF(J217="","",VLOOKUP(J217,data!$A$3:$AD$2550,19,FALSE))</f>
        <v/>
      </c>
      <c r="C217" s="120"/>
      <c r="D217" s="29" t="str">
        <f>IF(J217="","",VLOOKUP(J217,data!$A$3:$AD$2550,13,FALSE))</f>
        <v/>
      </c>
      <c r="E217" s="28" t="str">
        <f>IF(J217="","",VLOOKUP(J217,data!$A$3:$AD$2550,29,FALSE))</f>
        <v/>
      </c>
      <c r="F217" s="116"/>
      <c r="G217" s="117"/>
      <c r="H217" s="118"/>
      <c r="I217" s="45"/>
      <c r="J217" s="16"/>
      <c r="K217" s="30" t="str">
        <f>IF(J217="","",VLOOKUP(J217,data!$A$3:$AD$2550,21,FALSE))</f>
        <v/>
      </c>
      <c r="L217" s="31" t="str">
        <f t="shared" si="4"/>
        <v/>
      </c>
      <c r="M217" s="116"/>
      <c r="N217" s="117"/>
      <c r="O217" s="117"/>
      <c r="P217" s="118"/>
      <c r="Q217" s="32" t="str">
        <f>IF(J217="","",VLOOKUP(J217,data!$A$3:$AD$2550,25,FALSE))</f>
        <v/>
      </c>
      <c r="R217" s="33" t="str">
        <f>IF(J217="","",VLOOKUP(J217,data!$A$3:$AD$2550,20,FALSE))</f>
        <v/>
      </c>
    </row>
    <row r="218" spans="1:18" s="25" customFormat="1" ht="18" hidden="1" customHeight="1">
      <c r="A218" s="28">
        <v>63</v>
      </c>
      <c r="B218" s="119" t="str">
        <f>IF(J218="","",VLOOKUP(J218,data!$A$3:$AD$2550,19,FALSE))</f>
        <v/>
      </c>
      <c r="C218" s="120"/>
      <c r="D218" s="29" t="str">
        <f>IF(J218="","",VLOOKUP(J218,data!$A$3:$AD$2550,13,FALSE))</f>
        <v/>
      </c>
      <c r="E218" s="28" t="str">
        <f>IF(J218="","",VLOOKUP(J218,data!$A$3:$AD$2550,29,FALSE))</f>
        <v/>
      </c>
      <c r="F218" s="116"/>
      <c r="G218" s="117"/>
      <c r="H218" s="118"/>
      <c r="I218" s="45"/>
      <c r="J218" s="16"/>
      <c r="K218" s="30" t="str">
        <f>IF(J218="","",VLOOKUP(J218,data!$A$3:$AD$2550,21,FALSE))</f>
        <v/>
      </c>
      <c r="L218" s="31" t="str">
        <f t="shared" si="4"/>
        <v/>
      </c>
      <c r="M218" s="116"/>
      <c r="N218" s="117"/>
      <c r="O218" s="117"/>
      <c r="P218" s="118"/>
      <c r="Q218" s="32" t="str">
        <f>IF(J218="","",VLOOKUP(J218,data!$A$3:$AD$2550,25,FALSE))</f>
        <v/>
      </c>
      <c r="R218" s="33" t="str">
        <f>IF(J218="","",VLOOKUP(J218,data!$A$3:$AD$2550,20,FALSE))</f>
        <v/>
      </c>
    </row>
    <row r="219" spans="1:18" s="25" customFormat="1" ht="18" hidden="1" customHeight="1">
      <c r="A219" s="28">
        <v>64</v>
      </c>
      <c r="B219" s="119" t="str">
        <f>IF(J219="","",VLOOKUP(J219,data!$A$3:$AD$2550,19,FALSE))</f>
        <v/>
      </c>
      <c r="C219" s="120"/>
      <c r="D219" s="29" t="str">
        <f>IF(J219="","",VLOOKUP(J219,data!$A$3:$AD$2550,13,FALSE))</f>
        <v/>
      </c>
      <c r="E219" s="28" t="str">
        <f>IF(J219="","",VLOOKUP(J219,data!$A$3:$AD$2550,29,FALSE))</f>
        <v/>
      </c>
      <c r="F219" s="116"/>
      <c r="G219" s="117"/>
      <c r="H219" s="118"/>
      <c r="I219" s="45"/>
      <c r="J219" s="16"/>
      <c r="K219" s="30" t="str">
        <f>IF(J219="","",VLOOKUP(J219,data!$A$3:$AD$2550,21,FALSE))</f>
        <v/>
      </c>
      <c r="L219" s="31" t="str">
        <f t="shared" si="4"/>
        <v/>
      </c>
      <c r="M219" s="116"/>
      <c r="N219" s="117"/>
      <c r="O219" s="117"/>
      <c r="P219" s="118"/>
      <c r="Q219" s="32" t="str">
        <f>IF(J219="","",VLOOKUP(J219,data!$A$3:$AD$2550,25,FALSE))</f>
        <v/>
      </c>
      <c r="R219" s="33" t="str">
        <f>IF(J219="","",VLOOKUP(J219,data!$A$3:$AD$2550,20,FALSE))</f>
        <v/>
      </c>
    </row>
    <row r="220" spans="1:18" s="25" customFormat="1" ht="18" hidden="1" customHeight="1">
      <c r="A220" s="28">
        <v>65</v>
      </c>
      <c r="B220" s="119" t="str">
        <f>IF(J220="","",VLOOKUP(J220,data!$A$3:$AD$2550,19,FALSE))</f>
        <v/>
      </c>
      <c r="C220" s="120"/>
      <c r="D220" s="29" t="str">
        <f>IF(J220="","",VLOOKUP(J220,data!$A$3:$AD$2550,13,FALSE))</f>
        <v/>
      </c>
      <c r="E220" s="28" t="str">
        <f>IF(J220="","",VLOOKUP(J220,data!$A$3:$AD$2550,29,FALSE))</f>
        <v/>
      </c>
      <c r="F220" s="116"/>
      <c r="G220" s="117"/>
      <c r="H220" s="118"/>
      <c r="I220" s="45"/>
      <c r="J220" s="16"/>
      <c r="K220" s="30" t="str">
        <f>IF(J220="","",VLOOKUP(J220,data!$A$3:$AD$2550,21,FALSE))</f>
        <v/>
      </c>
      <c r="L220" s="31" t="str">
        <f t="shared" si="4"/>
        <v/>
      </c>
      <c r="M220" s="116"/>
      <c r="N220" s="117"/>
      <c r="O220" s="117"/>
      <c r="P220" s="118"/>
      <c r="Q220" s="32" t="str">
        <f>IF(J220="","",VLOOKUP(J220,data!$A$3:$AD$2550,25,FALSE))</f>
        <v/>
      </c>
      <c r="R220" s="33" t="str">
        <f>IF(J220="","",VLOOKUP(J220,data!$A$3:$AD$2550,20,FALSE))</f>
        <v/>
      </c>
    </row>
    <row r="221" spans="1:18" s="25" customFormat="1" ht="18" hidden="1" customHeight="1">
      <c r="A221" s="28">
        <v>66</v>
      </c>
      <c r="B221" s="119" t="str">
        <f>IF(J221="","",VLOOKUP(J221,data!$A$3:$AD$2550,19,FALSE))</f>
        <v/>
      </c>
      <c r="C221" s="120"/>
      <c r="D221" s="29" t="str">
        <f>IF(J221="","",VLOOKUP(J221,data!$A$3:$AD$2550,13,FALSE))</f>
        <v/>
      </c>
      <c r="E221" s="28" t="str">
        <f>IF(J221="","",VLOOKUP(J221,data!$A$3:$AD$2550,29,FALSE))</f>
        <v/>
      </c>
      <c r="F221" s="116"/>
      <c r="G221" s="117"/>
      <c r="H221" s="118"/>
      <c r="I221" s="45"/>
      <c r="J221" s="16"/>
      <c r="K221" s="30" t="str">
        <f>IF(J221="","",VLOOKUP(J221,data!$A$3:$AD$2550,21,FALSE))</f>
        <v/>
      </c>
      <c r="L221" s="31" t="str">
        <f t="shared" ref="L221:L284" si="5">IF(K221="","","Pedag.")</f>
        <v/>
      </c>
      <c r="M221" s="116"/>
      <c r="N221" s="117"/>
      <c r="O221" s="117"/>
      <c r="P221" s="118"/>
      <c r="Q221" s="32" t="str">
        <f>IF(J221="","",VLOOKUP(J221,data!$A$3:$AD$2550,25,FALSE))</f>
        <v/>
      </c>
      <c r="R221" s="33" t="str">
        <f>IF(J221="","",VLOOKUP(J221,data!$A$3:$AD$2550,20,FALSE))</f>
        <v/>
      </c>
    </row>
    <row r="222" spans="1:18" s="25" customFormat="1" ht="18" hidden="1" customHeight="1">
      <c r="A222" s="28">
        <v>67</v>
      </c>
      <c r="B222" s="119" t="str">
        <f>IF(J222="","",VLOOKUP(J222,data!$A$3:$AD$2550,19,FALSE))</f>
        <v/>
      </c>
      <c r="C222" s="120"/>
      <c r="D222" s="29" t="str">
        <f>IF(J222="","",VLOOKUP(J222,data!$A$3:$AD$2550,13,FALSE))</f>
        <v/>
      </c>
      <c r="E222" s="28" t="str">
        <f>IF(J222="","",VLOOKUP(J222,data!$A$3:$AD$2550,29,FALSE))</f>
        <v/>
      </c>
      <c r="F222" s="116"/>
      <c r="G222" s="117"/>
      <c r="H222" s="118"/>
      <c r="I222" s="45"/>
      <c r="J222" s="16"/>
      <c r="K222" s="30" t="str">
        <f>IF(J222="","",VLOOKUP(J222,data!$A$3:$AD$2550,21,FALSE))</f>
        <v/>
      </c>
      <c r="L222" s="31" t="str">
        <f t="shared" si="5"/>
        <v/>
      </c>
      <c r="M222" s="116"/>
      <c r="N222" s="117"/>
      <c r="O222" s="117"/>
      <c r="P222" s="118"/>
      <c r="Q222" s="32" t="str">
        <f>IF(J222="","",VLOOKUP(J222,data!$A$3:$AD$2550,25,FALSE))</f>
        <v/>
      </c>
      <c r="R222" s="33" t="str">
        <f>IF(J222="","",VLOOKUP(J222,data!$A$3:$AD$2550,20,FALSE))</f>
        <v/>
      </c>
    </row>
    <row r="223" spans="1:18" s="25" customFormat="1" ht="18" hidden="1" customHeight="1">
      <c r="A223" s="28">
        <v>68</v>
      </c>
      <c r="B223" s="119" t="str">
        <f>IF(J223="","",VLOOKUP(J223,data!$A$3:$AD$2550,19,FALSE))</f>
        <v/>
      </c>
      <c r="C223" s="120"/>
      <c r="D223" s="29" t="str">
        <f>IF(J223="","",VLOOKUP(J223,data!$A$3:$AD$2550,13,FALSE))</f>
        <v/>
      </c>
      <c r="E223" s="28" t="str">
        <f>IF(J223="","",VLOOKUP(J223,data!$A$3:$AD$2550,29,FALSE))</f>
        <v/>
      </c>
      <c r="F223" s="116"/>
      <c r="G223" s="117"/>
      <c r="H223" s="118"/>
      <c r="I223" s="45"/>
      <c r="J223" s="16"/>
      <c r="K223" s="30" t="str">
        <f>IF(J223="","",VLOOKUP(J223,data!$A$3:$AD$2550,21,FALSE))</f>
        <v/>
      </c>
      <c r="L223" s="31" t="str">
        <f t="shared" si="5"/>
        <v/>
      </c>
      <c r="M223" s="116"/>
      <c r="N223" s="117"/>
      <c r="O223" s="117"/>
      <c r="P223" s="118"/>
      <c r="Q223" s="32" t="str">
        <f>IF(J223="","",VLOOKUP(J223,data!$A$3:$AD$2550,25,FALSE))</f>
        <v/>
      </c>
      <c r="R223" s="33" t="str">
        <f>IF(J223="","",VLOOKUP(J223,data!$A$3:$AD$2550,20,FALSE))</f>
        <v/>
      </c>
    </row>
    <row r="224" spans="1:18" s="25" customFormat="1" ht="18" hidden="1" customHeight="1">
      <c r="A224" s="28">
        <v>69</v>
      </c>
      <c r="B224" s="119" t="str">
        <f>IF(J224="","",VLOOKUP(J224,data!$A$3:$AD$2550,19,FALSE))</f>
        <v/>
      </c>
      <c r="C224" s="120"/>
      <c r="D224" s="29" t="str">
        <f>IF(J224="","",VLOOKUP(J224,data!$A$3:$AD$2550,13,FALSE))</f>
        <v/>
      </c>
      <c r="E224" s="28" t="str">
        <f>IF(J224="","",VLOOKUP(J224,data!$A$3:$AD$2550,29,FALSE))</f>
        <v/>
      </c>
      <c r="F224" s="116"/>
      <c r="G224" s="117"/>
      <c r="H224" s="118"/>
      <c r="I224" s="45"/>
      <c r="J224" s="16"/>
      <c r="K224" s="30" t="str">
        <f>IF(J224="","",VLOOKUP(J224,data!$A$3:$AD$2550,21,FALSE))</f>
        <v/>
      </c>
      <c r="L224" s="31" t="str">
        <f t="shared" si="5"/>
        <v/>
      </c>
      <c r="M224" s="116"/>
      <c r="N224" s="117"/>
      <c r="O224" s="117"/>
      <c r="P224" s="118"/>
      <c r="Q224" s="32" t="str">
        <f>IF(J224="","",VLOOKUP(J224,data!$A$3:$AD$2550,25,FALSE))</f>
        <v/>
      </c>
      <c r="R224" s="33" t="str">
        <f>IF(J224="","",VLOOKUP(J224,data!$A$3:$AD$2550,20,FALSE))</f>
        <v/>
      </c>
    </row>
    <row r="225" spans="1:18" s="25" customFormat="1" ht="18" hidden="1" customHeight="1">
      <c r="A225" s="28">
        <v>70</v>
      </c>
      <c r="B225" s="119" t="str">
        <f>IF(J225="","",VLOOKUP(J225,data!$A$3:$AD$2550,19,FALSE))</f>
        <v/>
      </c>
      <c r="C225" s="120"/>
      <c r="D225" s="29" t="str">
        <f>IF(J225="","",VLOOKUP(J225,data!$A$3:$AD$2550,13,FALSE))</f>
        <v/>
      </c>
      <c r="E225" s="28" t="str">
        <f>IF(J225="","",VLOOKUP(J225,data!$A$3:$AD$2550,29,FALSE))</f>
        <v/>
      </c>
      <c r="F225" s="116"/>
      <c r="G225" s="117"/>
      <c r="H225" s="118"/>
      <c r="I225" s="45"/>
      <c r="J225" s="16"/>
      <c r="K225" s="30" t="str">
        <f>IF(J225="","",VLOOKUP(J225,data!$A$3:$AD$2550,21,FALSE))</f>
        <v/>
      </c>
      <c r="L225" s="31" t="str">
        <f t="shared" si="5"/>
        <v/>
      </c>
      <c r="M225" s="116"/>
      <c r="N225" s="117"/>
      <c r="O225" s="117"/>
      <c r="P225" s="118"/>
      <c r="Q225" s="32" t="str">
        <f>IF(J225="","",VLOOKUP(J225,data!$A$3:$AD$2550,25,FALSE))</f>
        <v/>
      </c>
      <c r="R225" s="33" t="str">
        <f>IF(J225="","",VLOOKUP(J225,data!$A$3:$AD$2550,20,FALSE))</f>
        <v/>
      </c>
    </row>
    <row r="226" spans="1:18" s="25" customFormat="1" ht="18" hidden="1" customHeight="1">
      <c r="A226" s="28">
        <v>71</v>
      </c>
      <c r="B226" s="119" t="str">
        <f>IF(J226="","",VLOOKUP(J226,data!$A$3:$AD$2550,19,FALSE))</f>
        <v/>
      </c>
      <c r="C226" s="120"/>
      <c r="D226" s="29" t="str">
        <f>IF(J226="","",VLOOKUP(J226,data!$A$3:$AD$2550,13,FALSE))</f>
        <v/>
      </c>
      <c r="E226" s="28" t="str">
        <f>IF(J226="","",VLOOKUP(J226,data!$A$3:$AD$2550,29,FALSE))</f>
        <v/>
      </c>
      <c r="F226" s="116"/>
      <c r="G226" s="117"/>
      <c r="H226" s="118"/>
      <c r="I226" s="45"/>
      <c r="J226" s="16"/>
      <c r="K226" s="30" t="str">
        <f>IF(J226="","",VLOOKUP(J226,data!$A$3:$AD$2550,21,FALSE))</f>
        <v/>
      </c>
      <c r="L226" s="31" t="str">
        <f t="shared" si="5"/>
        <v/>
      </c>
      <c r="M226" s="116"/>
      <c r="N226" s="117"/>
      <c r="O226" s="117"/>
      <c r="P226" s="118"/>
      <c r="Q226" s="32" t="str">
        <f>IF(J226="","",VLOOKUP(J226,data!$A$3:$AD$2550,25,FALSE))</f>
        <v/>
      </c>
      <c r="R226" s="33" t="str">
        <f>IF(J226="","",VLOOKUP(J226,data!$A$3:$AD$2550,20,FALSE))</f>
        <v/>
      </c>
    </row>
    <row r="227" spans="1:18" s="25" customFormat="1" ht="18" hidden="1" customHeight="1">
      <c r="A227" s="28">
        <v>72</v>
      </c>
      <c r="B227" s="119" t="str">
        <f>IF(J227="","",VLOOKUP(J227,data!$A$3:$AD$2550,19,FALSE))</f>
        <v/>
      </c>
      <c r="C227" s="120"/>
      <c r="D227" s="29" t="str">
        <f>IF(J227="","",VLOOKUP(J227,data!$A$3:$AD$2550,13,FALSE))</f>
        <v/>
      </c>
      <c r="E227" s="28" t="str">
        <f>IF(J227="","",VLOOKUP(J227,data!$A$3:$AD$2550,29,FALSE))</f>
        <v/>
      </c>
      <c r="F227" s="116"/>
      <c r="G227" s="117"/>
      <c r="H227" s="118"/>
      <c r="I227" s="45"/>
      <c r="J227" s="16"/>
      <c r="K227" s="30" t="str">
        <f>IF(J227="","",VLOOKUP(J227,data!$A$3:$AD$2550,21,FALSE))</f>
        <v/>
      </c>
      <c r="L227" s="31" t="str">
        <f t="shared" si="5"/>
        <v/>
      </c>
      <c r="M227" s="116"/>
      <c r="N227" s="117"/>
      <c r="O227" s="117"/>
      <c r="P227" s="118"/>
      <c r="Q227" s="32" t="str">
        <f>IF(J227="","",VLOOKUP(J227,data!$A$3:$AD$2550,25,FALSE))</f>
        <v/>
      </c>
      <c r="R227" s="33" t="str">
        <f>IF(J227="","",VLOOKUP(J227,data!$A$3:$AD$2550,20,FALSE))</f>
        <v/>
      </c>
    </row>
    <row r="228" spans="1:18" s="25" customFormat="1" ht="18" hidden="1" customHeight="1">
      <c r="A228" s="28">
        <v>73</v>
      </c>
      <c r="B228" s="119" t="str">
        <f>IF(J228="","",VLOOKUP(J228,data!$A$3:$AD$2550,19,FALSE))</f>
        <v/>
      </c>
      <c r="C228" s="120"/>
      <c r="D228" s="29" t="str">
        <f>IF(J228="","",VLOOKUP(J228,data!$A$3:$AD$2550,13,FALSE))</f>
        <v/>
      </c>
      <c r="E228" s="28" t="str">
        <f>IF(J228="","",VLOOKUP(J228,data!$A$3:$AD$2550,29,FALSE))</f>
        <v/>
      </c>
      <c r="F228" s="116"/>
      <c r="G228" s="117"/>
      <c r="H228" s="118"/>
      <c r="I228" s="45"/>
      <c r="J228" s="16"/>
      <c r="K228" s="30" t="str">
        <f>IF(J228="","",VLOOKUP(J228,data!$A$3:$AD$2550,21,FALSE))</f>
        <v/>
      </c>
      <c r="L228" s="31" t="str">
        <f t="shared" si="5"/>
        <v/>
      </c>
      <c r="M228" s="116"/>
      <c r="N228" s="117"/>
      <c r="O228" s="117"/>
      <c r="P228" s="118"/>
      <c r="Q228" s="32" t="str">
        <f>IF(J228="","",VLOOKUP(J228,data!$A$3:$AD$2550,25,FALSE))</f>
        <v/>
      </c>
      <c r="R228" s="33" t="str">
        <f>IF(J228="","",VLOOKUP(J228,data!$A$3:$AD$2550,20,FALSE))</f>
        <v/>
      </c>
    </row>
    <row r="229" spans="1:18" s="25" customFormat="1" ht="18" hidden="1" customHeight="1">
      <c r="A229" s="28">
        <v>74</v>
      </c>
      <c r="B229" s="119" t="str">
        <f>IF(J229="","",VLOOKUP(J229,data!$A$3:$AD$2550,19,FALSE))</f>
        <v/>
      </c>
      <c r="C229" s="120"/>
      <c r="D229" s="29" t="str">
        <f>IF(J229="","",VLOOKUP(J229,data!$A$3:$AD$2550,13,FALSE))</f>
        <v/>
      </c>
      <c r="E229" s="28" t="str">
        <f>IF(J229="","",VLOOKUP(J229,data!$A$3:$AD$2550,29,FALSE))</f>
        <v/>
      </c>
      <c r="F229" s="116"/>
      <c r="G229" s="117"/>
      <c r="H229" s="118"/>
      <c r="I229" s="45"/>
      <c r="J229" s="16"/>
      <c r="K229" s="30" t="str">
        <f>IF(J229="","",VLOOKUP(J229,data!$A$3:$AD$2550,21,FALSE))</f>
        <v/>
      </c>
      <c r="L229" s="31" t="str">
        <f t="shared" si="5"/>
        <v/>
      </c>
      <c r="M229" s="116"/>
      <c r="N229" s="117"/>
      <c r="O229" s="117"/>
      <c r="P229" s="118"/>
      <c r="Q229" s="32" t="str">
        <f>IF(J229="","",VLOOKUP(J229,data!$A$3:$AD$2550,25,FALSE))</f>
        <v/>
      </c>
      <c r="R229" s="33" t="str">
        <f>IF(J229="","",VLOOKUP(J229,data!$A$3:$AD$2550,20,FALSE))</f>
        <v/>
      </c>
    </row>
    <row r="230" spans="1:18" s="25" customFormat="1" ht="18" hidden="1" customHeight="1">
      <c r="A230" s="28">
        <v>75</v>
      </c>
      <c r="B230" s="119" t="str">
        <f>IF(J230="","",VLOOKUP(J230,data!$A$3:$AD$2550,19,FALSE))</f>
        <v/>
      </c>
      <c r="C230" s="120"/>
      <c r="D230" s="29" t="str">
        <f>IF(J230="","",VLOOKUP(J230,data!$A$3:$AD$2550,13,FALSE))</f>
        <v/>
      </c>
      <c r="E230" s="28" t="str">
        <f>IF(J230="","",VLOOKUP(J230,data!$A$3:$AD$2550,29,FALSE))</f>
        <v/>
      </c>
      <c r="F230" s="116"/>
      <c r="G230" s="117"/>
      <c r="H230" s="118"/>
      <c r="I230" s="45"/>
      <c r="J230" s="16"/>
      <c r="K230" s="30" t="str">
        <f>IF(J230="","",VLOOKUP(J230,data!$A$3:$AD$2550,21,FALSE))</f>
        <v/>
      </c>
      <c r="L230" s="31" t="str">
        <f t="shared" si="5"/>
        <v/>
      </c>
      <c r="M230" s="116"/>
      <c r="N230" s="117"/>
      <c r="O230" s="117"/>
      <c r="P230" s="118"/>
      <c r="Q230" s="32" t="str">
        <f>IF(J230="","",VLOOKUP(J230,data!$A$3:$AD$2550,25,FALSE))</f>
        <v/>
      </c>
      <c r="R230" s="33" t="str">
        <f>IF(J230="","",VLOOKUP(J230,data!$A$3:$AD$2550,20,FALSE))</f>
        <v/>
      </c>
    </row>
    <row r="231" spans="1:18" s="25" customFormat="1" ht="18" hidden="1" customHeight="1">
      <c r="A231" s="28">
        <v>76</v>
      </c>
      <c r="B231" s="119" t="str">
        <f>IF(J231="","",VLOOKUP(J231,data!$A$3:$AD$2550,19,FALSE))</f>
        <v/>
      </c>
      <c r="C231" s="120"/>
      <c r="D231" s="29" t="str">
        <f>IF(J231="","",VLOOKUP(J231,data!$A$3:$AD$2550,13,FALSE))</f>
        <v/>
      </c>
      <c r="E231" s="28" t="str">
        <f>IF(J231="","",VLOOKUP(J231,data!$A$3:$AD$2550,29,FALSE))</f>
        <v/>
      </c>
      <c r="F231" s="116"/>
      <c r="G231" s="117"/>
      <c r="H231" s="118"/>
      <c r="I231" s="45"/>
      <c r="J231" s="16"/>
      <c r="K231" s="30" t="str">
        <f>IF(J231="","",VLOOKUP(J231,data!$A$3:$AD$2550,21,FALSE))</f>
        <v/>
      </c>
      <c r="L231" s="31" t="str">
        <f t="shared" si="5"/>
        <v/>
      </c>
      <c r="M231" s="116"/>
      <c r="N231" s="117"/>
      <c r="O231" s="117"/>
      <c r="P231" s="118"/>
      <c r="Q231" s="32" t="str">
        <f>IF(J231="","",VLOOKUP(J231,data!$A$3:$AD$2550,25,FALSE))</f>
        <v/>
      </c>
      <c r="R231" s="33" t="str">
        <f>IF(J231="","",VLOOKUP(J231,data!$A$3:$AD$2550,20,FALSE))</f>
        <v/>
      </c>
    </row>
    <row r="232" spans="1:18" s="25" customFormat="1" ht="18" hidden="1" customHeight="1">
      <c r="A232" s="28">
        <v>77</v>
      </c>
      <c r="B232" s="119" t="str">
        <f>IF(J232="","",VLOOKUP(J232,data!$A$3:$AD$2550,19,FALSE))</f>
        <v/>
      </c>
      <c r="C232" s="120"/>
      <c r="D232" s="29" t="str">
        <f>IF(J232="","",VLOOKUP(J232,data!$A$3:$AD$2550,13,FALSE))</f>
        <v/>
      </c>
      <c r="E232" s="28" t="str">
        <f>IF(J232="","",VLOOKUP(J232,data!$A$3:$AD$2550,29,FALSE))</f>
        <v/>
      </c>
      <c r="F232" s="116"/>
      <c r="G232" s="117"/>
      <c r="H232" s="118"/>
      <c r="I232" s="45"/>
      <c r="J232" s="16"/>
      <c r="K232" s="30" t="str">
        <f>IF(J232="","",VLOOKUP(J232,data!$A$3:$AD$2550,21,FALSE))</f>
        <v/>
      </c>
      <c r="L232" s="31" t="str">
        <f t="shared" si="5"/>
        <v/>
      </c>
      <c r="M232" s="116"/>
      <c r="N232" s="117"/>
      <c r="O232" s="117"/>
      <c r="P232" s="118"/>
      <c r="Q232" s="32" t="str">
        <f>IF(J232="","",VLOOKUP(J232,data!$A$3:$AD$2550,25,FALSE))</f>
        <v/>
      </c>
      <c r="R232" s="33" t="str">
        <f>IF(J232="","",VLOOKUP(J232,data!$A$3:$AD$2550,20,FALSE))</f>
        <v/>
      </c>
    </row>
    <row r="233" spans="1:18" s="25" customFormat="1" ht="18" hidden="1" customHeight="1">
      <c r="A233" s="28">
        <v>78</v>
      </c>
      <c r="B233" s="119" t="str">
        <f>IF(J233="","",VLOOKUP(J233,data!$A$3:$AD$2550,19,FALSE))</f>
        <v/>
      </c>
      <c r="C233" s="120"/>
      <c r="D233" s="29" t="str">
        <f>IF(J233="","",VLOOKUP(J233,data!$A$3:$AD$2550,13,FALSE))</f>
        <v/>
      </c>
      <c r="E233" s="28" t="str">
        <f>IF(J233="","",VLOOKUP(J233,data!$A$3:$AD$2550,29,FALSE))</f>
        <v/>
      </c>
      <c r="F233" s="116"/>
      <c r="G233" s="117"/>
      <c r="H233" s="118"/>
      <c r="I233" s="45"/>
      <c r="J233" s="16"/>
      <c r="K233" s="30" t="str">
        <f>IF(J233="","",VLOOKUP(J233,data!$A$3:$AD$2550,21,FALSE))</f>
        <v/>
      </c>
      <c r="L233" s="31" t="str">
        <f t="shared" si="5"/>
        <v/>
      </c>
      <c r="M233" s="116"/>
      <c r="N233" s="117"/>
      <c r="O233" s="117"/>
      <c r="P233" s="118"/>
      <c r="Q233" s="32" t="str">
        <f>IF(J233="","",VLOOKUP(J233,data!$A$3:$AD$2550,25,FALSE))</f>
        <v/>
      </c>
      <c r="R233" s="33" t="str">
        <f>IF(J233="","",VLOOKUP(J233,data!$A$3:$AD$2550,20,FALSE))</f>
        <v/>
      </c>
    </row>
    <row r="234" spans="1:18" s="25" customFormat="1" ht="18" hidden="1" customHeight="1">
      <c r="A234" s="28">
        <v>79</v>
      </c>
      <c r="B234" s="119" t="str">
        <f>IF(J234="","",VLOOKUP(J234,data!$A$3:$AD$2550,19,FALSE))</f>
        <v/>
      </c>
      <c r="C234" s="120"/>
      <c r="D234" s="29" t="str">
        <f>IF(J234="","",VLOOKUP(J234,data!$A$3:$AD$2550,13,FALSE))</f>
        <v/>
      </c>
      <c r="E234" s="28" t="str">
        <f>IF(J234="","",VLOOKUP(J234,data!$A$3:$AD$2550,29,FALSE))</f>
        <v/>
      </c>
      <c r="F234" s="116"/>
      <c r="G234" s="117"/>
      <c r="H234" s="118"/>
      <c r="I234" s="45"/>
      <c r="J234" s="16"/>
      <c r="K234" s="30" t="str">
        <f>IF(J234="","",VLOOKUP(J234,data!$A$3:$AD$2550,21,FALSE))</f>
        <v/>
      </c>
      <c r="L234" s="31" t="str">
        <f t="shared" si="5"/>
        <v/>
      </c>
      <c r="M234" s="116"/>
      <c r="N234" s="117"/>
      <c r="O234" s="117"/>
      <c r="P234" s="118"/>
      <c r="Q234" s="32" t="str">
        <f>IF(J234="","",VLOOKUP(J234,data!$A$3:$AD$2550,25,FALSE))</f>
        <v/>
      </c>
      <c r="R234" s="33" t="str">
        <f>IF(J234="","",VLOOKUP(J234,data!$A$3:$AD$2550,20,FALSE))</f>
        <v/>
      </c>
    </row>
    <row r="235" spans="1:18" s="25" customFormat="1" ht="18" hidden="1" customHeight="1">
      <c r="A235" s="28">
        <v>80</v>
      </c>
      <c r="B235" s="119" t="str">
        <f>IF(J235="","",VLOOKUP(J235,data!$A$3:$AD$2550,19,FALSE))</f>
        <v/>
      </c>
      <c r="C235" s="120"/>
      <c r="D235" s="29" t="str">
        <f>IF(J235="","",VLOOKUP(J235,data!$A$3:$AD$2550,13,FALSE))</f>
        <v/>
      </c>
      <c r="E235" s="28" t="str">
        <f>IF(J235="","",VLOOKUP(J235,data!$A$3:$AD$2550,29,FALSE))</f>
        <v/>
      </c>
      <c r="F235" s="116"/>
      <c r="G235" s="117"/>
      <c r="H235" s="118"/>
      <c r="I235" s="45"/>
      <c r="J235" s="16"/>
      <c r="K235" s="30" t="str">
        <f>IF(J235="","",VLOOKUP(J235,data!$A$3:$AD$2550,21,FALSE))</f>
        <v/>
      </c>
      <c r="L235" s="31" t="str">
        <f t="shared" si="5"/>
        <v/>
      </c>
      <c r="M235" s="116"/>
      <c r="N235" s="117"/>
      <c r="O235" s="117"/>
      <c r="P235" s="118"/>
      <c r="Q235" s="32" t="str">
        <f>IF(J235="","",VLOOKUP(J235,data!$A$3:$AD$2550,25,FALSE))</f>
        <v/>
      </c>
      <c r="R235" s="33" t="str">
        <f>IF(J235="","",VLOOKUP(J235,data!$A$3:$AD$2550,20,FALSE))</f>
        <v/>
      </c>
    </row>
    <row r="236" spans="1:18" s="25" customFormat="1" ht="18" hidden="1" customHeight="1">
      <c r="A236" s="28">
        <v>81</v>
      </c>
      <c r="B236" s="119" t="str">
        <f>IF(J236="","",VLOOKUP(J236,data!$A$3:$AD$2550,19,FALSE))</f>
        <v/>
      </c>
      <c r="C236" s="120"/>
      <c r="D236" s="29" t="str">
        <f>IF(J236="","",VLOOKUP(J236,data!$A$3:$AD$2550,13,FALSE))</f>
        <v/>
      </c>
      <c r="E236" s="28" t="str">
        <f>IF(J236="","",VLOOKUP(J236,data!$A$3:$AD$2550,29,FALSE))</f>
        <v/>
      </c>
      <c r="F236" s="116"/>
      <c r="G236" s="117"/>
      <c r="H236" s="118"/>
      <c r="I236" s="45"/>
      <c r="J236" s="16"/>
      <c r="K236" s="30" t="str">
        <f>IF(J236="","",VLOOKUP(J236,data!$A$3:$AD$2550,21,FALSE))</f>
        <v/>
      </c>
      <c r="L236" s="31" t="str">
        <f t="shared" si="5"/>
        <v/>
      </c>
      <c r="M236" s="116"/>
      <c r="N236" s="117"/>
      <c r="O236" s="117"/>
      <c r="P236" s="118"/>
      <c r="Q236" s="32" t="str">
        <f>IF(J236="","",VLOOKUP(J236,data!$A$3:$AD$2550,25,FALSE))</f>
        <v/>
      </c>
      <c r="R236" s="33" t="str">
        <f>IF(J236="","",VLOOKUP(J236,data!$A$3:$AD$2550,20,FALSE))</f>
        <v/>
      </c>
    </row>
    <row r="237" spans="1:18" s="25" customFormat="1" ht="18" hidden="1" customHeight="1">
      <c r="A237" s="28">
        <v>82</v>
      </c>
      <c r="B237" s="119" t="str">
        <f>IF(J237="","",VLOOKUP(J237,data!$A$3:$AD$2550,19,FALSE))</f>
        <v/>
      </c>
      <c r="C237" s="120"/>
      <c r="D237" s="29" t="str">
        <f>IF(J237="","",VLOOKUP(J237,data!$A$3:$AD$2550,13,FALSE))</f>
        <v/>
      </c>
      <c r="E237" s="28" t="str">
        <f>IF(J237="","",VLOOKUP(J237,data!$A$3:$AD$2550,29,FALSE))</f>
        <v/>
      </c>
      <c r="F237" s="116"/>
      <c r="G237" s="117"/>
      <c r="H237" s="118"/>
      <c r="I237" s="45"/>
      <c r="J237" s="16"/>
      <c r="K237" s="30" t="str">
        <f>IF(J237="","",VLOOKUP(J237,data!$A$3:$AD$2550,21,FALSE))</f>
        <v/>
      </c>
      <c r="L237" s="31" t="str">
        <f t="shared" si="5"/>
        <v/>
      </c>
      <c r="M237" s="116"/>
      <c r="N237" s="117"/>
      <c r="O237" s="117"/>
      <c r="P237" s="118"/>
      <c r="Q237" s="32" t="str">
        <f>IF(J237="","",VLOOKUP(J237,data!$A$3:$AD$2550,25,FALSE))</f>
        <v/>
      </c>
      <c r="R237" s="33" t="str">
        <f>IF(J237="","",VLOOKUP(J237,data!$A$3:$AD$2550,20,FALSE))</f>
        <v/>
      </c>
    </row>
    <row r="238" spans="1:18" s="25" customFormat="1" ht="18" hidden="1" customHeight="1">
      <c r="A238" s="28">
        <v>83</v>
      </c>
      <c r="B238" s="119" t="str">
        <f>IF(J238="","",VLOOKUP(J238,data!$A$3:$AD$2550,19,FALSE))</f>
        <v/>
      </c>
      <c r="C238" s="120"/>
      <c r="D238" s="29" t="str">
        <f>IF(J238="","",VLOOKUP(J238,data!$A$3:$AD$2550,13,FALSE))</f>
        <v/>
      </c>
      <c r="E238" s="28" t="str">
        <f>IF(J238="","",VLOOKUP(J238,data!$A$3:$AD$2550,29,FALSE))</f>
        <v/>
      </c>
      <c r="F238" s="116"/>
      <c r="G238" s="117"/>
      <c r="H238" s="118"/>
      <c r="I238" s="45"/>
      <c r="J238" s="16"/>
      <c r="K238" s="30" t="str">
        <f>IF(J238="","",VLOOKUP(J238,data!$A$3:$AD$2550,21,FALSE))</f>
        <v/>
      </c>
      <c r="L238" s="31" t="str">
        <f t="shared" si="5"/>
        <v/>
      </c>
      <c r="M238" s="116"/>
      <c r="N238" s="117"/>
      <c r="O238" s="117"/>
      <c r="P238" s="118"/>
      <c r="Q238" s="32" t="str">
        <f>IF(J238="","",VLOOKUP(J238,data!$A$3:$AD$2550,25,FALSE))</f>
        <v/>
      </c>
      <c r="R238" s="33" t="str">
        <f>IF(J238="","",VLOOKUP(J238,data!$A$3:$AD$2550,20,FALSE))</f>
        <v/>
      </c>
    </row>
    <row r="239" spans="1:18" s="25" customFormat="1" ht="18" hidden="1" customHeight="1">
      <c r="A239" s="28">
        <v>84</v>
      </c>
      <c r="B239" s="119" t="str">
        <f>IF(J239="","",VLOOKUP(J239,data!$A$3:$AD$2550,19,FALSE))</f>
        <v/>
      </c>
      <c r="C239" s="120"/>
      <c r="D239" s="29" t="str">
        <f>IF(J239="","",VLOOKUP(J239,data!$A$3:$AD$2550,13,FALSE))</f>
        <v/>
      </c>
      <c r="E239" s="28" t="str">
        <f>IF(J239="","",VLOOKUP(J239,data!$A$3:$AD$2550,29,FALSE))</f>
        <v/>
      </c>
      <c r="F239" s="116"/>
      <c r="G239" s="117"/>
      <c r="H239" s="118"/>
      <c r="I239" s="45"/>
      <c r="J239" s="16"/>
      <c r="K239" s="30" t="str">
        <f>IF(J239="","",VLOOKUP(J239,data!$A$3:$AD$2550,21,FALSE))</f>
        <v/>
      </c>
      <c r="L239" s="31" t="str">
        <f t="shared" si="5"/>
        <v/>
      </c>
      <c r="M239" s="116"/>
      <c r="N239" s="117"/>
      <c r="O239" s="117"/>
      <c r="P239" s="118"/>
      <c r="Q239" s="32" t="str">
        <f>IF(J239="","",VLOOKUP(J239,data!$A$3:$AD$2550,25,FALSE))</f>
        <v/>
      </c>
      <c r="R239" s="33" t="str">
        <f>IF(J239="","",VLOOKUP(J239,data!$A$3:$AD$2550,20,FALSE))</f>
        <v/>
      </c>
    </row>
    <row r="240" spans="1:18" s="25" customFormat="1" ht="18" hidden="1" customHeight="1">
      <c r="A240" s="28">
        <v>85</v>
      </c>
      <c r="B240" s="119" t="str">
        <f>IF(J240="","",VLOOKUP(J240,data!$A$3:$AD$2550,19,FALSE))</f>
        <v/>
      </c>
      <c r="C240" s="120"/>
      <c r="D240" s="29" t="str">
        <f>IF(J240="","",VLOOKUP(J240,data!$A$3:$AD$2550,13,FALSE))</f>
        <v/>
      </c>
      <c r="E240" s="28" t="str">
        <f>IF(J240="","",VLOOKUP(J240,data!$A$3:$AD$2550,29,FALSE))</f>
        <v/>
      </c>
      <c r="F240" s="116"/>
      <c r="G240" s="117"/>
      <c r="H240" s="118"/>
      <c r="I240" s="45"/>
      <c r="J240" s="16"/>
      <c r="K240" s="30" t="str">
        <f>IF(J240="","",VLOOKUP(J240,data!$A$3:$AD$2550,21,FALSE))</f>
        <v/>
      </c>
      <c r="L240" s="31" t="str">
        <f t="shared" si="5"/>
        <v/>
      </c>
      <c r="M240" s="116"/>
      <c r="N240" s="117"/>
      <c r="O240" s="117"/>
      <c r="P240" s="118"/>
      <c r="Q240" s="32" t="str">
        <f>IF(J240="","",VLOOKUP(J240,data!$A$3:$AD$2550,25,FALSE))</f>
        <v/>
      </c>
      <c r="R240" s="33" t="str">
        <f>IF(J240="","",VLOOKUP(J240,data!$A$3:$AD$2550,20,FALSE))</f>
        <v/>
      </c>
    </row>
    <row r="241" spans="1:18" s="25" customFormat="1" ht="18" hidden="1" customHeight="1">
      <c r="A241" s="28">
        <v>86</v>
      </c>
      <c r="B241" s="119" t="str">
        <f>IF(J241="","",VLOOKUP(J241,data!$A$3:$AD$2550,19,FALSE))</f>
        <v/>
      </c>
      <c r="C241" s="120"/>
      <c r="D241" s="29" t="str">
        <f>IF(J241="","",VLOOKUP(J241,data!$A$3:$AD$2550,13,FALSE))</f>
        <v/>
      </c>
      <c r="E241" s="28" t="str">
        <f>IF(J241="","",VLOOKUP(J241,data!$A$3:$AD$2550,29,FALSE))</f>
        <v/>
      </c>
      <c r="F241" s="116"/>
      <c r="G241" s="117"/>
      <c r="H241" s="118"/>
      <c r="I241" s="45"/>
      <c r="J241" s="16"/>
      <c r="K241" s="30" t="str">
        <f>IF(J241="","",VLOOKUP(J241,data!$A$3:$AD$2550,21,FALSE))</f>
        <v/>
      </c>
      <c r="L241" s="31" t="str">
        <f t="shared" si="5"/>
        <v/>
      </c>
      <c r="M241" s="116"/>
      <c r="N241" s="117"/>
      <c r="O241" s="117"/>
      <c r="P241" s="118"/>
      <c r="Q241" s="32" t="str">
        <f>IF(J241="","",VLOOKUP(J241,data!$A$3:$AD$2550,25,FALSE))</f>
        <v/>
      </c>
      <c r="R241" s="33" t="str">
        <f>IF(J241="","",VLOOKUP(J241,data!$A$3:$AD$2550,20,FALSE))</f>
        <v/>
      </c>
    </row>
    <row r="242" spans="1:18" s="25" customFormat="1" ht="18" hidden="1" customHeight="1">
      <c r="A242" s="28">
        <v>87</v>
      </c>
      <c r="B242" s="119" t="str">
        <f>IF(J242="","",VLOOKUP(J242,data!$A$3:$AD$2550,19,FALSE))</f>
        <v/>
      </c>
      <c r="C242" s="120"/>
      <c r="D242" s="29" t="str">
        <f>IF(J242="","",VLOOKUP(J242,data!$A$3:$AD$2550,13,FALSE))</f>
        <v/>
      </c>
      <c r="E242" s="28" t="str">
        <f>IF(J242="","",VLOOKUP(J242,data!$A$3:$AD$2550,29,FALSE))</f>
        <v/>
      </c>
      <c r="F242" s="116"/>
      <c r="G242" s="117"/>
      <c r="H242" s="118"/>
      <c r="I242" s="45"/>
      <c r="J242" s="16"/>
      <c r="K242" s="30" t="str">
        <f>IF(J242="","",VLOOKUP(J242,data!$A$3:$AD$2550,21,FALSE))</f>
        <v/>
      </c>
      <c r="L242" s="31" t="str">
        <f t="shared" si="5"/>
        <v/>
      </c>
      <c r="M242" s="116"/>
      <c r="N242" s="117"/>
      <c r="O242" s="117"/>
      <c r="P242" s="118"/>
      <c r="Q242" s="32" t="str">
        <f>IF(J242="","",VLOOKUP(J242,data!$A$3:$AD$2550,25,FALSE))</f>
        <v/>
      </c>
      <c r="R242" s="33" t="str">
        <f>IF(J242="","",VLOOKUP(J242,data!$A$3:$AD$2550,20,FALSE))</f>
        <v/>
      </c>
    </row>
    <row r="243" spans="1:18" s="25" customFormat="1" ht="18" hidden="1" customHeight="1">
      <c r="A243" s="28">
        <v>88</v>
      </c>
      <c r="B243" s="119" t="str">
        <f>IF(J243="","",VLOOKUP(J243,data!$A$3:$AD$2550,19,FALSE))</f>
        <v/>
      </c>
      <c r="C243" s="120"/>
      <c r="D243" s="29" t="str">
        <f>IF(J243="","",VLOOKUP(J243,data!$A$3:$AD$2550,13,FALSE))</f>
        <v/>
      </c>
      <c r="E243" s="28" t="str">
        <f>IF(J243="","",VLOOKUP(J243,data!$A$3:$AD$2550,29,FALSE))</f>
        <v/>
      </c>
      <c r="F243" s="116"/>
      <c r="G243" s="117"/>
      <c r="H243" s="118"/>
      <c r="I243" s="45"/>
      <c r="J243" s="16"/>
      <c r="K243" s="30" t="str">
        <f>IF(J243="","",VLOOKUP(J243,data!$A$3:$AD$2550,21,FALSE))</f>
        <v/>
      </c>
      <c r="L243" s="31" t="str">
        <f t="shared" si="5"/>
        <v/>
      </c>
      <c r="M243" s="116"/>
      <c r="N243" s="117"/>
      <c r="O243" s="117"/>
      <c r="P243" s="118"/>
      <c r="Q243" s="32" t="str">
        <f>IF(J243="","",VLOOKUP(J243,data!$A$3:$AD$2550,25,FALSE))</f>
        <v/>
      </c>
      <c r="R243" s="33" t="str">
        <f>IF(J243="","",VLOOKUP(J243,data!$A$3:$AD$2550,20,FALSE))</f>
        <v/>
      </c>
    </row>
    <row r="244" spans="1:18" s="25" customFormat="1" ht="18" hidden="1" customHeight="1">
      <c r="A244" s="28">
        <v>89</v>
      </c>
      <c r="B244" s="119" t="str">
        <f>IF(J244="","",VLOOKUP(J244,data!$A$3:$AD$2550,19,FALSE))</f>
        <v/>
      </c>
      <c r="C244" s="120"/>
      <c r="D244" s="29" t="str">
        <f>IF(J244="","",VLOOKUP(J244,data!$A$3:$AD$2550,13,FALSE))</f>
        <v/>
      </c>
      <c r="E244" s="28" t="str">
        <f>IF(J244="","",VLOOKUP(J244,data!$A$3:$AD$2550,29,FALSE))</f>
        <v/>
      </c>
      <c r="F244" s="116"/>
      <c r="G244" s="117"/>
      <c r="H244" s="118"/>
      <c r="I244" s="45"/>
      <c r="J244" s="16"/>
      <c r="K244" s="30" t="str">
        <f>IF(J244="","",VLOOKUP(J244,data!$A$3:$AD$2550,21,FALSE))</f>
        <v/>
      </c>
      <c r="L244" s="31" t="str">
        <f t="shared" si="5"/>
        <v/>
      </c>
      <c r="M244" s="116"/>
      <c r="N244" s="117"/>
      <c r="O244" s="117"/>
      <c r="P244" s="118"/>
      <c r="Q244" s="32" t="str">
        <f>IF(J244="","",VLOOKUP(J244,data!$A$3:$AD$2550,25,FALSE))</f>
        <v/>
      </c>
      <c r="R244" s="33" t="str">
        <f>IF(J244="","",VLOOKUP(J244,data!$A$3:$AD$2550,20,FALSE))</f>
        <v/>
      </c>
    </row>
    <row r="245" spans="1:18" s="25" customFormat="1" ht="18" hidden="1" customHeight="1">
      <c r="A245" s="28">
        <v>90</v>
      </c>
      <c r="B245" s="119" t="str">
        <f>IF(J245="","",VLOOKUP(J245,data!$A$3:$AD$2550,19,FALSE))</f>
        <v/>
      </c>
      <c r="C245" s="120"/>
      <c r="D245" s="29" t="str">
        <f>IF(J245="","",VLOOKUP(J245,data!$A$3:$AD$2550,13,FALSE))</f>
        <v/>
      </c>
      <c r="E245" s="28" t="str">
        <f>IF(J245="","",VLOOKUP(J245,data!$A$3:$AD$2550,29,FALSE))</f>
        <v/>
      </c>
      <c r="F245" s="116"/>
      <c r="G245" s="117"/>
      <c r="H245" s="118"/>
      <c r="I245" s="45"/>
      <c r="J245" s="16"/>
      <c r="K245" s="30" t="str">
        <f>IF(J245="","",VLOOKUP(J245,data!$A$3:$AD$2550,21,FALSE))</f>
        <v/>
      </c>
      <c r="L245" s="31" t="str">
        <f t="shared" si="5"/>
        <v/>
      </c>
      <c r="M245" s="116"/>
      <c r="N245" s="117"/>
      <c r="O245" s="117"/>
      <c r="P245" s="118"/>
      <c r="Q245" s="32" t="str">
        <f>IF(J245="","",VLOOKUP(J245,data!$A$3:$AD$2550,25,FALSE))</f>
        <v/>
      </c>
      <c r="R245" s="33" t="str">
        <f>IF(J245="","",VLOOKUP(J245,data!$A$3:$AD$2550,20,FALSE))</f>
        <v/>
      </c>
    </row>
    <row r="246" spans="1:18" s="25" customFormat="1" ht="18" hidden="1" customHeight="1">
      <c r="A246" s="28">
        <v>91</v>
      </c>
      <c r="B246" s="119" t="str">
        <f>IF(J246="","",VLOOKUP(J246,data!$A$3:$AD$2550,19,FALSE))</f>
        <v/>
      </c>
      <c r="C246" s="120"/>
      <c r="D246" s="29" t="str">
        <f>IF(J246="","",VLOOKUP(J246,data!$A$3:$AD$2550,13,FALSE))</f>
        <v/>
      </c>
      <c r="E246" s="28" t="str">
        <f>IF(J246="","",VLOOKUP(J246,data!$A$3:$AD$2550,29,FALSE))</f>
        <v/>
      </c>
      <c r="F246" s="116"/>
      <c r="G246" s="117"/>
      <c r="H246" s="118"/>
      <c r="I246" s="45"/>
      <c r="J246" s="16"/>
      <c r="K246" s="30" t="str">
        <f>IF(J246="","",VLOOKUP(J246,data!$A$3:$AD$2550,21,FALSE))</f>
        <v/>
      </c>
      <c r="L246" s="31" t="str">
        <f t="shared" si="5"/>
        <v/>
      </c>
      <c r="M246" s="116"/>
      <c r="N246" s="117"/>
      <c r="O246" s="117"/>
      <c r="P246" s="118"/>
      <c r="Q246" s="32" t="str">
        <f>IF(J246="","",VLOOKUP(J246,data!$A$3:$AD$2550,25,FALSE))</f>
        <v/>
      </c>
      <c r="R246" s="33" t="str">
        <f>IF(J246="","",VLOOKUP(J246,data!$A$3:$AD$2550,20,FALSE))</f>
        <v/>
      </c>
    </row>
    <row r="247" spans="1:18" s="25" customFormat="1" ht="18" hidden="1" customHeight="1">
      <c r="A247" s="28">
        <v>92</v>
      </c>
      <c r="B247" s="119" t="str">
        <f>IF(J247="","",VLOOKUP(J247,data!$A$3:$AD$2550,19,FALSE))</f>
        <v/>
      </c>
      <c r="C247" s="120"/>
      <c r="D247" s="29" t="str">
        <f>IF(J247="","",VLOOKUP(J247,data!$A$3:$AD$2550,13,FALSE))</f>
        <v/>
      </c>
      <c r="E247" s="28" t="str">
        <f>IF(J247="","",VLOOKUP(J247,data!$A$3:$AD$2550,29,FALSE))</f>
        <v/>
      </c>
      <c r="F247" s="116"/>
      <c r="G247" s="117"/>
      <c r="H247" s="118"/>
      <c r="I247" s="45"/>
      <c r="J247" s="16"/>
      <c r="K247" s="30" t="str">
        <f>IF(J247="","",VLOOKUP(J247,data!$A$3:$AD$2550,21,FALSE))</f>
        <v/>
      </c>
      <c r="L247" s="31" t="str">
        <f t="shared" si="5"/>
        <v/>
      </c>
      <c r="M247" s="116"/>
      <c r="N247" s="117"/>
      <c r="O247" s="117"/>
      <c r="P247" s="118"/>
      <c r="Q247" s="32" t="str">
        <f>IF(J247="","",VLOOKUP(J247,data!$A$3:$AD$2550,25,FALSE))</f>
        <v/>
      </c>
      <c r="R247" s="33" t="str">
        <f>IF(J247="","",VLOOKUP(J247,data!$A$3:$AD$2550,20,FALSE))</f>
        <v/>
      </c>
    </row>
    <row r="248" spans="1:18" s="25" customFormat="1" ht="18" hidden="1" customHeight="1">
      <c r="A248" s="28">
        <v>93</v>
      </c>
      <c r="B248" s="119" t="str">
        <f>IF(J248="","",VLOOKUP(J248,data!$A$3:$AD$2550,19,FALSE))</f>
        <v/>
      </c>
      <c r="C248" s="120"/>
      <c r="D248" s="29" t="str">
        <f>IF(J248="","",VLOOKUP(J248,data!$A$3:$AD$2550,13,FALSE))</f>
        <v/>
      </c>
      <c r="E248" s="28" t="str">
        <f>IF(J248="","",VLOOKUP(J248,data!$A$3:$AD$2550,29,FALSE))</f>
        <v/>
      </c>
      <c r="F248" s="116"/>
      <c r="G248" s="117"/>
      <c r="H248" s="118"/>
      <c r="I248" s="45"/>
      <c r="J248" s="16"/>
      <c r="K248" s="30" t="str">
        <f>IF(J248="","",VLOOKUP(J248,data!$A$3:$AD$2550,21,FALSE))</f>
        <v/>
      </c>
      <c r="L248" s="31" t="str">
        <f t="shared" si="5"/>
        <v/>
      </c>
      <c r="M248" s="116"/>
      <c r="N248" s="117"/>
      <c r="O248" s="117"/>
      <c r="P248" s="118"/>
      <c r="Q248" s="32" t="str">
        <f>IF(J248="","",VLOOKUP(J248,data!$A$3:$AD$2550,25,FALSE))</f>
        <v/>
      </c>
      <c r="R248" s="33" t="str">
        <f>IF(J248="","",VLOOKUP(J248,data!$A$3:$AD$2550,20,FALSE))</f>
        <v/>
      </c>
    </row>
    <row r="249" spans="1:18" s="25" customFormat="1" ht="18" hidden="1" customHeight="1">
      <c r="A249" s="28">
        <v>94</v>
      </c>
      <c r="B249" s="119" t="str">
        <f>IF(J249="","",VLOOKUP(J249,data!$A$3:$AD$2550,19,FALSE))</f>
        <v/>
      </c>
      <c r="C249" s="120"/>
      <c r="D249" s="29" t="str">
        <f>IF(J249="","",VLOOKUP(J249,data!$A$3:$AD$2550,13,FALSE))</f>
        <v/>
      </c>
      <c r="E249" s="28" t="str">
        <f>IF(J249="","",VLOOKUP(J249,data!$A$3:$AD$2550,29,FALSE))</f>
        <v/>
      </c>
      <c r="F249" s="116"/>
      <c r="G249" s="117"/>
      <c r="H249" s="118"/>
      <c r="I249" s="45"/>
      <c r="J249" s="16"/>
      <c r="K249" s="30" t="str">
        <f>IF(J249="","",VLOOKUP(J249,data!$A$3:$AD$2550,21,FALSE))</f>
        <v/>
      </c>
      <c r="L249" s="31" t="str">
        <f t="shared" si="5"/>
        <v/>
      </c>
      <c r="M249" s="116"/>
      <c r="N249" s="117"/>
      <c r="O249" s="117"/>
      <c r="P249" s="118"/>
      <c r="Q249" s="32" t="str">
        <f>IF(J249="","",VLOOKUP(J249,data!$A$3:$AD$2550,25,FALSE))</f>
        <v/>
      </c>
      <c r="R249" s="33" t="str">
        <f>IF(J249="","",VLOOKUP(J249,data!$A$3:$AD$2550,20,FALSE))</f>
        <v/>
      </c>
    </row>
    <row r="250" spans="1:18" s="25" customFormat="1" ht="18" hidden="1" customHeight="1">
      <c r="A250" s="28">
        <v>95</v>
      </c>
      <c r="B250" s="119" t="str">
        <f>IF(J250="","",VLOOKUP(J250,data!$A$3:$AD$2550,19,FALSE))</f>
        <v/>
      </c>
      <c r="C250" s="120"/>
      <c r="D250" s="29" t="str">
        <f>IF(J250="","",VLOOKUP(J250,data!$A$3:$AD$2550,13,FALSE))</f>
        <v/>
      </c>
      <c r="E250" s="28" t="str">
        <f>IF(J250="","",VLOOKUP(J250,data!$A$3:$AD$2550,29,FALSE))</f>
        <v/>
      </c>
      <c r="F250" s="116"/>
      <c r="G250" s="117"/>
      <c r="H250" s="118"/>
      <c r="I250" s="45"/>
      <c r="J250" s="16"/>
      <c r="K250" s="30" t="str">
        <f>IF(J250="","",VLOOKUP(J250,data!$A$3:$AD$2550,21,FALSE))</f>
        <v/>
      </c>
      <c r="L250" s="31" t="str">
        <f t="shared" si="5"/>
        <v/>
      </c>
      <c r="M250" s="116"/>
      <c r="N250" s="117"/>
      <c r="O250" s="117"/>
      <c r="P250" s="118"/>
      <c r="Q250" s="32" t="str">
        <f>IF(J250="","",VLOOKUP(J250,data!$A$3:$AD$2550,25,FALSE))</f>
        <v/>
      </c>
      <c r="R250" s="33" t="str">
        <f>IF(J250="","",VLOOKUP(J250,data!$A$3:$AD$2550,20,FALSE))</f>
        <v/>
      </c>
    </row>
    <row r="251" spans="1:18" s="25" customFormat="1" ht="18" hidden="1" customHeight="1">
      <c r="A251" s="28">
        <v>96</v>
      </c>
      <c r="B251" s="119" t="str">
        <f>IF(J251="","",VLOOKUP(J251,data!$A$3:$AD$2550,19,FALSE))</f>
        <v/>
      </c>
      <c r="C251" s="120"/>
      <c r="D251" s="29" t="str">
        <f>IF(J251="","",VLOOKUP(J251,data!$A$3:$AD$2550,13,FALSE))</f>
        <v/>
      </c>
      <c r="E251" s="28" t="str">
        <f>IF(J251="","",VLOOKUP(J251,data!$A$3:$AD$2550,29,FALSE))</f>
        <v/>
      </c>
      <c r="F251" s="116"/>
      <c r="G251" s="117"/>
      <c r="H251" s="118"/>
      <c r="I251" s="45"/>
      <c r="J251" s="16"/>
      <c r="K251" s="30" t="str">
        <f>IF(J251="","",VLOOKUP(J251,data!$A$3:$AD$2550,21,FALSE))</f>
        <v/>
      </c>
      <c r="L251" s="31" t="str">
        <f t="shared" si="5"/>
        <v/>
      </c>
      <c r="M251" s="116"/>
      <c r="N251" s="117"/>
      <c r="O251" s="117"/>
      <c r="P251" s="118"/>
      <c r="Q251" s="32" t="str">
        <f>IF(J251="","",VLOOKUP(J251,data!$A$3:$AD$2550,25,FALSE))</f>
        <v/>
      </c>
      <c r="R251" s="33" t="str">
        <f>IF(J251="","",VLOOKUP(J251,data!$A$3:$AD$2550,20,FALSE))</f>
        <v/>
      </c>
    </row>
    <row r="252" spans="1:18" s="25" customFormat="1" ht="18" hidden="1" customHeight="1">
      <c r="A252" s="28">
        <v>97</v>
      </c>
      <c r="B252" s="119" t="str">
        <f>IF(J252="","",VLOOKUP(J252,data!$A$3:$AD$2550,19,FALSE))</f>
        <v/>
      </c>
      <c r="C252" s="120"/>
      <c r="D252" s="29" t="str">
        <f>IF(J252="","",VLOOKUP(J252,data!$A$3:$AD$2550,13,FALSE))</f>
        <v/>
      </c>
      <c r="E252" s="28" t="str">
        <f>IF(J252="","",VLOOKUP(J252,data!$A$3:$AD$2550,29,FALSE))</f>
        <v/>
      </c>
      <c r="F252" s="116"/>
      <c r="G252" s="117"/>
      <c r="H252" s="118"/>
      <c r="I252" s="45"/>
      <c r="J252" s="16"/>
      <c r="K252" s="30" t="str">
        <f>IF(J252="","",VLOOKUP(J252,data!$A$3:$AD$2550,21,FALSE))</f>
        <v/>
      </c>
      <c r="L252" s="31" t="str">
        <f t="shared" si="5"/>
        <v/>
      </c>
      <c r="M252" s="116"/>
      <c r="N252" s="117"/>
      <c r="O252" s="117"/>
      <c r="P252" s="118"/>
      <c r="Q252" s="32" t="str">
        <f>IF(J252="","",VLOOKUP(J252,data!$A$3:$AD$2550,25,FALSE))</f>
        <v/>
      </c>
      <c r="R252" s="33" t="str">
        <f>IF(J252="","",VLOOKUP(J252,data!$A$3:$AD$2550,20,FALSE))</f>
        <v/>
      </c>
    </row>
    <row r="253" spans="1:18" s="25" customFormat="1" ht="18" hidden="1" customHeight="1">
      <c r="A253" s="28">
        <v>98</v>
      </c>
      <c r="B253" s="119" t="str">
        <f>IF(J253="","",VLOOKUP(J253,data!$A$3:$AD$2550,19,FALSE))</f>
        <v/>
      </c>
      <c r="C253" s="120"/>
      <c r="D253" s="29" t="str">
        <f>IF(J253="","",VLOOKUP(J253,data!$A$3:$AD$2550,13,FALSE))</f>
        <v/>
      </c>
      <c r="E253" s="28" t="str">
        <f>IF(J253="","",VLOOKUP(J253,data!$A$3:$AD$2550,29,FALSE))</f>
        <v/>
      </c>
      <c r="F253" s="116"/>
      <c r="G253" s="117"/>
      <c r="H253" s="118"/>
      <c r="I253" s="45"/>
      <c r="J253" s="16"/>
      <c r="K253" s="30" t="str">
        <f>IF(J253="","",VLOOKUP(J253,data!$A$3:$AD$2550,21,FALSE))</f>
        <v/>
      </c>
      <c r="L253" s="31" t="str">
        <f t="shared" si="5"/>
        <v/>
      </c>
      <c r="M253" s="116"/>
      <c r="N253" s="117"/>
      <c r="O253" s="117"/>
      <c r="P253" s="118"/>
      <c r="Q253" s="32" t="str">
        <f>IF(J253="","",VLOOKUP(J253,data!$A$3:$AD$2550,25,FALSE))</f>
        <v/>
      </c>
      <c r="R253" s="33" t="str">
        <f>IF(J253="","",VLOOKUP(J253,data!$A$3:$AD$2550,20,FALSE))</f>
        <v/>
      </c>
    </row>
    <row r="254" spans="1:18" s="25" customFormat="1" ht="18" hidden="1" customHeight="1">
      <c r="A254" s="28">
        <v>99</v>
      </c>
      <c r="B254" s="119" t="str">
        <f>IF(J254="","",VLOOKUP(J254,data!$A$3:$AD$2550,19,FALSE))</f>
        <v/>
      </c>
      <c r="C254" s="120"/>
      <c r="D254" s="29" t="str">
        <f>IF(J254="","",VLOOKUP(J254,data!$A$3:$AD$2550,13,FALSE))</f>
        <v/>
      </c>
      <c r="E254" s="28" t="str">
        <f>IF(J254="","",VLOOKUP(J254,data!$A$3:$AD$2550,29,FALSE))</f>
        <v/>
      </c>
      <c r="F254" s="116"/>
      <c r="G254" s="117"/>
      <c r="H254" s="118"/>
      <c r="I254" s="45"/>
      <c r="J254" s="16"/>
      <c r="K254" s="30" t="str">
        <f>IF(J254="","",VLOOKUP(J254,data!$A$3:$AD$2550,21,FALSE))</f>
        <v/>
      </c>
      <c r="L254" s="31" t="str">
        <f t="shared" si="5"/>
        <v/>
      </c>
      <c r="M254" s="116"/>
      <c r="N254" s="117"/>
      <c r="O254" s="117"/>
      <c r="P254" s="118"/>
      <c r="Q254" s="32" t="str">
        <f>IF(J254="","",VLOOKUP(J254,data!$A$3:$AD$2550,25,FALSE))</f>
        <v/>
      </c>
      <c r="R254" s="33" t="str">
        <f>IF(J254="","",VLOOKUP(J254,data!$A$3:$AD$2550,20,FALSE))</f>
        <v/>
      </c>
    </row>
    <row r="255" spans="1:18" s="25" customFormat="1" ht="18" hidden="1" customHeight="1">
      <c r="A255" s="28">
        <v>100</v>
      </c>
      <c r="B255" s="119" t="str">
        <f>IF(J255="","",VLOOKUP(J255,data!$A$3:$AD$2550,19,FALSE))</f>
        <v/>
      </c>
      <c r="C255" s="120"/>
      <c r="D255" s="29" t="str">
        <f>IF(J255="","",VLOOKUP(J255,data!$A$3:$AD$2550,13,FALSE))</f>
        <v/>
      </c>
      <c r="E255" s="28" t="str">
        <f>IF(J255="","",VLOOKUP(J255,data!$A$3:$AD$2550,29,FALSE))</f>
        <v/>
      </c>
      <c r="F255" s="116"/>
      <c r="G255" s="117"/>
      <c r="H255" s="118"/>
      <c r="I255" s="45"/>
      <c r="J255" s="16"/>
      <c r="K255" s="30" t="str">
        <f>IF(J255="","",VLOOKUP(J255,data!$A$3:$AD$2550,21,FALSE))</f>
        <v/>
      </c>
      <c r="L255" s="31" t="str">
        <f t="shared" si="5"/>
        <v/>
      </c>
      <c r="M255" s="116"/>
      <c r="N255" s="117"/>
      <c r="O255" s="117"/>
      <c r="P255" s="118"/>
      <c r="Q255" s="32" t="str">
        <f>IF(J255="","",VLOOKUP(J255,data!$A$3:$AD$2550,25,FALSE))</f>
        <v/>
      </c>
      <c r="R255" s="33" t="str">
        <f>IF(J255="","",VLOOKUP(J255,data!$A$3:$AD$2550,20,FALSE))</f>
        <v/>
      </c>
    </row>
    <row r="256" spans="1:18" s="25" customFormat="1" ht="18" hidden="1" customHeight="1">
      <c r="A256" s="28">
        <v>101</v>
      </c>
      <c r="B256" s="119" t="str">
        <f>IF(J256="","",VLOOKUP(J256,data!$A$3:$AD$2550,19,FALSE))</f>
        <v/>
      </c>
      <c r="C256" s="120"/>
      <c r="D256" s="29" t="str">
        <f>IF(J256="","",VLOOKUP(J256,data!$A$3:$AD$2550,13,FALSE))</f>
        <v/>
      </c>
      <c r="E256" s="28" t="str">
        <f>IF(J256="","",VLOOKUP(J256,data!$A$3:$AD$2550,29,FALSE))</f>
        <v/>
      </c>
      <c r="F256" s="116"/>
      <c r="G256" s="117"/>
      <c r="H256" s="118"/>
      <c r="I256" s="45"/>
      <c r="J256" s="16"/>
      <c r="K256" s="30" t="str">
        <f>IF(J256="","",VLOOKUP(J256,data!$A$3:$AD$2550,21,FALSE))</f>
        <v/>
      </c>
      <c r="L256" s="31" t="str">
        <f t="shared" si="5"/>
        <v/>
      </c>
      <c r="M256" s="116"/>
      <c r="N256" s="117"/>
      <c r="O256" s="117"/>
      <c r="P256" s="118"/>
      <c r="Q256" s="32" t="str">
        <f>IF(J256="","",VLOOKUP(J256,data!$A$3:$AD$2550,25,FALSE))</f>
        <v/>
      </c>
      <c r="R256" s="33" t="str">
        <f>IF(J256="","",VLOOKUP(J256,data!$A$3:$AD$2550,20,FALSE))</f>
        <v/>
      </c>
    </row>
    <row r="257" spans="1:18" s="25" customFormat="1" ht="18" hidden="1" customHeight="1">
      <c r="A257" s="28">
        <v>102</v>
      </c>
      <c r="B257" s="119" t="str">
        <f>IF(J257="","",VLOOKUP(J257,data!$A$3:$AD$2550,19,FALSE))</f>
        <v/>
      </c>
      <c r="C257" s="120"/>
      <c r="D257" s="29" t="str">
        <f>IF(J257="","",VLOOKUP(J257,data!$A$3:$AD$2550,13,FALSE))</f>
        <v/>
      </c>
      <c r="E257" s="28" t="str">
        <f>IF(J257="","",VLOOKUP(J257,data!$A$3:$AD$2550,29,FALSE))</f>
        <v/>
      </c>
      <c r="F257" s="116"/>
      <c r="G257" s="117"/>
      <c r="H257" s="118"/>
      <c r="I257" s="45"/>
      <c r="J257" s="16"/>
      <c r="K257" s="30" t="str">
        <f>IF(J257="","",VLOOKUP(J257,data!$A$3:$AD$2550,21,FALSE))</f>
        <v/>
      </c>
      <c r="L257" s="31" t="str">
        <f t="shared" si="5"/>
        <v/>
      </c>
      <c r="M257" s="116"/>
      <c r="N257" s="117"/>
      <c r="O257" s="117"/>
      <c r="P257" s="118"/>
      <c r="Q257" s="32" t="str">
        <f>IF(J257="","",VLOOKUP(J257,data!$A$3:$AD$2550,25,FALSE))</f>
        <v/>
      </c>
      <c r="R257" s="33" t="str">
        <f>IF(J257="","",VLOOKUP(J257,data!$A$3:$AD$2550,20,FALSE))</f>
        <v/>
      </c>
    </row>
    <row r="258" spans="1:18" s="25" customFormat="1" ht="18" hidden="1" customHeight="1">
      <c r="A258" s="28">
        <v>103</v>
      </c>
      <c r="B258" s="119" t="str">
        <f>IF(J258="","",VLOOKUP(J258,data!$A$3:$AD$2550,19,FALSE))</f>
        <v/>
      </c>
      <c r="C258" s="120"/>
      <c r="D258" s="29" t="str">
        <f>IF(J258="","",VLOOKUP(J258,data!$A$3:$AD$2550,13,FALSE))</f>
        <v/>
      </c>
      <c r="E258" s="28" t="str">
        <f>IF(J258="","",VLOOKUP(J258,data!$A$3:$AD$2550,29,FALSE))</f>
        <v/>
      </c>
      <c r="F258" s="116"/>
      <c r="G258" s="117"/>
      <c r="H258" s="118"/>
      <c r="I258" s="45"/>
      <c r="J258" s="16"/>
      <c r="K258" s="30" t="str">
        <f>IF(J258="","",VLOOKUP(J258,data!$A$3:$AD$2550,21,FALSE))</f>
        <v/>
      </c>
      <c r="L258" s="31" t="str">
        <f t="shared" si="5"/>
        <v/>
      </c>
      <c r="M258" s="116"/>
      <c r="N258" s="117"/>
      <c r="O258" s="117"/>
      <c r="P258" s="118"/>
      <c r="Q258" s="32" t="str">
        <f>IF(J258="","",VLOOKUP(J258,data!$A$3:$AD$2550,25,FALSE))</f>
        <v/>
      </c>
      <c r="R258" s="33" t="str">
        <f>IF(J258="","",VLOOKUP(J258,data!$A$3:$AD$2550,20,FALSE))</f>
        <v/>
      </c>
    </row>
    <row r="259" spans="1:18" s="25" customFormat="1" ht="18" hidden="1" customHeight="1">
      <c r="A259" s="28">
        <v>104</v>
      </c>
      <c r="B259" s="119" t="str">
        <f>IF(J259="","",VLOOKUP(J259,data!$A$3:$AD$2550,19,FALSE))</f>
        <v/>
      </c>
      <c r="C259" s="120"/>
      <c r="D259" s="29" t="str">
        <f>IF(J259="","",VLOOKUP(J259,data!$A$3:$AD$2550,13,FALSE))</f>
        <v/>
      </c>
      <c r="E259" s="28" t="str">
        <f>IF(J259="","",VLOOKUP(J259,data!$A$3:$AD$2550,29,FALSE))</f>
        <v/>
      </c>
      <c r="F259" s="116"/>
      <c r="G259" s="117"/>
      <c r="H259" s="118"/>
      <c r="I259" s="45"/>
      <c r="J259" s="16"/>
      <c r="K259" s="30" t="str">
        <f>IF(J259="","",VLOOKUP(J259,data!$A$3:$AD$2550,21,FALSE))</f>
        <v/>
      </c>
      <c r="L259" s="31" t="str">
        <f t="shared" si="5"/>
        <v/>
      </c>
      <c r="M259" s="116"/>
      <c r="N259" s="117"/>
      <c r="O259" s="117"/>
      <c r="P259" s="118"/>
      <c r="Q259" s="32" t="str">
        <f>IF(J259="","",VLOOKUP(J259,data!$A$3:$AD$2550,25,FALSE))</f>
        <v/>
      </c>
      <c r="R259" s="33" t="str">
        <f>IF(J259="","",VLOOKUP(J259,data!$A$3:$AD$2550,20,FALSE))</f>
        <v/>
      </c>
    </row>
    <row r="260" spans="1:18" s="25" customFormat="1" ht="18" hidden="1" customHeight="1">
      <c r="A260" s="28">
        <v>105</v>
      </c>
      <c r="B260" s="119" t="str">
        <f>IF(J260="","",VLOOKUP(J260,data!$A$3:$AD$2550,19,FALSE))</f>
        <v/>
      </c>
      <c r="C260" s="120"/>
      <c r="D260" s="29" t="str">
        <f>IF(J260="","",VLOOKUP(J260,data!$A$3:$AD$2550,13,FALSE))</f>
        <v/>
      </c>
      <c r="E260" s="28" t="str">
        <f>IF(J260="","",VLOOKUP(J260,data!$A$3:$AD$2550,29,FALSE))</f>
        <v/>
      </c>
      <c r="F260" s="116"/>
      <c r="G260" s="117"/>
      <c r="H260" s="118"/>
      <c r="I260" s="45"/>
      <c r="J260" s="16"/>
      <c r="K260" s="30" t="str">
        <f>IF(J260="","",VLOOKUP(J260,data!$A$3:$AD$2550,21,FALSE))</f>
        <v/>
      </c>
      <c r="L260" s="31" t="str">
        <f t="shared" si="5"/>
        <v/>
      </c>
      <c r="M260" s="116"/>
      <c r="N260" s="117"/>
      <c r="O260" s="117"/>
      <c r="P260" s="118"/>
      <c r="Q260" s="32" t="str">
        <f>IF(J260="","",VLOOKUP(J260,data!$A$3:$AD$2550,25,FALSE))</f>
        <v/>
      </c>
      <c r="R260" s="33" t="str">
        <f>IF(J260="","",VLOOKUP(J260,data!$A$3:$AD$2550,20,FALSE))</f>
        <v/>
      </c>
    </row>
    <row r="261" spans="1:18" s="25" customFormat="1" ht="18" hidden="1" customHeight="1">
      <c r="A261" s="28">
        <v>106</v>
      </c>
      <c r="B261" s="119" t="str">
        <f>IF(J261="","",VLOOKUP(J261,data!$A$3:$AD$2550,19,FALSE))</f>
        <v/>
      </c>
      <c r="C261" s="120"/>
      <c r="D261" s="29" t="str">
        <f>IF(J261="","",VLOOKUP(J261,data!$A$3:$AD$2550,13,FALSE))</f>
        <v/>
      </c>
      <c r="E261" s="28" t="str">
        <f>IF(J261="","",VLOOKUP(J261,data!$A$3:$AD$2550,29,FALSE))</f>
        <v/>
      </c>
      <c r="F261" s="116"/>
      <c r="G261" s="117"/>
      <c r="H261" s="118"/>
      <c r="I261" s="45"/>
      <c r="J261" s="16"/>
      <c r="K261" s="30" t="str">
        <f>IF(J261="","",VLOOKUP(J261,data!$A$3:$AD$2550,21,FALSE))</f>
        <v/>
      </c>
      <c r="L261" s="31" t="str">
        <f t="shared" si="5"/>
        <v/>
      </c>
      <c r="M261" s="116"/>
      <c r="N261" s="117"/>
      <c r="O261" s="117"/>
      <c r="P261" s="118"/>
      <c r="Q261" s="32" t="str">
        <f>IF(J261="","",VLOOKUP(J261,data!$A$3:$AD$2550,25,FALSE))</f>
        <v/>
      </c>
      <c r="R261" s="33" t="str">
        <f>IF(J261="","",VLOOKUP(J261,data!$A$3:$AD$2550,20,FALSE))</f>
        <v/>
      </c>
    </row>
    <row r="262" spans="1:18" s="25" customFormat="1" ht="18" hidden="1" customHeight="1">
      <c r="A262" s="28">
        <v>107</v>
      </c>
      <c r="B262" s="119" t="str">
        <f>IF(J262="","",VLOOKUP(J262,data!$A$3:$AD$2550,19,FALSE))</f>
        <v/>
      </c>
      <c r="C262" s="120"/>
      <c r="D262" s="29" t="str">
        <f>IF(J262="","",VLOOKUP(J262,data!$A$3:$AD$2550,13,FALSE))</f>
        <v/>
      </c>
      <c r="E262" s="28" t="str">
        <f>IF(J262="","",VLOOKUP(J262,data!$A$3:$AD$2550,29,FALSE))</f>
        <v/>
      </c>
      <c r="F262" s="116"/>
      <c r="G262" s="117"/>
      <c r="H262" s="118"/>
      <c r="I262" s="45"/>
      <c r="J262" s="16"/>
      <c r="K262" s="30" t="str">
        <f>IF(J262="","",VLOOKUP(J262,data!$A$3:$AD$2550,21,FALSE))</f>
        <v/>
      </c>
      <c r="L262" s="31" t="str">
        <f t="shared" si="5"/>
        <v/>
      </c>
      <c r="M262" s="116"/>
      <c r="N262" s="117"/>
      <c r="O262" s="117"/>
      <c r="P262" s="118"/>
      <c r="Q262" s="32" t="str">
        <f>IF(J262="","",VLOOKUP(J262,data!$A$3:$AD$2550,25,FALSE))</f>
        <v/>
      </c>
      <c r="R262" s="33" t="str">
        <f>IF(J262="","",VLOOKUP(J262,data!$A$3:$AD$2550,20,FALSE))</f>
        <v/>
      </c>
    </row>
    <row r="263" spans="1:18" s="25" customFormat="1" ht="18" hidden="1" customHeight="1">
      <c r="A263" s="28">
        <v>108</v>
      </c>
      <c r="B263" s="119" t="str">
        <f>IF(J263="","",VLOOKUP(J263,data!$A$3:$AD$2550,19,FALSE))</f>
        <v/>
      </c>
      <c r="C263" s="120"/>
      <c r="D263" s="29" t="str">
        <f>IF(J263="","",VLOOKUP(J263,data!$A$3:$AD$2550,13,FALSE))</f>
        <v/>
      </c>
      <c r="E263" s="28" t="str">
        <f>IF(J263="","",VLOOKUP(J263,data!$A$3:$AD$2550,29,FALSE))</f>
        <v/>
      </c>
      <c r="F263" s="116"/>
      <c r="G263" s="117"/>
      <c r="H263" s="118"/>
      <c r="I263" s="45"/>
      <c r="J263" s="16"/>
      <c r="K263" s="30" t="str">
        <f>IF(J263="","",VLOOKUP(J263,data!$A$3:$AD$2550,21,FALSE))</f>
        <v/>
      </c>
      <c r="L263" s="31" t="str">
        <f t="shared" si="5"/>
        <v/>
      </c>
      <c r="M263" s="116"/>
      <c r="N263" s="117"/>
      <c r="O263" s="117"/>
      <c r="P263" s="118"/>
      <c r="Q263" s="32" t="str">
        <f>IF(J263="","",VLOOKUP(J263,data!$A$3:$AD$2550,25,FALSE))</f>
        <v/>
      </c>
      <c r="R263" s="33" t="str">
        <f>IF(J263="","",VLOOKUP(J263,data!$A$3:$AD$2550,20,FALSE))</f>
        <v/>
      </c>
    </row>
    <row r="264" spans="1:18" s="25" customFormat="1" ht="18" hidden="1" customHeight="1">
      <c r="A264" s="28">
        <v>109</v>
      </c>
      <c r="B264" s="119" t="str">
        <f>IF(J264="","",VLOOKUP(J264,data!$A$3:$AD$2550,19,FALSE))</f>
        <v/>
      </c>
      <c r="C264" s="120"/>
      <c r="D264" s="29" t="str">
        <f>IF(J264="","",VLOOKUP(J264,data!$A$3:$AD$2550,13,FALSE))</f>
        <v/>
      </c>
      <c r="E264" s="28" t="str">
        <f>IF(J264="","",VLOOKUP(J264,data!$A$3:$AD$2550,29,FALSE))</f>
        <v/>
      </c>
      <c r="F264" s="116"/>
      <c r="G264" s="117"/>
      <c r="H264" s="118"/>
      <c r="I264" s="45"/>
      <c r="J264" s="16"/>
      <c r="K264" s="30" t="str">
        <f>IF(J264="","",VLOOKUP(J264,data!$A$3:$AD$2550,21,FALSE))</f>
        <v/>
      </c>
      <c r="L264" s="31" t="str">
        <f t="shared" si="5"/>
        <v/>
      </c>
      <c r="M264" s="116"/>
      <c r="N264" s="117"/>
      <c r="O264" s="117"/>
      <c r="P264" s="118"/>
      <c r="Q264" s="32" t="str">
        <f>IF(J264="","",VLOOKUP(J264,data!$A$3:$AD$2550,25,FALSE))</f>
        <v/>
      </c>
      <c r="R264" s="33" t="str">
        <f>IF(J264="","",VLOOKUP(J264,data!$A$3:$AD$2550,20,FALSE))</f>
        <v/>
      </c>
    </row>
    <row r="265" spans="1:18" s="25" customFormat="1" ht="18" hidden="1" customHeight="1">
      <c r="A265" s="28">
        <v>110</v>
      </c>
      <c r="B265" s="119" t="str">
        <f>IF(J265="","",VLOOKUP(J265,data!$A$3:$AD$2550,19,FALSE))</f>
        <v/>
      </c>
      <c r="C265" s="120"/>
      <c r="D265" s="29" t="str">
        <f>IF(J265="","",VLOOKUP(J265,data!$A$3:$AD$2550,13,FALSE))</f>
        <v/>
      </c>
      <c r="E265" s="28" t="str">
        <f>IF(J265="","",VLOOKUP(J265,data!$A$3:$AD$2550,29,FALSE))</f>
        <v/>
      </c>
      <c r="F265" s="116"/>
      <c r="G265" s="117"/>
      <c r="H265" s="118"/>
      <c r="I265" s="45"/>
      <c r="J265" s="16"/>
      <c r="K265" s="30" t="str">
        <f>IF(J265="","",VLOOKUP(J265,data!$A$3:$AD$2550,21,FALSE))</f>
        <v/>
      </c>
      <c r="L265" s="31" t="str">
        <f t="shared" si="5"/>
        <v/>
      </c>
      <c r="M265" s="116"/>
      <c r="N265" s="117"/>
      <c r="O265" s="117"/>
      <c r="P265" s="118"/>
      <c r="Q265" s="32" t="str">
        <f>IF(J265="","",VLOOKUP(J265,data!$A$3:$AD$2550,25,FALSE))</f>
        <v/>
      </c>
      <c r="R265" s="33" t="str">
        <f>IF(J265="","",VLOOKUP(J265,data!$A$3:$AD$2550,20,FALSE))</f>
        <v/>
      </c>
    </row>
    <row r="266" spans="1:18" s="25" customFormat="1" ht="18" hidden="1" customHeight="1">
      <c r="A266" s="28">
        <v>111</v>
      </c>
      <c r="B266" s="119" t="str">
        <f>IF(J266="","",VLOOKUP(J266,data!$A$3:$AD$2550,19,FALSE))</f>
        <v/>
      </c>
      <c r="C266" s="120"/>
      <c r="D266" s="29" t="str">
        <f>IF(J266="","",VLOOKUP(J266,data!$A$3:$AD$2550,13,FALSE))</f>
        <v/>
      </c>
      <c r="E266" s="28" t="str">
        <f>IF(J266="","",VLOOKUP(J266,data!$A$3:$AD$2550,29,FALSE))</f>
        <v/>
      </c>
      <c r="F266" s="116"/>
      <c r="G266" s="117"/>
      <c r="H266" s="118"/>
      <c r="I266" s="45"/>
      <c r="J266" s="16"/>
      <c r="K266" s="30" t="str">
        <f>IF(J266="","",VLOOKUP(J266,data!$A$3:$AD$2550,21,FALSE))</f>
        <v/>
      </c>
      <c r="L266" s="31" t="str">
        <f t="shared" si="5"/>
        <v/>
      </c>
      <c r="M266" s="116"/>
      <c r="N266" s="117"/>
      <c r="O266" s="117"/>
      <c r="P266" s="118"/>
      <c r="Q266" s="32" t="str">
        <f>IF(J266="","",VLOOKUP(J266,data!$A$3:$AD$2550,25,FALSE))</f>
        <v/>
      </c>
      <c r="R266" s="33" t="str">
        <f>IF(J266="","",VLOOKUP(J266,data!$A$3:$AD$2550,20,FALSE))</f>
        <v/>
      </c>
    </row>
    <row r="267" spans="1:18" s="25" customFormat="1" ht="18" hidden="1" customHeight="1">
      <c r="A267" s="28">
        <v>112</v>
      </c>
      <c r="B267" s="119" t="str">
        <f>IF(J267="","",VLOOKUP(J267,data!$A$3:$AD$2550,19,FALSE))</f>
        <v/>
      </c>
      <c r="C267" s="120"/>
      <c r="D267" s="29" t="str">
        <f>IF(J267="","",VLOOKUP(J267,data!$A$3:$AD$2550,13,FALSE))</f>
        <v/>
      </c>
      <c r="E267" s="28" t="str">
        <f>IF(J267="","",VLOOKUP(J267,data!$A$3:$AD$2550,29,FALSE))</f>
        <v/>
      </c>
      <c r="F267" s="116"/>
      <c r="G267" s="117"/>
      <c r="H267" s="118"/>
      <c r="I267" s="45"/>
      <c r="J267" s="16"/>
      <c r="K267" s="30" t="str">
        <f>IF(J267="","",VLOOKUP(J267,data!$A$3:$AD$2550,21,FALSE))</f>
        <v/>
      </c>
      <c r="L267" s="31" t="str">
        <f t="shared" si="5"/>
        <v/>
      </c>
      <c r="M267" s="116"/>
      <c r="N267" s="117"/>
      <c r="O267" s="117"/>
      <c r="P267" s="118"/>
      <c r="Q267" s="32" t="str">
        <f>IF(J267="","",VLOOKUP(J267,data!$A$3:$AD$2550,25,FALSE))</f>
        <v/>
      </c>
      <c r="R267" s="33" t="str">
        <f>IF(J267="","",VLOOKUP(J267,data!$A$3:$AD$2550,20,FALSE))</f>
        <v/>
      </c>
    </row>
    <row r="268" spans="1:18" s="25" customFormat="1" ht="18" hidden="1" customHeight="1">
      <c r="A268" s="28">
        <v>113</v>
      </c>
      <c r="B268" s="119" t="str">
        <f>IF(J268="","",VLOOKUP(J268,data!$A$3:$AD$2550,19,FALSE))</f>
        <v/>
      </c>
      <c r="C268" s="120"/>
      <c r="D268" s="29" t="str">
        <f>IF(J268="","",VLOOKUP(J268,data!$A$3:$AD$2550,13,FALSE))</f>
        <v/>
      </c>
      <c r="E268" s="28" t="str">
        <f>IF(J268="","",VLOOKUP(J268,data!$A$3:$AD$2550,29,FALSE))</f>
        <v/>
      </c>
      <c r="F268" s="116"/>
      <c r="G268" s="117"/>
      <c r="H268" s="118"/>
      <c r="I268" s="45"/>
      <c r="J268" s="16"/>
      <c r="K268" s="30" t="str">
        <f>IF(J268="","",VLOOKUP(J268,data!$A$3:$AD$2550,21,FALSE))</f>
        <v/>
      </c>
      <c r="L268" s="31" t="str">
        <f t="shared" si="5"/>
        <v/>
      </c>
      <c r="M268" s="116"/>
      <c r="N268" s="117"/>
      <c r="O268" s="117"/>
      <c r="P268" s="118"/>
      <c r="Q268" s="32" t="str">
        <f>IF(J268="","",VLOOKUP(J268,data!$A$3:$AD$2550,25,FALSE))</f>
        <v/>
      </c>
      <c r="R268" s="33" t="str">
        <f>IF(J268="","",VLOOKUP(J268,data!$A$3:$AD$2550,20,FALSE))</f>
        <v/>
      </c>
    </row>
    <row r="269" spans="1:18" s="25" customFormat="1" ht="18" hidden="1" customHeight="1">
      <c r="A269" s="28">
        <v>114</v>
      </c>
      <c r="B269" s="119" t="str">
        <f>IF(J269="","",VLOOKUP(J269,data!$A$3:$AD$2550,19,FALSE))</f>
        <v/>
      </c>
      <c r="C269" s="120"/>
      <c r="D269" s="29" t="str">
        <f>IF(J269="","",VLOOKUP(J269,data!$A$3:$AD$2550,13,FALSE))</f>
        <v/>
      </c>
      <c r="E269" s="28" t="str">
        <f>IF(J269="","",VLOOKUP(J269,data!$A$3:$AD$2550,29,FALSE))</f>
        <v/>
      </c>
      <c r="F269" s="116"/>
      <c r="G269" s="117"/>
      <c r="H269" s="118"/>
      <c r="I269" s="45"/>
      <c r="J269" s="16"/>
      <c r="K269" s="30" t="str">
        <f>IF(J269="","",VLOOKUP(J269,data!$A$3:$AD$2550,21,FALSE))</f>
        <v/>
      </c>
      <c r="L269" s="31" t="str">
        <f t="shared" si="5"/>
        <v/>
      </c>
      <c r="M269" s="116"/>
      <c r="N269" s="117"/>
      <c r="O269" s="117"/>
      <c r="P269" s="118"/>
      <c r="Q269" s="32" t="str">
        <f>IF(J269="","",VLOOKUP(J269,data!$A$3:$AD$2550,25,FALSE))</f>
        <v/>
      </c>
      <c r="R269" s="33" t="str">
        <f>IF(J269="","",VLOOKUP(J269,data!$A$3:$AD$2550,20,FALSE))</f>
        <v/>
      </c>
    </row>
    <row r="270" spans="1:18" s="25" customFormat="1" ht="18" hidden="1" customHeight="1">
      <c r="A270" s="28">
        <v>115</v>
      </c>
      <c r="B270" s="119" t="str">
        <f>IF(J270="","",VLOOKUP(J270,data!$A$3:$AD$2550,19,FALSE))</f>
        <v/>
      </c>
      <c r="C270" s="120"/>
      <c r="D270" s="29" t="str">
        <f>IF(J270="","",VLOOKUP(J270,data!$A$3:$AD$2550,13,FALSE))</f>
        <v/>
      </c>
      <c r="E270" s="28" t="str">
        <f>IF(J270="","",VLOOKUP(J270,data!$A$3:$AD$2550,29,FALSE))</f>
        <v/>
      </c>
      <c r="F270" s="116"/>
      <c r="G270" s="117"/>
      <c r="H270" s="118"/>
      <c r="I270" s="45"/>
      <c r="J270" s="16"/>
      <c r="K270" s="30" t="str">
        <f>IF(J270="","",VLOOKUP(J270,data!$A$3:$AD$2550,21,FALSE))</f>
        <v/>
      </c>
      <c r="L270" s="31" t="str">
        <f t="shared" si="5"/>
        <v/>
      </c>
      <c r="M270" s="116"/>
      <c r="N270" s="117"/>
      <c r="O270" s="117"/>
      <c r="P270" s="118"/>
      <c r="Q270" s="32" t="str">
        <f>IF(J270="","",VLOOKUP(J270,data!$A$3:$AD$2550,25,FALSE))</f>
        <v/>
      </c>
      <c r="R270" s="33" t="str">
        <f>IF(J270="","",VLOOKUP(J270,data!$A$3:$AD$2550,20,FALSE))</f>
        <v/>
      </c>
    </row>
    <row r="271" spans="1:18" s="25" customFormat="1" ht="18" hidden="1" customHeight="1">
      <c r="A271" s="28">
        <v>116</v>
      </c>
      <c r="B271" s="119" t="str">
        <f>IF(J271="","",VLOOKUP(J271,data!$A$3:$AD$2550,19,FALSE))</f>
        <v/>
      </c>
      <c r="C271" s="120"/>
      <c r="D271" s="29" t="str">
        <f>IF(J271="","",VLOOKUP(J271,data!$A$3:$AD$2550,13,FALSE))</f>
        <v/>
      </c>
      <c r="E271" s="28" t="str">
        <f>IF(J271="","",VLOOKUP(J271,data!$A$3:$AD$2550,29,FALSE))</f>
        <v/>
      </c>
      <c r="F271" s="116"/>
      <c r="G271" s="117"/>
      <c r="H271" s="118"/>
      <c r="I271" s="45"/>
      <c r="J271" s="16"/>
      <c r="K271" s="30" t="str">
        <f>IF(J271="","",VLOOKUP(J271,data!$A$3:$AD$2550,21,FALSE))</f>
        <v/>
      </c>
      <c r="L271" s="31" t="str">
        <f t="shared" si="5"/>
        <v/>
      </c>
      <c r="M271" s="116"/>
      <c r="N271" s="117"/>
      <c r="O271" s="117"/>
      <c r="P271" s="118"/>
      <c r="Q271" s="32" t="str">
        <f>IF(J271="","",VLOOKUP(J271,data!$A$3:$AD$2550,25,FALSE))</f>
        <v/>
      </c>
      <c r="R271" s="33" t="str">
        <f>IF(J271="","",VLOOKUP(J271,data!$A$3:$AD$2550,20,FALSE))</f>
        <v/>
      </c>
    </row>
    <row r="272" spans="1:18" s="25" customFormat="1" ht="18" hidden="1" customHeight="1">
      <c r="A272" s="28">
        <v>117</v>
      </c>
      <c r="B272" s="119" t="str">
        <f>IF(J272="","",VLOOKUP(J272,data!$A$3:$AD$2550,19,FALSE))</f>
        <v/>
      </c>
      <c r="C272" s="120"/>
      <c r="D272" s="29" t="str">
        <f>IF(J272="","",VLOOKUP(J272,data!$A$3:$AD$2550,13,FALSE))</f>
        <v/>
      </c>
      <c r="E272" s="28" t="str">
        <f>IF(J272="","",VLOOKUP(J272,data!$A$3:$AD$2550,29,FALSE))</f>
        <v/>
      </c>
      <c r="F272" s="116"/>
      <c r="G272" s="117"/>
      <c r="H272" s="118"/>
      <c r="I272" s="45"/>
      <c r="J272" s="16"/>
      <c r="K272" s="30" t="str">
        <f>IF(J272="","",VLOOKUP(J272,data!$A$3:$AD$2550,21,FALSE))</f>
        <v/>
      </c>
      <c r="L272" s="31" t="str">
        <f t="shared" si="5"/>
        <v/>
      </c>
      <c r="M272" s="116"/>
      <c r="N272" s="117"/>
      <c r="O272" s="117"/>
      <c r="P272" s="118"/>
      <c r="Q272" s="32" t="str">
        <f>IF(J272="","",VLOOKUP(J272,data!$A$3:$AD$2550,25,FALSE))</f>
        <v/>
      </c>
      <c r="R272" s="33" t="str">
        <f>IF(J272="","",VLOOKUP(J272,data!$A$3:$AD$2550,20,FALSE))</f>
        <v/>
      </c>
    </row>
    <row r="273" spans="1:19" s="25" customFormat="1" ht="18" hidden="1" customHeight="1">
      <c r="A273" s="28">
        <v>118</v>
      </c>
      <c r="B273" s="119" t="str">
        <f>IF(J273="","",VLOOKUP(J273,data!$A$3:$AD$2550,19,FALSE))</f>
        <v/>
      </c>
      <c r="C273" s="120"/>
      <c r="D273" s="29" t="str">
        <f>IF(J273="","",VLOOKUP(J273,data!$A$3:$AD$2550,13,FALSE))</f>
        <v/>
      </c>
      <c r="E273" s="28" t="str">
        <f>IF(J273="","",VLOOKUP(J273,data!$A$3:$AD$2550,29,FALSE))</f>
        <v/>
      </c>
      <c r="F273" s="116"/>
      <c r="G273" s="117"/>
      <c r="H273" s="118"/>
      <c r="I273" s="45"/>
      <c r="J273" s="16"/>
      <c r="K273" s="30" t="str">
        <f>IF(J273="","",VLOOKUP(J273,data!$A$3:$AD$2550,21,FALSE))</f>
        <v/>
      </c>
      <c r="L273" s="31" t="str">
        <f t="shared" si="5"/>
        <v/>
      </c>
      <c r="M273" s="116"/>
      <c r="N273" s="117"/>
      <c r="O273" s="117"/>
      <c r="P273" s="118"/>
      <c r="Q273" s="32" t="str">
        <f>IF(J273="","",VLOOKUP(J273,data!$A$3:$AD$2550,25,FALSE))</f>
        <v/>
      </c>
      <c r="R273" s="33" t="str">
        <f>IF(J273="","",VLOOKUP(J273,data!$A$3:$AD$2550,20,FALSE))</f>
        <v/>
      </c>
    </row>
    <row r="274" spans="1:19" s="25" customFormat="1" ht="18" hidden="1" customHeight="1">
      <c r="A274" s="28">
        <v>119</v>
      </c>
      <c r="B274" s="119" t="str">
        <f>IF(J274="","",VLOOKUP(J274,data!$A$3:$AD$2550,19,FALSE))</f>
        <v/>
      </c>
      <c r="C274" s="120"/>
      <c r="D274" s="29" t="str">
        <f>IF(J274="","",VLOOKUP(J274,data!$A$3:$AD$2550,13,FALSE))</f>
        <v/>
      </c>
      <c r="E274" s="28" t="str">
        <f>IF(J274="","",VLOOKUP(J274,data!$A$3:$AD$2550,29,FALSE))</f>
        <v/>
      </c>
      <c r="F274" s="116"/>
      <c r="G274" s="117"/>
      <c r="H274" s="118"/>
      <c r="I274" s="45"/>
      <c r="J274" s="16"/>
      <c r="K274" s="30" t="str">
        <f>IF(J274="","",VLOOKUP(J274,data!$A$3:$AD$2550,21,FALSE))</f>
        <v/>
      </c>
      <c r="L274" s="31" t="str">
        <f t="shared" si="5"/>
        <v/>
      </c>
      <c r="M274" s="116"/>
      <c r="N274" s="117"/>
      <c r="O274" s="117"/>
      <c r="P274" s="118"/>
      <c r="Q274" s="32" t="str">
        <f>IF(J274="","",VLOOKUP(J274,data!$A$3:$AD$2550,25,FALSE))</f>
        <v/>
      </c>
      <c r="R274" s="33" t="str">
        <f>IF(J274="","",VLOOKUP(J274,data!$A$3:$AD$2550,20,FALSE))</f>
        <v/>
      </c>
    </row>
    <row r="275" spans="1:19" s="25" customFormat="1" ht="18" hidden="1" customHeight="1">
      <c r="A275" s="28">
        <v>120</v>
      </c>
      <c r="B275" s="119" t="str">
        <f>IF(J275="","",VLOOKUP(J275,data!$A$3:$AD$2550,19,FALSE))</f>
        <v/>
      </c>
      <c r="C275" s="120"/>
      <c r="D275" s="29" t="str">
        <f>IF(J275="","",VLOOKUP(J275,data!$A$3:$AD$2550,13,FALSE))</f>
        <v/>
      </c>
      <c r="E275" s="28" t="str">
        <f>IF(J275="","",VLOOKUP(J275,data!$A$3:$AD$2550,29,FALSE))</f>
        <v/>
      </c>
      <c r="F275" s="116"/>
      <c r="G275" s="117"/>
      <c r="H275" s="118"/>
      <c r="I275" s="45"/>
      <c r="J275" s="16"/>
      <c r="K275" s="30" t="str">
        <f>IF(J275="","",VLOOKUP(J275,data!$A$3:$AD$2550,21,FALSE))</f>
        <v/>
      </c>
      <c r="L275" s="31" t="str">
        <f t="shared" si="5"/>
        <v/>
      </c>
      <c r="M275" s="116"/>
      <c r="N275" s="117"/>
      <c r="O275" s="117"/>
      <c r="P275" s="118"/>
      <c r="Q275" s="32" t="str">
        <f>IF(J275="","",VLOOKUP(J275,data!$A$3:$AD$2550,25,FALSE))</f>
        <v/>
      </c>
      <c r="R275" s="33" t="str">
        <f>IF(J275="","",VLOOKUP(J275,data!$A$3:$AD$2550,20,FALSE))</f>
        <v/>
      </c>
    </row>
    <row r="276" spans="1:19" s="25" customFormat="1" ht="18" hidden="1" customHeight="1">
      <c r="A276" s="28">
        <v>121</v>
      </c>
      <c r="B276" s="119" t="str">
        <f>IF(J276="","",VLOOKUP(J276,data!$A$3:$AD$2550,19,FALSE))</f>
        <v/>
      </c>
      <c r="C276" s="120"/>
      <c r="D276" s="29" t="str">
        <f>IF(J276="","",VLOOKUP(J276,data!$A$3:$AD$2550,13,FALSE))</f>
        <v/>
      </c>
      <c r="E276" s="28" t="str">
        <f>IF(J276="","",VLOOKUP(J276,data!$A$3:$AD$2550,29,FALSE))</f>
        <v/>
      </c>
      <c r="F276" s="116"/>
      <c r="G276" s="117"/>
      <c r="H276" s="118"/>
      <c r="I276" s="45"/>
      <c r="J276" s="16"/>
      <c r="K276" s="30" t="str">
        <f>IF(J276="","",VLOOKUP(J276,data!$A$3:$AD$2550,21,FALSE))</f>
        <v/>
      </c>
      <c r="L276" s="31" t="str">
        <f t="shared" si="5"/>
        <v/>
      </c>
      <c r="M276" s="116"/>
      <c r="N276" s="117"/>
      <c r="O276" s="117"/>
      <c r="P276" s="118"/>
      <c r="Q276" s="32" t="str">
        <f>IF(J276="","",VLOOKUP(J276,data!$A$3:$AD$2550,25,FALSE))</f>
        <v/>
      </c>
      <c r="R276" s="33" t="str">
        <f>IF(J276="","",VLOOKUP(J276,data!$A$3:$AD$2550,20,FALSE))</f>
        <v/>
      </c>
    </row>
    <row r="277" spans="1:19" s="25" customFormat="1" ht="18" hidden="1" customHeight="1">
      <c r="A277" s="28">
        <v>122</v>
      </c>
      <c r="B277" s="119" t="str">
        <f>IF(J277="","",VLOOKUP(J277,data!$A$3:$AD$2550,19,FALSE))</f>
        <v/>
      </c>
      <c r="C277" s="120"/>
      <c r="D277" s="29" t="str">
        <f>IF(J277="","",VLOOKUP(J277,data!$A$3:$AD$2550,13,FALSE))</f>
        <v/>
      </c>
      <c r="E277" s="28" t="str">
        <f>IF(J277="","",VLOOKUP(J277,data!$A$3:$AD$2550,29,FALSE))</f>
        <v/>
      </c>
      <c r="F277" s="116"/>
      <c r="G277" s="117"/>
      <c r="H277" s="118"/>
      <c r="I277" s="45"/>
      <c r="J277" s="16"/>
      <c r="K277" s="30" t="str">
        <f>IF(J277="","",VLOOKUP(J277,data!$A$3:$AD$2550,21,FALSE))</f>
        <v/>
      </c>
      <c r="L277" s="31" t="str">
        <f t="shared" si="5"/>
        <v/>
      </c>
      <c r="M277" s="116"/>
      <c r="N277" s="117"/>
      <c r="O277" s="117"/>
      <c r="P277" s="118"/>
      <c r="Q277" s="32" t="str">
        <f>IF(J277="","",VLOOKUP(J277,data!$A$3:$AD$2550,25,FALSE))</f>
        <v/>
      </c>
      <c r="R277" s="33" t="str">
        <f>IF(J277="","",VLOOKUP(J277,data!$A$3:$AD$2550,20,FALSE))</f>
        <v/>
      </c>
    </row>
    <row r="278" spans="1:19" s="25" customFormat="1" ht="18" hidden="1" customHeight="1">
      <c r="A278" s="28">
        <v>123</v>
      </c>
      <c r="B278" s="119" t="str">
        <f>IF(J278="","",VLOOKUP(J278,data!$A$3:$AD$2550,19,FALSE))</f>
        <v/>
      </c>
      <c r="C278" s="120"/>
      <c r="D278" s="29" t="str">
        <f>IF(J278="","",VLOOKUP(J278,data!$A$3:$AD$2550,13,FALSE))</f>
        <v/>
      </c>
      <c r="E278" s="28" t="str">
        <f>IF(J278="","",VLOOKUP(J278,data!$A$3:$AD$2550,29,FALSE))</f>
        <v/>
      </c>
      <c r="F278" s="116"/>
      <c r="G278" s="117"/>
      <c r="H278" s="118"/>
      <c r="I278" s="45"/>
      <c r="J278" s="16"/>
      <c r="K278" s="30" t="str">
        <f>IF(J278="","",VLOOKUP(J278,data!$A$3:$AD$2550,21,FALSE))</f>
        <v/>
      </c>
      <c r="L278" s="31" t="str">
        <f t="shared" si="5"/>
        <v/>
      </c>
      <c r="M278" s="116"/>
      <c r="N278" s="117"/>
      <c r="O278" s="117"/>
      <c r="P278" s="118"/>
      <c r="Q278" s="32" t="str">
        <f>IF(J278="","",VLOOKUP(J278,data!$A$3:$AD$2550,25,FALSE))</f>
        <v/>
      </c>
      <c r="R278" s="33" t="str">
        <f>IF(J278="","",VLOOKUP(J278,data!$A$3:$AD$2550,20,FALSE))</f>
        <v/>
      </c>
    </row>
    <row r="279" spans="1:19" s="25" customFormat="1" ht="18" hidden="1" customHeight="1">
      <c r="A279" s="28">
        <v>124</v>
      </c>
      <c r="B279" s="119" t="str">
        <f>IF(J279="","",VLOOKUP(J279,data!$A$3:$AD$2550,19,FALSE))</f>
        <v/>
      </c>
      <c r="C279" s="120"/>
      <c r="D279" s="29" t="str">
        <f>IF(J279="","",VLOOKUP(J279,data!$A$3:$AD$2550,13,FALSE))</f>
        <v/>
      </c>
      <c r="E279" s="28" t="str">
        <f>IF(J279="","",VLOOKUP(J279,data!$A$3:$AD$2550,29,FALSE))</f>
        <v/>
      </c>
      <c r="F279" s="116"/>
      <c r="G279" s="117"/>
      <c r="H279" s="118"/>
      <c r="I279" s="45"/>
      <c r="J279" s="16"/>
      <c r="K279" s="30" t="str">
        <f>IF(J279="","",VLOOKUP(J279,data!$A$3:$AD$2550,21,FALSE))</f>
        <v/>
      </c>
      <c r="L279" s="31" t="str">
        <f t="shared" si="5"/>
        <v/>
      </c>
      <c r="M279" s="116"/>
      <c r="N279" s="117"/>
      <c r="O279" s="117"/>
      <c r="P279" s="118"/>
      <c r="Q279" s="32" t="str">
        <f>IF(J279="","",VLOOKUP(J279,data!$A$3:$AD$2550,25,FALSE))</f>
        <v/>
      </c>
      <c r="R279" s="33" t="str">
        <f>IF(J279="","",VLOOKUP(J279,data!$A$3:$AD$2550,20,FALSE))</f>
        <v/>
      </c>
    </row>
    <row r="280" spans="1:19" s="25" customFormat="1" ht="18" hidden="1" customHeight="1">
      <c r="A280" s="28">
        <v>125</v>
      </c>
      <c r="B280" s="119" t="str">
        <f>IF(J280="","",VLOOKUP(J280,data!$A$3:$AD$2550,19,FALSE))</f>
        <v/>
      </c>
      <c r="C280" s="120"/>
      <c r="D280" s="29" t="str">
        <f>IF(J280="","",VLOOKUP(J280,data!$A$3:$AD$2550,13,FALSE))</f>
        <v/>
      </c>
      <c r="E280" s="28" t="str">
        <f>IF(J280="","",VLOOKUP(J280,data!$A$3:$AD$2550,29,FALSE))</f>
        <v/>
      </c>
      <c r="F280" s="116"/>
      <c r="G280" s="117"/>
      <c r="H280" s="118"/>
      <c r="I280" s="45"/>
      <c r="J280" s="16"/>
      <c r="K280" s="30" t="str">
        <f>IF(J280="","",VLOOKUP(J280,data!$A$3:$AD$2550,21,FALSE))</f>
        <v/>
      </c>
      <c r="L280" s="31" t="str">
        <f t="shared" si="5"/>
        <v/>
      </c>
      <c r="M280" s="116"/>
      <c r="N280" s="117"/>
      <c r="O280" s="117"/>
      <c r="P280" s="118"/>
      <c r="Q280" s="32" t="str">
        <f>IF(J280="","",VLOOKUP(J280,data!$A$3:$AD$2550,25,FALSE))</f>
        <v/>
      </c>
      <c r="R280" s="33" t="str">
        <f>IF(J280="","",VLOOKUP(J280,data!$A$3:$AD$2550,20,FALSE))</f>
        <v/>
      </c>
    </row>
    <row r="281" spans="1:19" s="25" customFormat="1" ht="18" hidden="1" customHeight="1">
      <c r="A281" s="28">
        <v>126</v>
      </c>
      <c r="B281" s="119" t="str">
        <f>IF(J281="","",VLOOKUP(J281,data!$A$3:$AD$2550,19,FALSE))</f>
        <v/>
      </c>
      <c r="C281" s="120"/>
      <c r="D281" s="29" t="str">
        <f>IF(J281="","",VLOOKUP(J281,data!$A$3:$AD$2550,13,FALSE))</f>
        <v/>
      </c>
      <c r="E281" s="28" t="str">
        <f>IF(J281="","",VLOOKUP(J281,data!$A$3:$AD$2550,29,FALSE))</f>
        <v/>
      </c>
      <c r="F281" s="116"/>
      <c r="G281" s="117"/>
      <c r="H281" s="118"/>
      <c r="I281" s="45"/>
      <c r="J281" s="16"/>
      <c r="K281" s="30" t="str">
        <f>IF(J281="","",VLOOKUP(J281,data!$A$3:$AD$2550,21,FALSE))</f>
        <v/>
      </c>
      <c r="L281" s="31" t="str">
        <f t="shared" si="5"/>
        <v/>
      </c>
      <c r="M281" s="116"/>
      <c r="N281" s="117"/>
      <c r="O281" s="117"/>
      <c r="P281" s="118"/>
      <c r="Q281" s="32" t="str">
        <f>IF(J281="","",VLOOKUP(J281,data!$A$3:$AD$2550,25,FALSE))</f>
        <v/>
      </c>
      <c r="R281" s="33" t="str">
        <f>IF(J281="","",VLOOKUP(J281,data!$A$3:$AD$2550,20,FALSE))</f>
        <v/>
      </c>
    </row>
    <row r="282" spans="1:19" s="25" customFormat="1" ht="18" hidden="1" customHeight="1">
      <c r="A282" s="28">
        <v>127</v>
      </c>
      <c r="B282" s="119" t="str">
        <f>IF(J282="","",VLOOKUP(J282,data!$A$3:$AD$2550,19,FALSE))</f>
        <v/>
      </c>
      <c r="C282" s="120"/>
      <c r="D282" s="29" t="str">
        <f>IF(J282="","",VLOOKUP(J282,data!$A$3:$AD$2550,13,FALSE))</f>
        <v/>
      </c>
      <c r="E282" s="28" t="str">
        <f>IF(J282="","",VLOOKUP(J282,data!$A$3:$AD$2550,29,FALSE))</f>
        <v/>
      </c>
      <c r="F282" s="116"/>
      <c r="G282" s="117"/>
      <c r="H282" s="118"/>
      <c r="I282" s="45"/>
      <c r="J282" s="16"/>
      <c r="K282" s="30" t="str">
        <f>IF(J282="","",VLOOKUP(J282,data!$A$3:$AD$2550,21,FALSE))</f>
        <v/>
      </c>
      <c r="L282" s="31" t="str">
        <f t="shared" si="5"/>
        <v/>
      </c>
      <c r="M282" s="116"/>
      <c r="N282" s="117"/>
      <c r="O282" s="117"/>
      <c r="P282" s="118"/>
      <c r="Q282" s="32" t="str">
        <f>IF(J282="","",VLOOKUP(J282,data!$A$3:$AD$2550,25,FALSE))</f>
        <v/>
      </c>
      <c r="R282" s="33" t="str">
        <f>IF(J282="","",VLOOKUP(J282,data!$A$3:$AD$2550,20,FALSE))</f>
        <v/>
      </c>
    </row>
    <row r="283" spans="1:19" s="25" customFormat="1" ht="18" hidden="1" customHeight="1">
      <c r="A283" s="28">
        <v>128</v>
      </c>
      <c r="B283" s="119" t="str">
        <f>IF(J283="","",VLOOKUP(J283,data!$A$3:$AD$2550,19,FALSE))</f>
        <v/>
      </c>
      <c r="C283" s="120"/>
      <c r="D283" s="29" t="str">
        <f>IF(J283="","",VLOOKUP(J283,data!$A$3:$AD$2550,13,FALSE))</f>
        <v/>
      </c>
      <c r="E283" s="28" t="str">
        <f>IF(J283="","",VLOOKUP(J283,data!$A$3:$AD$2550,29,FALSE))</f>
        <v/>
      </c>
      <c r="F283" s="116"/>
      <c r="G283" s="117"/>
      <c r="H283" s="118"/>
      <c r="I283" s="45"/>
      <c r="J283" s="16"/>
      <c r="K283" s="30" t="str">
        <f>IF(J283="","",VLOOKUP(J283,data!$A$3:$AD$2550,21,FALSE))</f>
        <v/>
      </c>
      <c r="L283" s="31" t="str">
        <f t="shared" si="5"/>
        <v/>
      </c>
      <c r="M283" s="116"/>
      <c r="N283" s="117"/>
      <c r="O283" s="117"/>
      <c r="P283" s="118"/>
      <c r="Q283" s="32" t="str">
        <f>IF(J283="","",VLOOKUP(J283,data!$A$3:$AD$2550,25,FALSE))</f>
        <v/>
      </c>
      <c r="R283" s="33" t="str">
        <f>IF(J283="","",VLOOKUP(J283,data!$A$3:$AD$2550,20,FALSE))</f>
        <v/>
      </c>
    </row>
    <row r="284" spans="1:19" s="25" customFormat="1" ht="18" hidden="1" customHeight="1">
      <c r="A284" s="28">
        <v>129</v>
      </c>
      <c r="B284" s="119" t="str">
        <f>IF(J284="","",VLOOKUP(J284,data!$A$3:$AD$2550,19,FALSE))</f>
        <v/>
      </c>
      <c r="C284" s="120"/>
      <c r="D284" s="29" t="str">
        <f>IF(J284="","",VLOOKUP(J284,data!$A$3:$AD$2550,13,FALSE))</f>
        <v/>
      </c>
      <c r="E284" s="28" t="str">
        <f>IF(J284="","",VLOOKUP(J284,data!$A$3:$AD$2550,29,FALSE))</f>
        <v/>
      </c>
      <c r="F284" s="116"/>
      <c r="G284" s="117"/>
      <c r="H284" s="118"/>
      <c r="I284" s="45"/>
      <c r="J284" s="16"/>
      <c r="K284" s="30" t="str">
        <f>IF(J284="","",VLOOKUP(J284,data!$A$3:$AD$2550,21,FALSE))</f>
        <v/>
      </c>
      <c r="L284" s="31" t="str">
        <f t="shared" si="5"/>
        <v/>
      </c>
      <c r="M284" s="116"/>
      <c r="N284" s="117"/>
      <c r="O284" s="117"/>
      <c r="P284" s="118"/>
      <c r="Q284" s="32" t="str">
        <f>IF(J284="","",VLOOKUP(J284,data!$A$3:$AD$2550,25,FALSE))</f>
        <v/>
      </c>
      <c r="R284" s="33" t="str">
        <f>IF(J284="","",VLOOKUP(J284,data!$A$3:$AD$2550,20,FALSE))</f>
        <v/>
      </c>
    </row>
    <row r="285" spans="1:19" s="25" customFormat="1" ht="18" hidden="1" customHeight="1">
      <c r="A285" s="28">
        <v>130</v>
      </c>
      <c r="B285" s="119" t="str">
        <f>IF(J285="","",VLOOKUP(J285,data!$A$3:$AD$2550,19,FALSE))</f>
        <v/>
      </c>
      <c r="C285" s="120"/>
      <c r="D285" s="29" t="str">
        <f>IF(J285="","",VLOOKUP(J285,data!$A$3:$AD$2550,13,FALSE))</f>
        <v/>
      </c>
      <c r="E285" s="28" t="str">
        <f>IF(J285="","",VLOOKUP(J285,data!$A$3:$AD$2550,29,FALSE))</f>
        <v/>
      </c>
      <c r="F285" s="116"/>
      <c r="G285" s="117"/>
      <c r="H285" s="118"/>
      <c r="I285" s="45"/>
      <c r="J285" s="16"/>
      <c r="K285" s="30" t="str">
        <f>IF(J285="","",VLOOKUP(J285,data!$A$3:$AD$2550,21,FALSE))</f>
        <v/>
      </c>
      <c r="L285" s="31" t="str">
        <f>IF(K285="","","Pedag.")</f>
        <v/>
      </c>
      <c r="M285" s="116"/>
      <c r="N285" s="117"/>
      <c r="O285" s="117"/>
      <c r="P285" s="118"/>
      <c r="Q285" s="32" t="str">
        <f>IF(J285="","",VLOOKUP(J285,data!$A$3:$AD$2550,25,FALSE))</f>
        <v/>
      </c>
      <c r="R285" s="33" t="str">
        <f>IF(J285="","",VLOOKUP(J285,data!$A$3:$AD$2550,20,FALSE))</f>
        <v/>
      </c>
    </row>
    <row r="286" spans="1:19" s="25" customFormat="1" ht="21" customHeight="1">
      <c r="A286" s="144" t="s">
        <v>1102</v>
      </c>
      <c r="B286" s="145"/>
      <c r="C286" s="145"/>
      <c r="D286" s="145"/>
      <c r="E286" s="145"/>
      <c r="F286" s="145"/>
      <c r="G286" s="145"/>
      <c r="H286" s="145"/>
      <c r="I286" s="146"/>
      <c r="J286" s="51">
        <f>COUNTIF(J156:J285,"????????????")</f>
        <v>0</v>
      </c>
      <c r="K286" s="34"/>
      <c r="L286" s="34"/>
      <c r="M286" s="121">
        <f>SUM(M156:P285)</f>
        <v>0</v>
      </c>
      <c r="N286" s="121"/>
      <c r="O286" s="121"/>
      <c r="P286" s="121"/>
      <c r="Q286" s="66"/>
      <c r="R286" s="67"/>
      <c r="S286" s="35" t="s">
        <v>1103</v>
      </c>
    </row>
    <row r="287" spans="1:19" ht="8.25" customHeight="1"/>
    <row r="288" spans="1:19" s="25" customFormat="1" ht="18" customHeight="1">
      <c r="A288" s="62" t="s">
        <v>9624</v>
      </c>
      <c r="B288" s="27"/>
      <c r="C288" s="27"/>
      <c r="Q288" s="26"/>
      <c r="R288" s="26"/>
    </row>
    <row r="289" spans="1:26" s="25" customFormat="1" ht="6" customHeight="1">
      <c r="A289" s="27"/>
      <c r="B289" s="27"/>
      <c r="C289" s="27"/>
      <c r="Q289" s="26"/>
      <c r="R289" s="26"/>
    </row>
    <row r="290" spans="1:26" s="25" customFormat="1" ht="38.25" customHeight="1">
      <c r="A290" s="47" t="s">
        <v>1097</v>
      </c>
      <c r="B290" s="125" t="s">
        <v>1120</v>
      </c>
      <c r="C290" s="126"/>
      <c r="D290" s="47" t="s">
        <v>1098</v>
      </c>
      <c r="E290" s="48" t="s">
        <v>1099</v>
      </c>
      <c r="F290" s="125" t="s">
        <v>9612</v>
      </c>
      <c r="G290" s="127"/>
      <c r="H290" s="127"/>
      <c r="I290" s="126"/>
      <c r="J290" s="90" t="s">
        <v>9613</v>
      </c>
      <c r="K290" s="125" t="s">
        <v>1101</v>
      </c>
      <c r="L290" s="126"/>
      <c r="M290" s="125" t="s">
        <v>9621</v>
      </c>
      <c r="N290" s="127"/>
      <c r="O290" s="127"/>
      <c r="P290" s="126"/>
      <c r="Q290" s="65" t="s">
        <v>1119</v>
      </c>
      <c r="R290" s="65" t="s">
        <v>9614</v>
      </c>
      <c r="V290"/>
      <c r="Z290"/>
    </row>
    <row r="291" spans="1:26" s="25" customFormat="1" ht="18" customHeight="1">
      <c r="A291" s="28">
        <v>1</v>
      </c>
      <c r="B291" s="122"/>
      <c r="C291" s="123"/>
      <c r="D291" s="64"/>
      <c r="E291" s="46"/>
      <c r="F291" s="116"/>
      <c r="G291" s="117"/>
      <c r="H291" s="117"/>
      <c r="I291" s="118"/>
      <c r="J291" s="16"/>
      <c r="K291" s="116"/>
      <c r="L291" s="118"/>
      <c r="M291" s="124" t="s">
        <v>9622</v>
      </c>
      <c r="N291" s="117"/>
      <c r="O291" s="117"/>
      <c r="P291" s="118"/>
      <c r="Q291" s="32" t="str">
        <f>IF(J291="","",VLOOKUP(J291,data!$A$3:$AD$2550,25,FALSE))</f>
        <v/>
      </c>
      <c r="R291" s="33" t="str">
        <f>IF(J291="","",VLOOKUP(J291,data!$A$3:$AD$2550,20,FALSE))</f>
        <v/>
      </c>
      <c r="V291"/>
      <c r="Z291"/>
    </row>
    <row r="292" spans="1:26" s="25" customFormat="1" ht="18" customHeight="1">
      <c r="A292" s="28">
        <v>2</v>
      </c>
      <c r="B292" s="122"/>
      <c r="C292" s="123"/>
      <c r="D292" s="64"/>
      <c r="E292" s="46"/>
      <c r="F292" s="116"/>
      <c r="G292" s="117"/>
      <c r="H292" s="117"/>
      <c r="I292" s="118"/>
      <c r="J292" s="16"/>
      <c r="K292" s="116"/>
      <c r="L292" s="118"/>
      <c r="M292" s="124" t="s">
        <v>9622</v>
      </c>
      <c r="N292" s="117"/>
      <c r="O292" s="117"/>
      <c r="P292" s="118"/>
      <c r="Q292" s="32" t="str">
        <f>IF(J292="","",VLOOKUP(J292,data!$A$3:$AD$2550,25,FALSE))</f>
        <v/>
      </c>
      <c r="R292" s="33" t="str">
        <f>IF(J292="","",VLOOKUP(J292,data!$A$3:$AD$2550,20,FALSE))</f>
        <v/>
      </c>
      <c r="V292"/>
      <c r="Z292"/>
    </row>
    <row r="293" spans="1:26" s="25" customFormat="1" ht="18" customHeight="1">
      <c r="A293" s="28">
        <v>3</v>
      </c>
      <c r="B293" s="122"/>
      <c r="C293" s="123"/>
      <c r="D293" s="64"/>
      <c r="E293" s="46"/>
      <c r="F293" s="116"/>
      <c r="G293" s="117"/>
      <c r="H293" s="117"/>
      <c r="I293" s="118"/>
      <c r="J293" s="16"/>
      <c r="K293" s="116"/>
      <c r="L293" s="118"/>
      <c r="M293" s="124"/>
      <c r="N293" s="117"/>
      <c r="O293" s="117"/>
      <c r="P293" s="118"/>
      <c r="Q293" s="32" t="str">
        <f>IF(J293="","",VLOOKUP(J293,data!$A$3:$AD$2550,25,FALSE))</f>
        <v/>
      </c>
      <c r="R293" s="33" t="str">
        <f>IF(J293="","",VLOOKUP(J293,data!$A$3:$AD$2550,20,FALSE))</f>
        <v/>
      </c>
      <c r="V293"/>
      <c r="Z293"/>
    </row>
    <row r="294" spans="1:26" s="25" customFormat="1" ht="18" customHeight="1">
      <c r="A294" s="28">
        <v>4</v>
      </c>
      <c r="B294" s="122"/>
      <c r="C294" s="123"/>
      <c r="D294" s="64"/>
      <c r="E294" s="46"/>
      <c r="F294" s="116"/>
      <c r="G294" s="117"/>
      <c r="H294" s="117"/>
      <c r="I294" s="118"/>
      <c r="J294" s="16"/>
      <c r="K294" s="116"/>
      <c r="L294" s="118"/>
      <c r="M294" s="124"/>
      <c r="N294" s="117"/>
      <c r="O294" s="117"/>
      <c r="P294" s="118"/>
      <c r="Q294" s="32" t="str">
        <f>IF(J294="","",VLOOKUP(J294,data!$A$3:$AD$2550,25,FALSE))</f>
        <v/>
      </c>
      <c r="R294" s="33" t="str">
        <f>IF(J294="","",VLOOKUP(J294,data!$A$3:$AD$2550,20,FALSE))</f>
        <v/>
      </c>
      <c r="V294"/>
      <c r="Z294"/>
    </row>
    <row r="295" spans="1:26" s="25" customFormat="1" ht="18" hidden="1" customHeight="1">
      <c r="A295" s="28">
        <v>5</v>
      </c>
      <c r="B295" s="119" t="str">
        <f>IF(J295="","",VLOOKUP(J295,data!$A$3:$AD$2550,19,FALSE))</f>
        <v/>
      </c>
      <c r="C295" s="120"/>
      <c r="D295" s="29" t="str">
        <f>IF(J295="","",VLOOKUP(J295,data!$A$3:$AD$2550,13,FALSE))</f>
        <v/>
      </c>
      <c r="E295" s="28" t="str">
        <f>IF(J295="","",VLOOKUP(J295,data!$A$3:$AD$2550,29,FALSE))</f>
        <v/>
      </c>
      <c r="F295" s="116"/>
      <c r="G295" s="117"/>
      <c r="H295" s="118"/>
      <c r="I295" s="45"/>
      <c r="J295" s="16"/>
      <c r="K295" s="30" t="str">
        <f>IF(J295="","",VLOOKUP(J295,data!$A$3:$AD$2550,21,FALSE))</f>
        <v/>
      </c>
      <c r="L295" s="31" t="str">
        <f t="shared" ref="L295:L355" si="6">IF(K295="","","Pedag.")</f>
        <v/>
      </c>
      <c r="M295" s="116"/>
      <c r="N295" s="117"/>
      <c r="O295" s="117"/>
      <c r="P295" s="118"/>
      <c r="Q295" s="32" t="str">
        <f>IF(J295="","",VLOOKUP(J295,data!$A$3:$AD$2550,25,FALSE))</f>
        <v/>
      </c>
      <c r="R295" s="33" t="str">
        <f>IF(J295="","",VLOOKUP(J295,data!$A$3:$AD$2550,20,FALSE))</f>
        <v/>
      </c>
      <c r="V295"/>
      <c r="Z295"/>
    </row>
    <row r="296" spans="1:26" s="25" customFormat="1" ht="18" hidden="1" customHeight="1">
      <c r="A296" s="28">
        <v>6</v>
      </c>
      <c r="B296" s="119" t="str">
        <f>IF(J296="","",VLOOKUP(J296,data!$A$3:$AD$2550,19,FALSE))</f>
        <v/>
      </c>
      <c r="C296" s="120"/>
      <c r="D296" s="29" t="str">
        <f>IF(J296="","",VLOOKUP(J296,data!$A$3:$AD$2550,13,FALSE))</f>
        <v/>
      </c>
      <c r="E296" s="28" t="str">
        <f>IF(J296="","",VLOOKUP(J296,data!$A$3:$AD$2550,29,FALSE))</f>
        <v/>
      </c>
      <c r="F296" s="116"/>
      <c r="G296" s="117"/>
      <c r="H296" s="118"/>
      <c r="I296" s="45"/>
      <c r="J296" s="16"/>
      <c r="K296" s="30" t="str">
        <f>IF(J296="","",VLOOKUP(J296,data!$A$3:$AD$2550,21,FALSE))</f>
        <v/>
      </c>
      <c r="L296" s="31" t="str">
        <f t="shared" si="6"/>
        <v/>
      </c>
      <c r="M296" s="116"/>
      <c r="N296" s="117"/>
      <c r="O296" s="117"/>
      <c r="P296" s="118"/>
      <c r="Q296" s="32" t="str">
        <f>IF(J296="","",VLOOKUP(J296,data!$A$3:$AD$2550,25,FALSE))</f>
        <v/>
      </c>
      <c r="R296" s="33" t="str">
        <f>IF(J296="","",VLOOKUP(J296,data!$A$3:$AD$2550,20,FALSE))</f>
        <v/>
      </c>
      <c r="V296"/>
      <c r="Z296"/>
    </row>
    <row r="297" spans="1:26" s="25" customFormat="1" ht="18" hidden="1" customHeight="1">
      <c r="A297" s="28">
        <v>7</v>
      </c>
      <c r="B297" s="119" t="str">
        <f>IF(J297="","",VLOOKUP(J297,data!$A$3:$AD$2550,19,FALSE))</f>
        <v/>
      </c>
      <c r="C297" s="120"/>
      <c r="D297" s="29" t="str">
        <f>IF(J297="","",VLOOKUP(J297,data!$A$3:$AD$2550,13,FALSE))</f>
        <v/>
      </c>
      <c r="E297" s="28" t="str">
        <f>IF(J297="","",VLOOKUP(J297,data!$A$3:$AD$2550,29,FALSE))</f>
        <v/>
      </c>
      <c r="F297" s="116"/>
      <c r="G297" s="117"/>
      <c r="H297" s="118"/>
      <c r="I297" s="45"/>
      <c r="J297" s="16"/>
      <c r="K297" s="30" t="str">
        <f>IF(J297="","",VLOOKUP(J297,data!$A$3:$AD$2550,21,FALSE))</f>
        <v/>
      </c>
      <c r="L297" s="31" t="str">
        <f t="shared" si="6"/>
        <v/>
      </c>
      <c r="M297" s="116"/>
      <c r="N297" s="117"/>
      <c r="O297" s="117"/>
      <c r="P297" s="118"/>
      <c r="Q297" s="32" t="str">
        <f>IF(J297="","",VLOOKUP(J297,data!$A$3:$AD$2550,25,FALSE))</f>
        <v/>
      </c>
      <c r="R297" s="33" t="str">
        <f>IF(J297="","",VLOOKUP(J297,data!$A$3:$AD$2550,20,FALSE))</f>
        <v/>
      </c>
      <c r="V297"/>
      <c r="Z297"/>
    </row>
    <row r="298" spans="1:26" s="25" customFormat="1" ht="18" hidden="1" customHeight="1">
      <c r="A298" s="28">
        <v>8</v>
      </c>
      <c r="B298" s="119" t="str">
        <f>IF(J298="","",VLOOKUP(J298,data!$A$3:$AD$2550,19,FALSE))</f>
        <v/>
      </c>
      <c r="C298" s="120"/>
      <c r="D298" s="29" t="str">
        <f>IF(J298="","",VLOOKUP(J298,data!$A$3:$AD$2550,13,FALSE))</f>
        <v/>
      </c>
      <c r="E298" s="28" t="str">
        <f>IF(J298="","",VLOOKUP(J298,data!$A$3:$AD$2550,29,FALSE))</f>
        <v/>
      </c>
      <c r="F298" s="116"/>
      <c r="G298" s="117"/>
      <c r="H298" s="118"/>
      <c r="I298" s="45"/>
      <c r="J298" s="16"/>
      <c r="K298" s="30" t="str">
        <f>IF(J298="","",VLOOKUP(J298,data!$A$3:$AD$2550,21,FALSE))</f>
        <v/>
      </c>
      <c r="L298" s="31" t="str">
        <f t="shared" si="6"/>
        <v/>
      </c>
      <c r="M298" s="116"/>
      <c r="N298" s="117"/>
      <c r="O298" s="117"/>
      <c r="P298" s="118"/>
      <c r="Q298" s="32" t="str">
        <f>IF(J298="","",VLOOKUP(J298,data!$A$3:$AD$2550,25,FALSE))</f>
        <v/>
      </c>
      <c r="R298" s="33" t="str">
        <f>IF(J298="","",VLOOKUP(J298,data!$A$3:$AD$2550,20,FALSE))</f>
        <v/>
      </c>
    </row>
    <row r="299" spans="1:26" s="25" customFormat="1" ht="18" hidden="1" customHeight="1">
      <c r="A299" s="28">
        <v>9</v>
      </c>
      <c r="B299" s="119" t="str">
        <f>IF(J299="","",VLOOKUP(J299,data!$A$3:$AD$2550,19,FALSE))</f>
        <v/>
      </c>
      <c r="C299" s="120"/>
      <c r="D299" s="29" t="str">
        <f>IF(J299="","",VLOOKUP(J299,data!$A$3:$AD$2550,13,FALSE))</f>
        <v/>
      </c>
      <c r="E299" s="28" t="str">
        <f>IF(J299="","",VLOOKUP(J299,data!$A$3:$AD$2550,29,FALSE))</f>
        <v/>
      </c>
      <c r="F299" s="116"/>
      <c r="G299" s="117"/>
      <c r="H299" s="118"/>
      <c r="I299" s="45"/>
      <c r="J299" s="16"/>
      <c r="K299" s="30" t="str">
        <f>IF(J299="","",VLOOKUP(J299,data!$A$3:$AD$2550,21,FALSE))</f>
        <v/>
      </c>
      <c r="L299" s="31" t="str">
        <f t="shared" si="6"/>
        <v/>
      </c>
      <c r="M299" s="116"/>
      <c r="N299" s="117"/>
      <c r="O299" s="117"/>
      <c r="P299" s="118"/>
      <c r="Q299" s="32" t="str">
        <f>IF(J299="","",VLOOKUP(J299,data!$A$3:$AD$2550,25,FALSE))</f>
        <v/>
      </c>
      <c r="R299" s="33" t="str">
        <f>IF(J299="","",VLOOKUP(J299,data!$A$3:$AD$2550,20,FALSE))</f>
        <v/>
      </c>
    </row>
    <row r="300" spans="1:26" s="25" customFormat="1" ht="18" hidden="1" customHeight="1">
      <c r="A300" s="28">
        <v>10</v>
      </c>
      <c r="B300" s="119" t="str">
        <f>IF(J300="","",VLOOKUP(J300,data!$A$3:$AD$2550,19,FALSE))</f>
        <v/>
      </c>
      <c r="C300" s="120"/>
      <c r="D300" s="29" t="str">
        <f>IF(J300="","",VLOOKUP(J300,data!$A$3:$AD$2550,13,FALSE))</f>
        <v/>
      </c>
      <c r="E300" s="28" t="str">
        <f>IF(J300="","",VLOOKUP(J300,data!$A$3:$AD$2550,29,FALSE))</f>
        <v/>
      </c>
      <c r="F300" s="116"/>
      <c r="G300" s="117"/>
      <c r="H300" s="118"/>
      <c r="I300" s="45"/>
      <c r="J300" s="16"/>
      <c r="K300" s="30" t="str">
        <f>IF(J300="","",VLOOKUP(J300,data!$A$3:$AD$2550,21,FALSE))</f>
        <v/>
      </c>
      <c r="L300" s="31" t="str">
        <f t="shared" si="6"/>
        <v/>
      </c>
      <c r="M300" s="116"/>
      <c r="N300" s="117"/>
      <c r="O300" s="117"/>
      <c r="P300" s="118"/>
      <c r="Q300" s="32" t="str">
        <f>IF(J300="","",VLOOKUP(J300,data!$A$3:$AD$2550,25,FALSE))</f>
        <v/>
      </c>
      <c r="R300" s="33" t="str">
        <f>IF(J300="","",VLOOKUP(J300,data!$A$3:$AD$2550,20,FALSE))</f>
        <v/>
      </c>
    </row>
    <row r="301" spans="1:26" s="25" customFormat="1" ht="18" hidden="1" customHeight="1">
      <c r="A301" s="28">
        <v>11</v>
      </c>
      <c r="B301" s="119" t="str">
        <f>IF(J301="","",VLOOKUP(J301,data!$A$3:$AD$2550,19,FALSE))</f>
        <v/>
      </c>
      <c r="C301" s="120"/>
      <c r="D301" s="29" t="str">
        <f>IF(J301="","",VLOOKUP(J301,data!$A$3:$AD$2550,13,FALSE))</f>
        <v/>
      </c>
      <c r="E301" s="28" t="str">
        <f>IF(J301="","",VLOOKUP(J301,data!$A$3:$AD$2550,29,FALSE))</f>
        <v/>
      </c>
      <c r="F301" s="116"/>
      <c r="G301" s="117"/>
      <c r="H301" s="118"/>
      <c r="I301" s="45"/>
      <c r="J301" s="16"/>
      <c r="K301" s="30" t="str">
        <f>IF(J301="","",VLOOKUP(J301,data!$A$3:$AD$2550,21,FALSE))</f>
        <v/>
      </c>
      <c r="L301" s="31" t="str">
        <f t="shared" si="6"/>
        <v/>
      </c>
      <c r="M301" s="116"/>
      <c r="N301" s="117"/>
      <c r="O301" s="117"/>
      <c r="P301" s="118"/>
      <c r="Q301" s="32" t="str">
        <f>IF(J301="","",VLOOKUP(J301,data!$A$3:$AD$2550,25,FALSE))</f>
        <v/>
      </c>
      <c r="R301" s="33" t="str">
        <f>IF(J301="","",VLOOKUP(J301,data!$A$3:$AD$2550,20,FALSE))</f>
        <v/>
      </c>
    </row>
    <row r="302" spans="1:26" s="25" customFormat="1" ht="18" hidden="1" customHeight="1">
      <c r="A302" s="28">
        <v>12</v>
      </c>
      <c r="B302" s="119" t="str">
        <f>IF(J302="","",VLOOKUP(J302,data!$A$3:$AD$2550,19,FALSE))</f>
        <v/>
      </c>
      <c r="C302" s="120"/>
      <c r="D302" s="29" t="str">
        <f>IF(J302="","",VLOOKUP(J302,data!$A$3:$AD$2550,13,FALSE))</f>
        <v/>
      </c>
      <c r="E302" s="28" t="str">
        <f>IF(J302="","",VLOOKUP(J302,data!$A$3:$AD$2550,29,FALSE))</f>
        <v/>
      </c>
      <c r="F302" s="116"/>
      <c r="G302" s="117"/>
      <c r="H302" s="118"/>
      <c r="I302" s="45"/>
      <c r="J302" s="16"/>
      <c r="K302" s="30" t="str">
        <f>IF(J302="","",VLOOKUP(J302,data!$A$3:$AD$2550,21,FALSE))</f>
        <v/>
      </c>
      <c r="L302" s="31" t="str">
        <f t="shared" si="6"/>
        <v/>
      </c>
      <c r="M302" s="116"/>
      <c r="N302" s="117"/>
      <c r="O302" s="117"/>
      <c r="P302" s="118"/>
      <c r="Q302" s="32" t="str">
        <f>IF(J302="","",VLOOKUP(J302,data!$A$3:$AD$2550,25,FALSE))</f>
        <v/>
      </c>
      <c r="R302" s="33" t="str">
        <f>IF(J302="","",VLOOKUP(J302,data!$A$3:$AD$2550,20,FALSE))</f>
        <v/>
      </c>
    </row>
    <row r="303" spans="1:26" s="25" customFormat="1" ht="18" hidden="1" customHeight="1">
      <c r="A303" s="28">
        <v>13</v>
      </c>
      <c r="B303" s="119" t="str">
        <f>IF(J303="","",VLOOKUP(J303,data!$A$3:$AD$2550,19,FALSE))</f>
        <v/>
      </c>
      <c r="C303" s="120"/>
      <c r="D303" s="29" t="str">
        <f>IF(J303="","",VLOOKUP(J303,data!$A$3:$AD$2550,13,FALSE))</f>
        <v/>
      </c>
      <c r="E303" s="28" t="str">
        <f>IF(J303="","",VLOOKUP(J303,data!$A$3:$AD$2550,29,FALSE))</f>
        <v/>
      </c>
      <c r="F303" s="116"/>
      <c r="G303" s="117"/>
      <c r="H303" s="118"/>
      <c r="I303" s="45"/>
      <c r="J303" s="16"/>
      <c r="K303" s="30" t="str">
        <f>IF(J303="","",VLOOKUP(J303,data!$A$3:$AD$2550,21,FALSE))</f>
        <v/>
      </c>
      <c r="L303" s="31" t="str">
        <f t="shared" si="6"/>
        <v/>
      </c>
      <c r="M303" s="116"/>
      <c r="N303" s="117"/>
      <c r="O303" s="117"/>
      <c r="P303" s="118"/>
      <c r="Q303" s="32" t="str">
        <f>IF(J303="","",VLOOKUP(J303,data!$A$3:$AD$2550,25,FALSE))</f>
        <v/>
      </c>
      <c r="R303" s="33" t="str">
        <f>IF(J303="","",VLOOKUP(J303,data!$A$3:$AD$2550,20,FALSE))</f>
        <v/>
      </c>
    </row>
    <row r="304" spans="1:26" s="25" customFormat="1" ht="18" hidden="1" customHeight="1">
      <c r="A304" s="28">
        <v>14</v>
      </c>
      <c r="B304" s="119" t="str">
        <f>IF(J304="","",VLOOKUP(J304,data!$A$3:$AD$2550,19,FALSE))</f>
        <v/>
      </c>
      <c r="C304" s="120"/>
      <c r="D304" s="29" t="str">
        <f>IF(J304="","",VLOOKUP(J304,data!$A$3:$AD$2550,13,FALSE))</f>
        <v/>
      </c>
      <c r="E304" s="28" t="str">
        <f>IF(J304="","",VLOOKUP(J304,data!$A$3:$AD$2550,29,FALSE))</f>
        <v/>
      </c>
      <c r="F304" s="116"/>
      <c r="G304" s="117"/>
      <c r="H304" s="118"/>
      <c r="I304" s="45"/>
      <c r="J304" s="16"/>
      <c r="K304" s="30" t="str">
        <f>IF(J304="","",VLOOKUP(J304,data!$A$3:$AD$2550,21,FALSE))</f>
        <v/>
      </c>
      <c r="L304" s="31" t="str">
        <f t="shared" si="6"/>
        <v/>
      </c>
      <c r="M304" s="116"/>
      <c r="N304" s="117"/>
      <c r="O304" s="117"/>
      <c r="P304" s="118"/>
      <c r="Q304" s="32" t="str">
        <f>IF(J304="","",VLOOKUP(J304,data!$A$3:$AD$2550,25,FALSE))</f>
        <v/>
      </c>
      <c r="R304" s="33" t="str">
        <f>IF(J304="","",VLOOKUP(J304,data!$A$3:$AD$2550,20,FALSE))</f>
        <v/>
      </c>
    </row>
    <row r="305" spans="1:18" s="25" customFormat="1" ht="18" hidden="1" customHeight="1">
      <c r="A305" s="28">
        <v>15</v>
      </c>
      <c r="B305" s="119" t="str">
        <f>IF(J305="","",VLOOKUP(J305,data!$A$3:$AD$2550,19,FALSE))</f>
        <v/>
      </c>
      <c r="C305" s="120"/>
      <c r="D305" s="29" t="str">
        <f>IF(J305="","",VLOOKUP(J305,data!$A$3:$AD$2550,13,FALSE))</f>
        <v/>
      </c>
      <c r="E305" s="28" t="str">
        <f>IF(J305="","",VLOOKUP(J305,data!$A$3:$AD$2550,29,FALSE))</f>
        <v/>
      </c>
      <c r="F305" s="116"/>
      <c r="G305" s="117"/>
      <c r="H305" s="118"/>
      <c r="I305" s="45"/>
      <c r="J305" s="16"/>
      <c r="K305" s="30" t="str">
        <f>IF(J305="","",VLOOKUP(J305,data!$A$3:$AD$2550,21,FALSE))</f>
        <v/>
      </c>
      <c r="L305" s="31" t="str">
        <f t="shared" si="6"/>
        <v/>
      </c>
      <c r="M305" s="116"/>
      <c r="N305" s="117"/>
      <c r="O305" s="117"/>
      <c r="P305" s="118"/>
      <c r="Q305" s="32" t="str">
        <f>IF(J305="","",VLOOKUP(J305,data!$A$3:$AD$2550,25,FALSE))</f>
        <v/>
      </c>
      <c r="R305" s="33" t="str">
        <f>IF(J305="","",VLOOKUP(J305,data!$A$3:$AD$2550,20,FALSE))</f>
        <v/>
      </c>
    </row>
    <row r="306" spans="1:18" s="25" customFormat="1" ht="18" hidden="1" customHeight="1">
      <c r="A306" s="28">
        <v>16</v>
      </c>
      <c r="B306" s="119" t="str">
        <f>IF(J306="","",VLOOKUP(J306,data!$A$3:$AD$2550,19,FALSE))</f>
        <v/>
      </c>
      <c r="C306" s="120"/>
      <c r="D306" s="29" t="str">
        <f>IF(J306="","",VLOOKUP(J306,data!$A$3:$AD$2550,13,FALSE))</f>
        <v/>
      </c>
      <c r="E306" s="28" t="str">
        <f>IF(J306="","",VLOOKUP(J306,data!$A$3:$AD$2550,29,FALSE))</f>
        <v/>
      </c>
      <c r="F306" s="116"/>
      <c r="G306" s="117"/>
      <c r="H306" s="118"/>
      <c r="I306" s="45"/>
      <c r="J306" s="16"/>
      <c r="K306" s="30" t="str">
        <f>IF(J306="","",VLOOKUP(J306,data!$A$3:$AD$2550,21,FALSE))</f>
        <v/>
      </c>
      <c r="L306" s="31" t="str">
        <f t="shared" si="6"/>
        <v/>
      </c>
      <c r="M306" s="116"/>
      <c r="N306" s="117"/>
      <c r="O306" s="117"/>
      <c r="P306" s="118"/>
      <c r="Q306" s="32" t="str">
        <f>IF(J306="","",VLOOKUP(J306,data!$A$3:$AD$2550,25,FALSE))</f>
        <v/>
      </c>
      <c r="R306" s="33" t="str">
        <f>IF(J306="","",VLOOKUP(J306,data!$A$3:$AD$2550,20,FALSE))</f>
        <v/>
      </c>
    </row>
    <row r="307" spans="1:18" s="25" customFormat="1" ht="18" hidden="1" customHeight="1">
      <c r="A307" s="28">
        <v>17</v>
      </c>
      <c r="B307" s="119" t="str">
        <f>IF(J307="","",VLOOKUP(J307,data!$A$3:$AD$2550,19,FALSE))</f>
        <v/>
      </c>
      <c r="C307" s="120"/>
      <c r="D307" s="29" t="str">
        <f>IF(J307="","",VLOOKUP(J307,data!$A$3:$AD$2550,13,FALSE))</f>
        <v/>
      </c>
      <c r="E307" s="28" t="str">
        <f>IF(J307="","",VLOOKUP(J307,data!$A$3:$AD$2550,29,FALSE))</f>
        <v/>
      </c>
      <c r="F307" s="116"/>
      <c r="G307" s="117"/>
      <c r="H307" s="118"/>
      <c r="I307" s="45"/>
      <c r="J307" s="16"/>
      <c r="K307" s="30" t="str">
        <f>IF(J307="","",VLOOKUP(J307,data!$A$3:$AD$2550,21,FALSE))</f>
        <v/>
      </c>
      <c r="L307" s="31" t="str">
        <f t="shared" si="6"/>
        <v/>
      </c>
      <c r="M307" s="116"/>
      <c r="N307" s="117"/>
      <c r="O307" s="117"/>
      <c r="P307" s="118"/>
      <c r="Q307" s="32" t="str">
        <f>IF(J307="","",VLOOKUP(J307,data!$A$3:$AD$2550,25,FALSE))</f>
        <v/>
      </c>
      <c r="R307" s="33" t="str">
        <f>IF(J307="","",VLOOKUP(J307,data!$A$3:$AD$2550,20,FALSE))</f>
        <v/>
      </c>
    </row>
    <row r="308" spans="1:18" s="25" customFormat="1" ht="18" hidden="1" customHeight="1">
      <c r="A308" s="28">
        <v>18</v>
      </c>
      <c r="B308" s="119" t="str">
        <f>IF(J308="","",VLOOKUP(J308,data!$A$3:$AD$2550,19,FALSE))</f>
        <v/>
      </c>
      <c r="C308" s="120"/>
      <c r="D308" s="29" t="str">
        <f>IF(J308="","",VLOOKUP(J308,data!$A$3:$AD$2550,13,FALSE))</f>
        <v/>
      </c>
      <c r="E308" s="28" t="str">
        <f>IF(J308="","",VLOOKUP(J308,data!$A$3:$AD$2550,29,FALSE))</f>
        <v/>
      </c>
      <c r="F308" s="116"/>
      <c r="G308" s="117"/>
      <c r="H308" s="118"/>
      <c r="I308" s="45"/>
      <c r="J308" s="16"/>
      <c r="K308" s="30" t="str">
        <f>IF(J308="","",VLOOKUP(J308,data!$A$3:$AD$2550,21,FALSE))</f>
        <v/>
      </c>
      <c r="L308" s="31" t="str">
        <f t="shared" si="6"/>
        <v/>
      </c>
      <c r="M308" s="116"/>
      <c r="N308" s="117"/>
      <c r="O308" s="117"/>
      <c r="P308" s="118"/>
      <c r="Q308" s="32" t="str">
        <f>IF(J308="","",VLOOKUP(J308,data!$A$3:$AD$2550,25,FALSE))</f>
        <v/>
      </c>
      <c r="R308" s="33" t="str">
        <f>IF(J308="","",VLOOKUP(J308,data!$A$3:$AD$2550,20,FALSE))</f>
        <v/>
      </c>
    </row>
    <row r="309" spans="1:18" s="25" customFormat="1" ht="18" hidden="1" customHeight="1">
      <c r="A309" s="28">
        <v>19</v>
      </c>
      <c r="B309" s="119" t="str">
        <f>IF(J309="","",VLOOKUP(J309,data!$A$3:$AD$2550,19,FALSE))</f>
        <v/>
      </c>
      <c r="C309" s="120"/>
      <c r="D309" s="29" t="str">
        <f>IF(J309="","",VLOOKUP(J309,data!$A$3:$AD$2550,13,FALSE))</f>
        <v/>
      </c>
      <c r="E309" s="28" t="str">
        <f>IF(J309="","",VLOOKUP(J309,data!$A$3:$AD$2550,29,FALSE))</f>
        <v/>
      </c>
      <c r="F309" s="116"/>
      <c r="G309" s="117"/>
      <c r="H309" s="118"/>
      <c r="I309" s="45"/>
      <c r="J309" s="16"/>
      <c r="K309" s="30" t="str">
        <f>IF(J309="","",VLOOKUP(J309,data!$A$3:$AD$2550,21,FALSE))</f>
        <v/>
      </c>
      <c r="L309" s="31" t="str">
        <f t="shared" si="6"/>
        <v/>
      </c>
      <c r="M309" s="116"/>
      <c r="N309" s="117"/>
      <c r="O309" s="117"/>
      <c r="P309" s="118"/>
      <c r="Q309" s="32" t="str">
        <f>IF(J309="","",VLOOKUP(J309,data!$A$3:$AD$2550,25,FALSE))</f>
        <v/>
      </c>
      <c r="R309" s="33" t="str">
        <f>IF(J309="","",VLOOKUP(J309,data!$A$3:$AD$2550,20,FALSE))</f>
        <v/>
      </c>
    </row>
    <row r="310" spans="1:18" s="25" customFormat="1" ht="18" hidden="1" customHeight="1">
      <c r="A310" s="28">
        <v>20</v>
      </c>
      <c r="B310" s="119" t="str">
        <f>IF(J310="","",VLOOKUP(J310,data!$A$3:$AD$2550,19,FALSE))</f>
        <v/>
      </c>
      <c r="C310" s="120"/>
      <c r="D310" s="29" t="str">
        <f>IF(J310="","",VLOOKUP(J310,data!$A$3:$AD$2550,13,FALSE))</f>
        <v/>
      </c>
      <c r="E310" s="28" t="str">
        <f>IF(J310="","",VLOOKUP(J310,data!$A$3:$AD$2550,29,FALSE))</f>
        <v/>
      </c>
      <c r="F310" s="116"/>
      <c r="G310" s="117"/>
      <c r="H310" s="118"/>
      <c r="I310" s="45"/>
      <c r="J310" s="16"/>
      <c r="K310" s="30" t="str">
        <f>IF(J310="","",VLOOKUP(J310,data!$A$3:$AD$2550,21,FALSE))</f>
        <v/>
      </c>
      <c r="L310" s="31" t="str">
        <f t="shared" si="6"/>
        <v/>
      </c>
      <c r="M310" s="116"/>
      <c r="N310" s="117"/>
      <c r="O310" s="117"/>
      <c r="P310" s="118"/>
      <c r="Q310" s="32" t="str">
        <f>IF(J310="","",VLOOKUP(J310,data!$A$3:$AD$2550,25,FALSE))</f>
        <v/>
      </c>
      <c r="R310" s="33" t="str">
        <f>IF(J310="","",VLOOKUP(J310,data!$A$3:$AD$2550,20,FALSE))</f>
        <v/>
      </c>
    </row>
    <row r="311" spans="1:18" s="25" customFormat="1" ht="18" hidden="1" customHeight="1">
      <c r="A311" s="28">
        <v>21</v>
      </c>
      <c r="B311" s="119" t="str">
        <f>IF(J311="","",VLOOKUP(J311,data!$A$3:$AD$2550,19,FALSE))</f>
        <v/>
      </c>
      <c r="C311" s="120"/>
      <c r="D311" s="29" t="str">
        <f>IF(J311="","",VLOOKUP(J311,data!$A$3:$AD$2550,13,FALSE))</f>
        <v/>
      </c>
      <c r="E311" s="28" t="str">
        <f>IF(J311="","",VLOOKUP(J311,data!$A$3:$AD$2550,29,FALSE))</f>
        <v/>
      </c>
      <c r="F311" s="116"/>
      <c r="G311" s="117"/>
      <c r="H311" s="118"/>
      <c r="I311" s="45"/>
      <c r="J311" s="16"/>
      <c r="K311" s="30" t="str">
        <f>IF(J311="","",VLOOKUP(J311,data!$A$3:$AD$2550,21,FALSE))</f>
        <v/>
      </c>
      <c r="L311" s="31" t="str">
        <f t="shared" si="6"/>
        <v/>
      </c>
      <c r="M311" s="116"/>
      <c r="N311" s="117"/>
      <c r="O311" s="117"/>
      <c r="P311" s="118"/>
      <c r="Q311" s="32" t="str">
        <f>IF(J311="","",VLOOKUP(J311,data!$A$3:$AD$2550,25,FALSE))</f>
        <v/>
      </c>
      <c r="R311" s="33" t="str">
        <f>IF(J311="","",VLOOKUP(J311,data!$A$3:$AD$2550,20,FALSE))</f>
        <v/>
      </c>
    </row>
    <row r="312" spans="1:18" s="25" customFormat="1" ht="18" hidden="1" customHeight="1">
      <c r="A312" s="28">
        <v>22</v>
      </c>
      <c r="B312" s="119" t="str">
        <f>IF(J312="","",VLOOKUP(J312,data!$A$3:$AD$2550,19,FALSE))</f>
        <v/>
      </c>
      <c r="C312" s="120"/>
      <c r="D312" s="29" t="str">
        <f>IF(J312="","",VLOOKUP(J312,data!$A$3:$AD$2550,13,FALSE))</f>
        <v/>
      </c>
      <c r="E312" s="28" t="str">
        <f>IF(J312="","",VLOOKUP(J312,data!$A$3:$AD$2550,29,FALSE))</f>
        <v/>
      </c>
      <c r="F312" s="116"/>
      <c r="G312" s="117"/>
      <c r="H312" s="118"/>
      <c r="I312" s="45"/>
      <c r="J312" s="16"/>
      <c r="K312" s="30" t="str">
        <f>IF(J312="","",VLOOKUP(J312,data!$A$3:$AD$2550,21,FALSE))</f>
        <v/>
      </c>
      <c r="L312" s="31" t="str">
        <f t="shared" si="6"/>
        <v/>
      </c>
      <c r="M312" s="116"/>
      <c r="N312" s="117"/>
      <c r="O312" s="117"/>
      <c r="P312" s="118"/>
      <c r="Q312" s="32" t="str">
        <f>IF(J312="","",VLOOKUP(J312,data!$A$3:$AD$2550,25,FALSE))</f>
        <v/>
      </c>
      <c r="R312" s="33" t="str">
        <f>IF(J312="","",VLOOKUP(J312,data!$A$3:$AD$2550,20,FALSE))</f>
        <v/>
      </c>
    </row>
    <row r="313" spans="1:18" s="25" customFormat="1" ht="18" hidden="1" customHeight="1">
      <c r="A313" s="28">
        <v>23</v>
      </c>
      <c r="B313" s="119" t="str">
        <f>IF(J313="","",VLOOKUP(J313,data!$A$3:$AD$2550,19,FALSE))</f>
        <v/>
      </c>
      <c r="C313" s="120"/>
      <c r="D313" s="29" t="str">
        <f>IF(J313="","",VLOOKUP(J313,data!$A$3:$AD$2550,13,FALSE))</f>
        <v/>
      </c>
      <c r="E313" s="28" t="str">
        <f>IF(J313="","",VLOOKUP(J313,data!$A$3:$AD$2550,29,FALSE))</f>
        <v/>
      </c>
      <c r="F313" s="116"/>
      <c r="G313" s="117"/>
      <c r="H313" s="118"/>
      <c r="I313" s="45"/>
      <c r="J313" s="16"/>
      <c r="K313" s="30" t="str">
        <f>IF(J313="","",VLOOKUP(J313,data!$A$3:$AD$2550,21,FALSE))</f>
        <v/>
      </c>
      <c r="L313" s="31" t="str">
        <f t="shared" si="6"/>
        <v/>
      </c>
      <c r="M313" s="116"/>
      <c r="N313" s="117"/>
      <c r="O313" s="117"/>
      <c r="P313" s="118"/>
      <c r="Q313" s="32" t="str">
        <f>IF(J313="","",VLOOKUP(J313,data!$A$3:$AD$2550,25,FALSE))</f>
        <v/>
      </c>
      <c r="R313" s="33" t="str">
        <f>IF(J313="","",VLOOKUP(J313,data!$A$3:$AD$2550,20,FALSE))</f>
        <v/>
      </c>
    </row>
    <row r="314" spans="1:18" s="25" customFormat="1" ht="18" hidden="1" customHeight="1">
      <c r="A314" s="28">
        <v>24</v>
      </c>
      <c r="B314" s="119" t="str">
        <f>IF(J314="","",VLOOKUP(J314,data!$A$3:$AD$2550,19,FALSE))</f>
        <v/>
      </c>
      <c r="C314" s="120"/>
      <c r="D314" s="29" t="str">
        <f>IF(J314="","",VLOOKUP(J314,data!$A$3:$AD$2550,13,FALSE))</f>
        <v/>
      </c>
      <c r="E314" s="28" t="str">
        <f>IF(J314="","",VLOOKUP(J314,data!$A$3:$AD$2550,29,FALSE))</f>
        <v/>
      </c>
      <c r="F314" s="116"/>
      <c r="G314" s="117"/>
      <c r="H314" s="118"/>
      <c r="I314" s="45"/>
      <c r="J314" s="16"/>
      <c r="K314" s="30" t="str">
        <f>IF(J314="","",VLOOKUP(J314,data!$A$3:$AD$2550,21,FALSE))</f>
        <v/>
      </c>
      <c r="L314" s="31" t="str">
        <f t="shared" si="6"/>
        <v/>
      </c>
      <c r="M314" s="116"/>
      <c r="N314" s="117"/>
      <c r="O314" s="117"/>
      <c r="P314" s="118"/>
      <c r="Q314" s="32" t="str">
        <f>IF(J314="","",VLOOKUP(J314,data!$A$3:$AD$2550,25,FALSE))</f>
        <v/>
      </c>
      <c r="R314" s="33" t="str">
        <f>IF(J314="","",VLOOKUP(J314,data!$A$3:$AD$2550,20,FALSE))</f>
        <v/>
      </c>
    </row>
    <row r="315" spans="1:18" s="25" customFormat="1" ht="18" hidden="1" customHeight="1">
      <c r="A315" s="28">
        <v>25</v>
      </c>
      <c r="B315" s="119" t="str">
        <f>IF(J315="","",VLOOKUP(J315,data!$A$3:$AD$2550,19,FALSE))</f>
        <v/>
      </c>
      <c r="C315" s="120"/>
      <c r="D315" s="29" t="str">
        <f>IF(J315="","",VLOOKUP(J315,data!$A$3:$AD$2550,13,FALSE))</f>
        <v/>
      </c>
      <c r="E315" s="28" t="str">
        <f>IF(J315="","",VLOOKUP(J315,data!$A$3:$AD$2550,29,FALSE))</f>
        <v/>
      </c>
      <c r="F315" s="116"/>
      <c r="G315" s="117"/>
      <c r="H315" s="118"/>
      <c r="I315" s="45"/>
      <c r="J315" s="16"/>
      <c r="K315" s="30" t="str">
        <f>IF(J315="","",VLOOKUP(J315,data!$A$3:$AD$2550,21,FALSE))</f>
        <v/>
      </c>
      <c r="L315" s="31" t="str">
        <f t="shared" si="6"/>
        <v/>
      </c>
      <c r="M315" s="116"/>
      <c r="N315" s="117"/>
      <c r="O315" s="117"/>
      <c r="P315" s="118"/>
      <c r="Q315" s="32" t="str">
        <f>IF(J315="","",VLOOKUP(J315,data!$A$3:$AD$2550,25,FALSE))</f>
        <v/>
      </c>
      <c r="R315" s="33" t="str">
        <f>IF(J315="","",VLOOKUP(J315,data!$A$3:$AD$2550,20,FALSE))</f>
        <v/>
      </c>
    </row>
    <row r="316" spans="1:18" s="25" customFormat="1" ht="18" hidden="1" customHeight="1">
      <c r="A316" s="28">
        <v>26</v>
      </c>
      <c r="B316" s="119" t="str">
        <f>IF(J316="","",VLOOKUP(J316,data!$A$3:$AD$2550,19,FALSE))</f>
        <v/>
      </c>
      <c r="C316" s="120"/>
      <c r="D316" s="29" t="str">
        <f>IF(J316="","",VLOOKUP(J316,data!$A$3:$AD$2550,13,FALSE))</f>
        <v/>
      </c>
      <c r="E316" s="28" t="str">
        <f>IF(J316="","",VLOOKUP(J316,data!$A$3:$AD$2550,29,FALSE))</f>
        <v/>
      </c>
      <c r="F316" s="116"/>
      <c r="G316" s="117"/>
      <c r="H316" s="118"/>
      <c r="I316" s="45"/>
      <c r="J316" s="16"/>
      <c r="K316" s="30" t="str">
        <f>IF(J316="","",VLOOKUP(J316,data!$A$3:$AD$2550,21,FALSE))</f>
        <v/>
      </c>
      <c r="L316" s="31" t="str">
        <f t="shared" si="6"/>
        <v/>
      </c>
      <c r="M316" s="116"/>
      <c r="N316" s="117"/>
      <c r="O316" s="117"/>
      <c r="P316" s="118"/>
      <c r="Q316" s="32" t="str">
        <f>IF(J316="","",VLOOKUP(J316,data!$A$3:$AD$2550,25,FALSE))</f>
        <v/>
      </c>
      <c r="R316" s="33" t="str">
        <f>IF(J316="","",VLOOKUP(J316,data!$A$3:$AD$2550,20,FALSE))</f>
        <v/>
      </c>
    </row>
    <row r="317" spans="1:18" s="25" customFormat="1" ht="18" hidden="1" customHeight="1">
      <c r="A317" s="28">
        <v>27</v>
      </c>
      <c r="B317" s="119" t="str">
        <f>IF(J317="","",VLOOKUP(J317,data!$A$3:$AD$2550,19,FALSE))</f>
        <v/>
      </c>
      <c r="C317" s="120"/>
      <c r="D317" s="29" t="str">
        <f>IF(J317="","",VLOOKUP(J317,data!$A$3:$AD$2550,13,FALSE))</f>
        <v/>
      </c>
      <c r="E317" s="28" t="str">
        <f>IF(J317="","",VLOOKUP(J317,data!$A$3:$AD$2550,29,FALSE))</f>
        <v/>
      </c>
      <c r="F317" s="116"/>
      <c r="G317" s="117"/>
      <c r="H317" s="118"/>
      <c r="I317" s="45"/>
      <c r="J317" s="16"/>
      <c r="K317" s="30" t="str">
        <f>IF(J317="","",VLOOKUP(J317,data!$A$3:$AD$2550,21,FALSE))</f>
        <v/>
      </c>
      <c r="L317" s="31" t="str">
        <f t="shared" si="6"/>
        <v/>
      </c>
      <c r="M317" s="116"/>
      <c r="N317" s="117"/>
      <c r="O317" s="117"/>
      <c r="P317" s="118"/>
      <c r="Q317" s="32" t="str">
        <f>IF(J317="","",VLOOKUP(J317,data!$A$3:$AD$2550,25,FALSE))</f>
        <v/>
      </c>
      <c r="R317" s="33" t="str">
        <f>IF(J317="","",VLOOKUP(J317,data!$A$3:$AD$2550,20,FALSE))</f>
        <v/>
      </c>
    </row>
    <row r="318" spans="1:18" s="25" customFormat="1" ht="18" hidden="1" customHeight="1">
      <c r="A318" s="28">
        <v>28</v>
      </c>
      <c r="B318" s="119" t="str">
        <f>IF(J318="","",VLOOKUP(J318,data!$A$3:$AD$2550,19,FALSE))</f>
        <v/>
      </c>
      <c r="C318" s="120"/>
      <c r="D318" s="29" t="str">
        <f>IF(J318="","",VLOOKUP(J318,data!$A$3:$AD$2550,13,FALSE))</f>
        <v/>
      </c>
      <c r="E318" s="28" t="str">
        <f>IF(J318="","",VLOOKUP(J318,data!$A$3:$AD$2550,29,FALSE))</f>
        <v/>
      </c>
      <c r="F318" s="116"/>
      <c r="G318" s="117"/>
      <c r="H318" s="118"/>
      <c r="I318" s="45"/>
      <c r="J318" s="16"/>
      <c r="K318" s="30" t="str">
        <f>IF(J318="","",VLOOKUP(J318,data!$A$3:$AD$2550,21,FALSE))</f>
        <v/>
      </c>
      <c r="L318" s="31" t="str">
        <f t="shared" si="6"/>
        <v/>
      </c>
      <c r="M318" s="116"/>
      <c r="N318" s="117"/>
      <c r="O318" s="117"/>
      <c r="P318" s="118"/>
      <c r="Q318" s="32" t="str">
        <f>IF(J318="","",VLOOKUP(J318,data!$A$3:$AD$2550,25,FALSE))</f>
        <v/>
      </c>
      <c r="R318" s="33" t="str">
        <f>IF(J318="","",VLOOKUP(J318,data!$A$3:$AD$2550,20,FALSE))</f>
        <v/>
      </c>
    </row>
    <row r="319" spans="1:18" s="25" customFormat="1" ht="18" hidden="1" customHeight="1">
      <c r="A319" s="28">
        <v>29</v>
      </c>
      <c r="B319" s="119" t="str">
        <f>IF(J319="","",VLOOKUP(J319,data!$A$3:$AD$2550,19,FALSE))</f>
        <v/>
      </c>
      <c r="C319" s="120"/>
      <c r="D319" s="29" t="str">
        <f>IF(J319="","",VLOOKUP(J319,data!$A$3:$AD$2550,13,FALSE))</f>
        <v/>
      </c>
      <c r="E319" s="28" t="str">
        <f>IF(J319="","",VLOOKUP(J319,data!$A$3:$AD$2550,29,FALSE))</f>
        <v/>
      </c>
      <c r="F319" s="116"/>
      <c r="G319" s="117"/>
      <c r="H319" s="118"/>
      <c r="I319" s="45"/>
      <c r="J319" s="16"/>
      <c r="K319" s="30" t="str">
        <f>IF(J319="","",VLOOKUP(J319,data!$A$3:$AD$2550,21,FALSE))</f>
        <v/>
      </c>
      <c r="L319" s="31" t="str">
        <f t="shared" si="6"/>
        <v/>
      </c>
      <c r="M319" s="116"/>
      <c r="N319" s="117"/>
      <c r="O319" s="117"/>
      <c r="P319" s="118"/>
      <c r="Q319" s="32" t="str">
        <f>IF(J319="","",VLOOKUP(J319,data!$A$3:$AD$2550,25,FALSE))</f>
        <v/>
      </c>
      <c r="R319" s="33" t="str">
        <f>IF(J319="","",VLOOKUP(J319,data!$A$3:$AD$2550,20,FALSE))</f>
        <v/>
      </c>
    </row>
    <row r="320" spans="1:18" s="25" customFormat="1" ht="18" hidden="1" customHeight="1">
      <c r="A320" s="28">
        <v>30</v>
      </c>
      <c r="B320" s="119" t="str">
        <f>IF(J320="","",VLOOKUP(J320,data!$A$3:$AD$2550,19,FALSE))</f>
        <v/>
      </c>
      <c r="C320" s="120"/>
      <c r="D320" s="29" t="str">
        <f>IF(J320="","",VLOOKUP(J320,data!$A$3:$AD$2550,13,FALSE))</f>
        <v/>
      </c>
      <c r="E320" s="28" t="str">
        <f>IF(J320="","",VLOOKUP(J320,data!$A$3:$AD$2550,29,FALSE))</f>
        <v/>
      </c>
      <c r="F320" s="116"/>
      <c r="G320" s="117"/>
      <c r="H320" s="118"/>
      <c r="I320" s="45"/>
      <c r="J320" s="16"/>
      <c r="K320" s="30" t="str">
        <f>IF(J320="","",VLOOKUP(J320,data!$A$3:$AD$2550,21,FALSE))</f>
        <v/>
      </c>
      <c r="L320" s="31" t="str">
        <f t="shared" si="6"/>
        <v/>
      </c>
      <c r="M320" s="116"/>
      <c r="N320" s="117"/>
      <c r="O320" s="117"/>
      <c r="P320" s="118"/>
      <c r="Q320" s="32" t="str">
        <f>IF(J320="","",VLOOKUP(J320,data!$A$3:$AD$2550,25,FALSE))</f>
        <v/>
      </c>
      <c r="R320" s="33" t="str">
        <f>IF(J320="","",VLOOKUP(J320,data!$A$3:$AD$2550,20,FALSE))</f>
        <v/>
      </c>
    </row>
    <row r="321" spans="1:18" s="25" customFormat="1" ht="18" hidden="1" customHeight="1">
      <c r="A321" s="28">
        <v>31</v>
      </c>
      <c r="B321" s="119" t="str">
        <f>IF(J321="","",VLOOKUP(J321,data!$A$3:$AD$2550,19,FALSE))</f>
        <v/>
      </c>
      <c r="C321" s="120"/>
      <c r="D321" s="29" t="str">
        <f>IF(J321="","",VLOOKUP(J321,data!$A$3:$AD$2550,13,FALSE))</f>
        <v/>
      </c>
      <c r="E321" s="28" t="str">
        <f>IF(J321="","",VLOOKUP(J321,data!$A$3:$AD$2550,29,FALSE))</f>
        <v/>
      </c>
      <c r="F321" s="116"/>
      <c r="G321" s="117"/>
      <c r="H321" s="118"/>
      <c r="I321" s="45"/>
      <c r="J321" s="16"/>
      <c r="K321" s="30" t="str">
        <f>IF(J321="","",VLOOKUP(J321,data!$A$3:$AD$2550,21,FALSE))</f>
        <v/>
      </c>
      <c r="L321" s="31" t="str">
        <f t="shared" si="6"/>
        <v/>
      </c>
      <c r="M321" s="116"/>
      <c r="N321" s="117"/>
      <c r="O321" s="117"/>
      <c r="P321" s="118"/>
      <c r="Q321" s="32" t="str">
        <f>IF(J321="","",VLOOKUP(J321,data!$A$3:$AD$2550,25,FALSE))</f>
        <v/>
      </c>
      <c r="R321" s="33" t="str">
        <f>IF(J321="","",VLOOKUP(J321,data!$A$3:$AD$2550,20,FALSE))</f>
        <v/>
      </c>
    </row>
    <row r="322" spans="1:18" s="25" customFormat="1" ht="18" hidden="1" customHeight="1">
      <c r="A322" s="28">
        <v>32</v>
      </c>
      <c r="B322" s="119" t="str">
        <f>IF(J322="","",VLOOKUP(J322,data!$A$3:$AD$2550,19,FALSE))</f>
        <v/>
      </c>
      <c r="C322" s="120"/>
      <c r="D322" s="29" t="str">
        <f>IF(J322="","",VLOOKUP(J322,data!$A$3:$AD$2550,13,FALSE))</f>
        <v/>
      </c>
      <c r="E322" s="28" t="str">
        <f>IF(J322="","",VLOOKUP(J322,data!$A$3:$AD$2550,29,FALSE))</f>
        <v/>
      </c>
      <c r="F322" s="116"/>
      <c r="G322" s="117"/>
      <c r="H322" s="118"/>
      <c r="I322" s="45"/>
      <c r="J322" s="16"/>
      <c r="K322" s="30" t="str">
        <f>IF(J322="","",VLOOKUP(J322,data!$A$3:$AD$2550,21,FALSE))</f>
        <v/>
      </c>
      <c r="L322" s="31" t="str">
        <f t="shared" si="6"/>
        <v/>
      </c>
      <c r="M322" s="116"/>
      <c r="N322" s="117"/>
      <c r="O322" s="117"/>
      <c r="P322" s="118"/>
      <c r="Q322" s="32" t="str">
        <f>IF(J322="","",VLOOKUP(J322,data!$A$3:$AD$2550,25,FALSE))</f>
        <v/>
      </c>
      <c r="R322" s="33" t="str">
        <f>IF(J322="","",VLOOKUP(J322,data!$A$3:$AD$2550,20,FALSE))</f>
        <v/>
      </c>
    </row>
    <row r="323" spans="1:18" s="25" customFormat="1" ht="18" hidden="1" customHeight="1">
      <c r="A323" s="28">
        <v>33</v>
      </c>
      <c r="B323" s="119" t="str">
        <f>IF(J323="","",VLOOKUP(J323,data!$A$3:$AD$2550,19,FALSE))</f>
        <v/>
      </c>
      <c r="C323" s="120"/>
      <c r="D323" s="29" t="str">
        <f>IF(J323="","",VLOOKUP(J323,data!$A$3:$AD$2550,13,FALSE))</f>
        <v/>
      </c>
      <c r="E323" s="28" t="str">
        <f>IF(J323="","",VLOOKUP(J323,data!$A$3:$AD$2550,29,FALSE))</f>
        <v/>
      </c>
      <c r="F323" s="116"/>
      <c r="G323" s="117"/>
      <c r="H323" s="118"/>
      <c r="I323" s="45"/>
      <c r="J323" s="16"/>
      <c r="K323" s="30" t="str">
        <f>IF(J323="","",VLOOKUP(J323,data!$A$3:$AD$2550,21,FALSE))</f>
        <v/>
      </c>
      <c r="L323" s="31" t="str">
        <f t="shared" si="6"/>
        <v/>
      </c>
      <c r="M323" s="116"/>
      <c r="N323" s="117"/>
      <c r="O323" s="117"/>
      <c r="P323" s="118"/>
      <c r="Q323" s="32" t="str">
        <f>IF(J323="","",VLOOKUP(J323,data!$A$3:$AD$2550,25,FALSE))</f>
        <v/>
      </c>
      <c r="R323" s="33" t="str">
        <f>IF(J323="","",VLOOKUP(J323,data!$A$3:$AD$2550,20,FALSE))</f>
        <v/>
      </c>
    </row>
    <row r="324" spans="1:18" s="25" customFormat="1" ht="18" hidden="1" customHeight="1">
      <c r="A324" s="28">
        <v>34</v>
      </c>
      <c r="B324" s="119" t="str">
        <f>IF(J324="","",VLOOKUP(J324,data!$A$3:$AD$2550,19,FALSE))</f>
        <v/>
      </c>
      <c r="C324" s="120"/>
      <c r="D324" s="29" t="str">
        <f>IF(J324="","",VLOOKUP(J324,data!$A$3:$AD$2550,13,FALSE))</f>
        <v/>
      </c>
      <c r="E324" s="28" t="str">
        <f>IF(J324="","",VLOOKUP(J324,data!$A$3:$AD$2550,29,FALSE))</f>
        <v/>
      </c>
      <c r="F324" s="116"/>
      <c r="G324" s="117"/>
      <c r="H324" s="118"/>
      <c r="I324" s="45"/>
      <c r="J324" s="16"/>
      <c r="K324" s="30" t="str">
        <f>IF(J324="","",VLOOKUP(J324,data!$A$3:$AD$2550,21,FALSE))</f>
        <v/>
      </c>
      <c r="L324" s="31" t="str">
        <f t="shared" si="6"/>
        <v/>
      </c>
      <c r="M324" s="116"/>
      <c r="N324" s="117"/>
      <c r="O324" s="117"/>
      <c r="P324" s="118"/>
      <c r="Q324" s="32" t="str">
        <f>IF(J324="","",VLOOKUP(J324,data!$A$3:$AD$2550,25,FALSE))</f>
        <v/>
      </c>
      <c r="R324" s="33" t="str">
        <f>IF(J324="","",VLOOKUP(J324,data!$A$3:$AD$2550,20,FALSE))</f>
        <v/>
      </c>
    </row>
    <row r="325" spans="1:18" s="25" customFormat="1" ht="18" hidden="1" customHeight="1">
      <c r="A325" s="28">
        <v>35</v>
      </c>
      <c r="B325" s="119" t="str">
        <f>IF(J325="","",VLOOKUP(J325,data!$A$3:$AD$2550,19,FALSE))</f>
        <v/>
      </c>
      <c r="C325" s="120"/>
      <c r="D325" s="29" t="str">
        <f>IF(J325="","",VLOOKUP(J325,data!$A$3:$AD$2550,13,FALSE))</f>
        <v/>
      </c>
      <c r="E325" s="28" t="str">
        <f>IF(J325="","",VLOOKUP(J325,data!$A$3:$AD$2550,29,FALSE))</f>
        <v/>
      </c>
      <c r="F325" s="116"/>
      <c r="G325" s="117"/>
      <c r="H325" s="118"/>
      <c r="I325" s="45"/>
      <c r="J325" s="16"/>
      <c r="K325" s="30" t="str">
        <f>IF(J325="","",VLOOKUP(J325,data!$A$3:$AD$2550,21,FALSE))</f>
        <v/>
      </c>
      <c r="L325" s="31" t="str">
        <f t="shared" si="6"/>
        <v/>
      </c>
      <c r="M325" s="116"/>
      <c r="N325" s="117"/>
      <c r="O325" s="117"/>
      <c r="P325" s="118"/>
      <c r="Q325" s="32" t="str">
        <f>IF(J325="","",VLOOKUP(J325,data!$A$3:$AD$2550,25,FALSE))</f>
        <v/>
      </c>
      <c r="R325" s="33" t="str">
        <f>IF(J325="","",VLOOKUP(J325,data!$A$3:$AD$2550,20,FALSE))</f>
        <v/>
      </c>
    </row>
    <row r="326" spans="1:18" s="25" customFormat="1" ht="18" hidden="1" customHeight="1">
      <c r="A326" s="28">
        <v>36</v>
      </c>
      <c r="B326" s="119" t="str">
        <f>IF(J326="","",VLOOKUP(J326,data!$A$3:$AD$2550,19,FALSE))</f>
        <v/>
      </c>
      <c r="C326" s="120"/>
      <c r="D326" s="29" t="str">
        <f>IF(J326="","",VLOOKUP(J326,data!$A$3:$AD$2550,13,FALSE))</f>
        <v/>
      </c>
      <c r="E326" s="28" t="str">
        <f>IF(J326="","",VLOOKUP(J326,data!$A$3:$AD$2550,29,FALSE))</f>
        <v/>
      </c>
      <c r="F326" s="116"/>
      <c r="G326" s="117"/>
      <c r="H326" s="118"/>
      <c r="I326" s="45"/>
      <c r="J326" s="16"/>
      <c r="K326" s="30" t="str">
        <f>IF(J326="","",VLOOKUP(J326,data!$A$3:$AD$2550,21,FALSE))</f>
        <v/>
      </c>
      <c r="L326" s="31" t="str">
        <f t="shared" si="6"/>
        <v/>
      </c>
      <c r="M326" s="116"/>
      <c r="N326" s="117"/>
      <c r="O326" s="117"/>
      <c r="P326" s="118"/>
      <c r="Q326" s="32" t="str">
        <f>IF(J326="","",VLOOKUP(J326,data!$A$3:$AD$2550,25,FALSE))</f>
        <v/>
      </c>
      <c r="R326" s="33" t="str">
        <f>IF(J326="","",VLOOKUP(J326,data!$A$3:$AD$2550,20,FALSE))</f>
        <v/>
      </c>
    </row>
    <row r="327" spans="1:18" s="25" customFormat="1" ht="18" hidden="1" customHeight="1">
      <c r="A327" s="28">
        <v>37</v>
      </c>
      <c r="B327" s="119" t="str">
        <f>IF(J327="","",VLOOKUP(J327,data!$A$3:$AD$2550,19,FALSE))</f>
        <v/>
      </c>
      <c r="C327" s="120"/>
      <c r="D327" s="29" t="str">
        <f>IF(J327="","",VLOOKUP(J327,data!$A$3:$AD$2550,13,FALSE))</f>
        <v/>
      </c>
      <c r="E327" s="28" t="str">
        <f>IF(J327="","",VLOOKUP(J327,data!$A$3:$AD$2550,29,FALSE))</f>
        <v/>
      </c>
      <c r="F327" s="116"/>
      <c r="G327" s="117"/>
      <c r="H327" s="118"/>
      <c r="I327" s="45"/>
      <c r="J327" s="16"/>
      <c r="K327" s="30" t="str">
        <f>IF(J327="","",VLOOKUP(J327,data!$A$3:$AD$2550,21,FALSE))</f>
        <v/>
      </c>
      <c r="L327" s="31" t="str">
        <f t="shared" si="6"/>
        <v/>
      </c>
      <c r="M327" s="116"/>
      <c r="N327" s="117"/>
      <c r="O327" s="117"/>
      <c r="P327" s="118"/>
      <c r="Q327" s="32" t="str">
        <f>IF(J327="","",VLOOKUP(J327,data!$A$3:$AD$2550,25,FALSE))</f>
        <v/>
      </c>
      <c r="R327" s="33" t="str">
        <f>IF(J327="","",VLOOKUP(J327,data!$A$3:$AD$2550,20,FALSE))</f>
        <v/>
      </c>
    </row>
    <row r="328" spans="1:18" s="25" customFormat="1" ht="18" hidden="1" customHeight="1">
      <c r="A328" s="28">
        <v>38</v>
      </c>
      <c r="B328" s="119" t="str">
        <f>IF(J328="","",VLOOKUP(J328,data!$A$3:$AD$2550,19,FALSE))</f>
        <v/>
      </c>
      <c r="C328" s="120"/>
      <c r="D328" s="29" t="str">
        <f>IF(J328="","",VLOOKUP(J328,data!$A$3:$AD$2550,13,FALSE))</f>
        <v/>
      </c>
      <c r="E328" s="28" t="str">
        <f>IF(J328="","",VLOOKUP(J328,data!$A$3:$AD$2550,29,FALSE))</f>
        <v/>
      </c>
      <c r="F328" s="116"/>
      <c r="G328" s="117"/>
      <c r="H328" s="118"/>
      <c r="I328" s="45"/>
      <c r="J328" s="16"/>
      <c r="K328" s="30" t="str">
        <f>IF(J328="","",VLOOKUP(J328,data!$A$3:$AD$2550,21,FALSE))</f>
        <v/>
      </c>
      <c r="L328" s="31" t="str">
        <f t="shared" si="6"/>
        <v/>
      </c>
      <c r="M328" s="116"/>
      <c r="N328" s="117"/>
      <c r="O328" s="117"/>
      <c r="P328" s="118"/>
      <c r="Q328" s="32" t="str">
        <f>IF(J328="","",VLOOKUP(J328,data!$A$3:$AD$2550,25,FALSE))</f>
        <v/>
      </c>
      <c r="R328" s="33" t="str">
        <f>IF(J328="","",VLOOKUP(J328,data!$A$3:$AD$2550,20,FALSE))</f>
        <v/>
      </c>
    </row>
    <row r="329" spans="1:18" s="25" customFormat="1" ht="18" hidden="1" customHeight="1">
      <c r="A329" s="28">
        <v>39</v>
      </c>
      <c r="B329" s="119" t="str">
        <f>IF(J329="","",VLOOKUP(J329,data!$A$3:$AD$2550,19,FALSE))</f>
        <v/>
      </c>
      <c r="C329" s="120"/>
      <c r="D329" s="29" t="str">
        <f>IF(J329="","",VLOOKUP(J329,data!$A$3:$AD$2550,13,FALSE))</f>
        <v/>
      </c>
      <c r="E329" s="28" t="str">
        <f>IF(J329="","",VLOOKUP(J329,data!$A$3:$AD$2550,29,FALSE))</f>
        <v/>
      </c>
      <c r="F329" s="116"/>
      <c r="G329" s="117"/>
      <c r="H329" s="118"/>
      <c r="I329" s="45"/>
      <c r="J329" s="16"/>
      <c r="K329" s="30" t="str">
        <f>IF(J329="","",VLOOKUP(J329,data!$A$3:$AD$2550,21,FALSE))</f>
        <v/>
      </c>
      <c r="L329" s="31" t="str">
        <f t="shared" si="6"/>
        <v/>
      </c>
      <c r="M329" s="116"/>
      <c r="N329" s="117"/>
      <c r="O329" s="117"/>
      <c r="P329" s="118"/>
      <c r="Q329" s="32" t="str">
        <f>IF(J329="","",VLOOKUP(J329,data!$A$3:$AD$2550,25,FALSE))</f>
        <v/>
      </c>
      <c r="R329" s="33" t="str">
        <f>IF(J329="","",VLOOKUP(J329,data!$A$3:$AD$2550,20,FALSE))</f>
        <v/>
      </c>
    </row>
    <row r="330" spans="1:18" s="25" customFormat="1" ht="18" hidden="1" customHeight="1">
      <c r="A330" s="28">
        <v>40</v>
      </c>
      <c r="B330" s="119" t="str">
        <f>IF(J330="","",VLOOKUP(J330,data!$A$3:$AD$2550,19,FALSE))</f>
        <v/>
      </c>
      <c r="C330" s="120"/>
      <c r="D330" s="29" t="str">
        <f>IF(J330="","",VLOOKUP(J330,data!$A$3:$AD$2550,13,FALSE))</f>
        <v/>
      </c>
      <c r="E330" s="28" t="str">
        <f>IF(J330="","",VLOOKUP(J330,data!$A$3:$AD$2550,29,FALSE))</f>
        <v/>
      </c>
      <c r="F330" s="116"/>
      <c r="G330" s="117"/>
      <c r="H330" s="118"/>
      <c r="I330" s="45"/>
      <c r="J330" s="16"/>
      <c r="K330" s="30" t="str">
        <f>IF(J330="","",VLOOKUP(J330,data!$A$3:$AD$2550,21,FALSE))</f>
        <v/>
      </c>
      <c r="L330" s="31" t="str">
        <f t="shared" si="6"/>
        <v/>
      </c>
      <c r="M330" s="116"/>
      <c r="N330" s="117"/>
      <c r="O330" s="117"/>
      <c r="P330" s="118"/>
      <c r="Q330" s="32" t="str">
        <f>IF(J330="","",VLOOKUP(J330,data!$A$3:$AD$2550,25,FALSE))</f>
        <v/>
      </c>
      <c r="R330" s="33" t="str">
        <f>IF(J330="","",VLOOKUP(J330,data!$A$3:$AD$2550,20,FALSE))</f>
        <v/>
      </c>
    </row>
    <row r="331" spans="1:18" s="25" customFormat="1" ht="18" hidden="1" customHeight="1">
      <c r="A331" s="28">
        <v>41</v>
      </c>
      <c r="B331" s="119" t="str">
        <f>IF(J331="","",VLOOKUP(J331,data!$A$3:$AD$2550,19,FALSE))</f>
        <v/>
      </c>
      <c r="C331" s="120"/>
      <c r="D331" s="29" t="str">
        <f>IF(J331="","",VLOOKUP(J331,data!$A$3:$AD$2550,13,FALSE))</f>
        <v/>
      </c>
      <c r="E331" s="28" t="str">
        <f>IF(J331="","",VLOOKUP(J331,data!$A$3:$AD$2550,29,FALSE))</f>
        <v/>
      </c>
      <c r="F331" s="116"/>
      <c r="G331" s="117"/>
      <c r="H331" s="118"/>
      <c r="I331" s="45"/>
      <c r="J331" s="16"/>
      <c r="K331" s="30" t="str">
        <f>IF(J331="","",VLOOKUP(J331,data!$A$3:$AD$2550,21,FALSE))</f>
        <v/>
      </c>
      <c r="L331" s="31" t="str">
        <f t="shared" si="6"/>
        <v/>
      </c>
      <c r="M331" s="116"/>
      <c r="N331" s="117"/>
      <c r="O331" s="117"/>
      <c r="P331" s="118"/>
      <c r="Q331" s="32" t="str">
        <f>IF(J331="","",VLOOKUP(J331,data!$A$3:$AD$2550,25,FALSE))</f>
        <v/>
      </c>
      <c r="R331" s="33" t="str">
        <f>IF(J331="","",VLOOKUP(J331,data!$A$3:$AD$2550,20,FALSE))</f>
        <v/>
      </c>
    </row>
    <row r="332" spans="1:18" s="25" customFormat="1" ht="18" hidden="1" customHeight="1">
      <c r="A332" s="28">
        <v>42</v>
      </c>
      <c r="B332" s="119" t="str">
        <f>IF(J332="","",VLOOKUP(J332,data!$A$3:$AD$2550,19,FALSE))</f>
        <v/>
      </c>
      <c r="C332" s="120"/>
      <c r="D332" s="29" t="str">
        <f>IF(J332="","",VLOOKUP(J332,data!$A$3:$AD$2550,13,FALSE))</f>
        <v/>
      </c>
      <c r="E332" s="28" t="str">
        <f>IF(J332="","",VLOOKUP(J332,data!$A$3:$AD$2550,29,FALSE))</f>
        <v/>
      </c>
      <c r="F332" s="116"/>
      <c r="G332" s="117"/>
      <c r="H332" s="118"/>
      <c r="I332" s="45"/>
      <c r="J332" s="16"/>
      <c r="K332" s="30" t="str">
        <f>IF(J332="","",VLOOKUP(J332,data!$A$3:$AD$2550,21,FALSE))</f>
        <v/>
      </c>
      <c r="L332" s="31" t="str">
        <f t="shared" si="6"/>
        <v/>
      </c>
      <c r="M332" s="116"/>
      <c r="N332" s="117"/>
      <c r="O332" s="117"/>
      <c r="P332" s="118"/>
      <c r="Q332" s="32" t="str">
        <f>IF(J332="","",VLOOKUP(J332,data!$A$3:$AD$2550,25,FALSE))</f>
        <v/>
      </c>
      <c r="R332" s="33" t="str">
        <f>IF(J332="","",VLOOKUP(J332,data!$A$3:$AD$2550,20,FALSE))</f>
        <v/>
      </c>
    </row>
    <row r="333" spans="1:18" s="25" customFormat="1" ht="18" hidden="1" customHeight="1">
      <c r="A333" s="28">
        <v>43</v>
      </c>
      <c r="B333" s="119" t="str">
        <f>IF(J333="","",VLOOKUP(J333,data!$A$3:$AD$2550,19,FALSE))</f>
        <v/>
      </c>
      <c r="C333" s="120"/>
      <c r="D333" s="29" t="str">
        <f>IF(J333="","",VLOOKUP(J333,data!$A$3:$AD$2550,13,FALSE))</f>
        <v/>
      </c>
      <c r="E333" s="28" t="str">
        <f>IF(J333="","",VLOOKUP(J333,data!$A$3:$AD$2550,29,FALSE))</f>
        <v/>
      </c>
      <c r="F333" s="116"/>
      <c r="G333" s="117"/>
      <c r="H333" s="118"/>
      <c r="I333" s="45"/>
      <c r="J333" s="16"/>
      <c r="K333" s="30" t="str">
        <f>IF(J333="","",VLOOKUP(J333,data!$A$3:$AD$2550,21,FALSE))</f>
        <v/>
      </c>
      <c r="L333" s="31" t="str">
        <f t="shared" si="6"/>
        <v/>
      </c>
      <c r="M333" s="116"/>
      <c r="N333" s="117"/>
      <c r="O333" s="117"/>
      <c r="P333" s="118"/>
      <c r="Q333" s="32" t="str">
        <f>IF(J333="","",VLOOKUP(J333,data!$A$3:$AD$2550,25,FALSE))</f>
        <v/>
      </c>
      <c r="R333" s="33" t="str">
        <f>IF(J333="","",VLOOKUP(J333,data!$A$3:$AD$2550,20,FALSE))</f>
        <v/>
      </c>
    </row>
    <row r="334" spans="1:18" s="25" customFormat="1" ht="18" hidden="1" customHeight="1">
      <c r="A334" s="28">
        <v>44</v>
      </c>
      <c r="B334" s="119" t="str">
        <f>IF(J334="","",VLOOKUP(J334,data!$A$3:$AD$2550,19,FALSE))</f>
        <v/>
      </c>
      <c r="C334" s="120"/>
      <c r="D334" s="29" t="str">
        <f>IF(J334="","",VLOOKUP(J334,data!$A$3:$AD$2550,13,FALSE))</f>
        <v/>
      </c>
      <c r="E334" s="28" t="str">
        <f>IF(J334="","",VLOOKUP(J334,data!$A$3:$AD$2550,29,FALSE))</f>
        <v/>
      </c>
      <c r="F334" s="116"/>
      <c r="G334" s="117"/>
      <c r="H334" s="118"/>
      <c r="I334" s="45"/>
      <c r="J334" s="16"/>
      <c r="K334" s="30" t="str">
        <f>IF(J334="","",VLOOKUP(J334,data!$A$3:$AD$2550,21,FALSE))</f>
        <v/>
      </c>
      <c r="L334" s="31" t="str">
        <f t="shared" si="6"/>
        <v/>
      </c>
      <c r="M334" s="116"/>
      <c r="N334" s="117"/>
      <c r="O334" s="117"/>
      <c r="P334" s="118"/>
      <c r="Q334" s="32" t="str">
        <f>IF(J334="","",VLOOKUP(J334,data!$A$3:$AD$2550,25,FALSE))</f>
        <v/>
      </c>
      <c r="R334" s="33" t="str">
        <f>IF(J334="","",VLOOKUP(J334,data!$A$3:$AD$2550,20,FALSE))</f>
        <v/>
      </c>
    </row>
    <row r="335" spans="1:18" s="25" customFormat="1" ht="18" hidden="1" customHeight="1">
      <c r="A335" s="28">
        <v>45</v>
      </c>
      <c r="B335" s="119" t="str">
        <f>IF(J335="","",VLOOKUP(J335,data!$A$3:$AD$2550,19,FALSE))</f>
        <v/>
      </c>
      <c r="C335" s="120"/>
      <c r="D335" s="29" t="str">
        <f>IF(J335="","",VLOOKUP(J335,data!$A$3:$AD$2550,13,FALSE))</f>
        <v/>
      </c>
      <c r="E335" s="28" t="str">
        <f>IF(J335="","",VLOOKUP(J335,data!$A$3:$AD$2550,29,FALSE))</f>
        <v/>
      </c>
      <c r="F335" s="116"/>
      <c r="G335" s="117"/>
      <c r="H335" s="118"/>
      <c r="I335" s="45"/>
      <c r="J335" s="16"/>
      <c r="K335" s="30" t="str">
        <f>IF(J335="","",VLOOKUP(J335,data!$A$3:$AD$2550,21,FALSE))</f>
        <v/>
      </c>
      <c r="L335" s="31" t="str">
        <f t="shared" si="6"/>
        <v/>
      </c>
      <c r="M335" s="116"/>
      <c r="N335" s="117"/>
      <c r="O335" s="117"/>
      <c r="P335" s="118"/>
      <c r="Q335" s="32" t="str">
        <f>IF(J335="","",VLOOKUP(J335,data!$A$3:$AD$2550,25,FALSE))</f>
        <v/>
      </c>
      <c r="R335" s="33" t="str">
        <f>IF(J335="","",VLOOKUP(J335,data!$A$3:$AD$2550,20,FALSE))</f>
        <v/>
      </c>
    </row>
    <row r="336" spans="1:18" s="25" customFormat="1" ht="18" hidden="1" customHeight="1">
      <c r="A336" s="28">
        <v>46</v>
      </c>
      <c r="B336" s="119" t="str">
        <f>IF(J336="","",VLOOKUP(J336,data!$A$3:$AD$2550,19,FALSE))</f>
        <v/>
      </c>
      <c r="C336" s="120"/>
      <c r="D336" s="29" t="str">
        <f>IF(J336="","",VLOOKUP(J336,data!$A$3:$AD$2550,13,FALSE))</f>
        <v/>
      </c>
      <c r="E336" s="28" t="str">
        <f>IF(J336="","",VLOOKUP(J336,data!$A$3:$AD$2550,29,FALSE))</f>
        <v/>
      </c>
      <c r="F336" s="116"/>
      <c r="G336" s="117"/>
      <c r="H336" s="118"/>
      <c r="I336" s="45"/>
      <c r="J336" s="16"/>
      <c r="K336" s="30" t="str">
        <f>IF(J336="","",VLOOKUP(J336,data!$A$3:$AD$2550,21,FALSE))</f>
        <v/>
      </c>
      <c r="L336" s="31" t="str">
        <f t="shared" si="6"/>
        <v/>
      </c>
      <c r="M336" s="116"/>
      <c r="N336" s="117"/>
      <c r="O336" s="117"/>
      <c r="P336" s="118"/>
      <c r="Q336" s="32" t="str">
        <f>IF(J336="","",VLOOKUP(J336,data!$A$3:$AD$2550,25,FALSE))</f>
        <v/>
      </c>
      <c r="R336" s="33" t="str">
        <f>IF(J336="","",VLOOKUP(J336,data!$A$3:$AD$2550,20,FALSE))</f>
        <v/>
      </c>
    </row>
    <row r="337" spans="1:18" s="25" customFormat="1" ht="18" hidden="1" customHeight="1">
      <c r="A337" s="28">
        <v>47</v>
      </c>
      <c r="B337" s="119" t="str">
        <f>IF(J337="","",VLOOKUP(J337,data!$A$3:$AD$2550,19,FALSE))</f>
        <v/>
      </c>
      <c r="C337" s="120"/>
      <c r="D337" s="29" t="str">
        <f>IF(J337="","",VLOOKUP(J337,data!$A$3:$AD$2550,13,FALSE))</f>
        <v/>
      </c>
      <c r="E337" s="28" t="str">
        <f>IF(J337="","",VLOOKUP(J337,data!$A$3:$AD$2550,29,FALSE))</f>
        <v/>
      </c>
      <c r="F337" s="116"/>
      <c r="G337" s="117"/>
      <c r="H337" s="118"/>
      <c r="I337" s="45"/>
      <c r="J337" s="16"/>
      <c r="K337" s="30" t="str">
        <f>IF(J337="","",VLOOKUP(J337,data!$A$3:$AD$2550,21,FALSE))</f>
        <v/>
      </c>
      <c r="L337" s="31" t="str">
        <f t="shared" si="6"/>
        <v/>
      </c>
      <c r="M337" s="116"/>
      <c r="N337" s="117"/>
      <c r="O337" s="117"/>
      <c r="P337" s="118"/>
      <c r="Q337" s="32" t="str">
        <f>IF(J337="","",VLOOKUP(J337,data!$A$3:$AD$2550,25,FALSE))</f>
        <v/>
      </c>
      <c r="R337" s="33" t="str">
        <f>IF(J337="","",VLOOKUP(J337,data!$A$3:$AD$2550,20,FALSE))</f>
        <v/>
      </c>
    </row>
    <row r="338" spans="1:18" s="25" customFormat="1" ht="18" hidden="1" customHeight="1">
      <c r="A338" s="28">
        <v>48</v>
      </c>
      <c r="B338" s="119" t="str">
        <f>IF(J338="","",VLOOKUP(J338,data!$A$3:$AD$2550,19,FALSE))</f>
        <v/>
      </c>
      <c r="C338" s="120"/>
      <c r="D338" s="29" t="str">
        <f>IF(J338="","",VLOOKUP(J338,data!$A$3:$AD$2550,13,FALSE))</f>
        <v/>
      </c>
      <c r="E338" s="28" t="str">
        <f>IF(J338="","",VLOOKUP(J338,data!$A$3:$AD$2550,29,FALSE))</f>
        <v/>
      </c>
      <c r="F338" s="116"/>
      <c r="G338" s="117"/>
      <c r="H338" s="118"/>
      <c r="I338" s="45"/>
      <c r="J338" s="16"/>
      <c r="K338" s="30" t="str">
        <f>IF(J338="","",VLOOKUP(J338,data!$A$3:$AD$2550,21,FALSE))</f>
        <v/>
      </c>
      <c r="L338" s="31" t="str">
        <f t="shared" si="6"/>
        <v/>
      </c>
      <c r="M338" s="116"/>
      <c r="N338" s="117"/>
      <c r="O338" s="117"/>
      <c r="P338" s="118"/>
      <c r="Q338" s="32" t="str">
        <f>IF(J338="","",VLOOKUP(J338,data!$A$3:$AD$2550,25,FALSE))</f>
        <v/>
      </c>
      <c r="R338" s="33" t="str">
        <f>IF(J338="","",VLOOKUP(J338,data!$A$3:$AD$2550,20,FALSE))</f>
        <v/>
      </c>
    </row>
    <row r="339" spans="1:18" s="25" customFormat="1" ht="18" hidden="1" customHeight="1">
      <c r="A339" s="28">
        <v>49</v>
      </c>
      <c r="B339" s="119" t="str">
        <f>IF(J339="","",VLOOKUP(J339,data!$A$3:$AD$2550,19,FALSE))</f>
        <v/>
      </c>
      <c r="C339" s="120"/>
      <c r="D339" s="29" t="str">
        <f>IF(J339="","",VLOOKUP(J339,data!$A$3:$AD$2550,13,FALSE))</f>
        <v/>
      </c>
      <c r="E339" s="28" t="str">
        <f>IF(J339="","",VLOOKUP(J339,data!$A$3:$AD$2550,29,FALSE))</f>
        <v/>
      </c>
      <c r="F339" s="116"/>
      <c r="G339" s="117"/>
      <c r="H339" s="118"/>
      <c r="I339" s="45"/>
      <c r="J339" s="16"/>
      <c r="K339" s="30" t="str">
        <f>IF(J339="","",VLOOKUP(J339,data!$A$3:$AD$2550,21,FALSE))</f>
        <v/>
      </c>
      <c r="L339" s="31" t="str">
        <f t="shared" si="6"/>
        <v/>
      </c>
      <c r="M339" s="116"/>
      <c r="N339" s="117"/>
      <c r="O339" s="117"/>
      <c r="P339" s="118"/>
      <c r="Q339" s="32" t="str">
        <f>IF(J339="","",VLOOKUP(J339,data!$A$3:$AD$2550,25,FALSE))</f>
        <v/>
      </c>
      <c r="R339" s="33" t="str">
        <f>IF(J339="","",VLOOKUP(J339,data!$A$3:$AD$2550,20,FALSE))</f>
        <v/>
      </c>
    </row>
    <row r="340" spans="1:18" s="25" customFormat="1" ht="18" hidden="1" customHeight="1">
      <c r="A340" s="28">
        <v>50</v>
      </c>
      <c r="B340" s="119" t="str">
        <f>IF(J340="","",VLOOKUP(J340,data!$A$3:$AD$2550,19,FALSE))</f>
        <v/>
      </c>
      <c r="C340" s="120"/>
      <c r="D340" s="29" t="str">
        <f>IF(J340="","",VLOOKUP(J340,data!$A$3:$AD$2550,13,FALSE))</f>
        <v/>
      </c>
      <c r="E340" s="28" t="str">
        <f>IF(J340="","",VLOOKUP(J340,data!$A$3:$AD$2550,29,FALSE))</f>
        <v/>
      </c>
      <c r="F340" s="116"/>
      <c r="G340" s="117"/>
      <c r="H340" s="118"/>
      <c r="I340" s="45"/>
      <c r="J340" s="16"/>
      <c r="K340" s="30" t="str">
        <f>IF(J340="","",VLOOKUP(J340,data!$A$3:$AD$2550,21,FALSE))</f>
        <v/>
      </c>
      <c r="L340" s="31" t="str">
        <f t="shared" si="6"/>
        <v/>
      </c>
      <c r="M340" s="116"/>
      <c r="N340" s="117"/>
      <c r="O340" s="117"/>
      <c r="P340" s="118"/>
      <c r="Q340" s="32" t="str">
        <f>IF(J340="","",VLOOKUP(J340,data!$A$3:$AD$2550,25,FALSE))</f>
        <v/>
      </c>
      <c r="R340" s="33" t="str">
        <f>IF(J340="","",VLOOKUP(J340,data!$A$3:$AD$2550,20,FALSE))</f>
        <v/>
      </c>
    </row>
    <row r="341" spans="1:18" s="25" customFormat="1" ht="18" hidden="1" customHeight="1">
      <c r="A341" s="28">
        <v>51</v>
      </c>
      <c r="B341" s="119" t="str">
        <f>IF(J341="","",VLOOKUP(J341,data!$A$3:$AD$2550,19,FALSE))</f>
        <v/>
      </c>
      <c r="C341" s="120"/>
      <c r="D341" s="29" t="str">
        <f>IF(J341="","",VLOOKUP(J341,data!$A$3:$AD$2550,13,FALSE))</f>
        <v/>
      </c>
      <c r="E341" s="28" t="str">
        <f>IF(J341="","",VLOOKUP(J341,data!$A$3:$AD$2550,29,FALSE))</f>
        <v/>
      </c>
      <c r="F341" s="116"/>
      <c r="G341" s="117"/>
      <c r="H341" s="118"/>
      <c r="I341" s="45"/>
      <c r="J341" s="16"/>
      <c r="K341" s="30" t="str">
        <f>IF(J341="","",VLOOKUP(J341,data!$A$3:$AD$2550,21,FALSE))</f>
        <v/>
      </c>
      <c r="L341" s="31" t="str">
        <f t="shared" si="6"/>
        <v/>
      </c>
      <c r="M341" s="116"/>
      <c r="N341" s="117"/>
      <c r="O341" s="117"/>
      <c r="P341" s="118"/>
      <c r="Q341" s="32" t="str">
        <f>IF(J341="","",VLOOKUP(J341,data!$A$3:$AD$2550,25,FALSE))</f>
        <v/>
      </c>
      <c r="R341" s="33" t="str">
        <f>IF(J341="","",VLOOKUP(J341,data!$A$3:$AD$2550,20,FALSE))</f>
        <v/>
      </c>
    </row>
    <row r="342" spans="1:18" s="25" customFormat="1" ht="18" hidden="1" customHeight="1">
      <c r="A342" s="28">
        <v>52</v>
      </c>
      <c r="B342" s="119" t="str">
        <f>IF(J342="","",VLOOKUP(J342,data!$A$3:$AD$2550,19,FALSE))</f>
        <v/>
      </c>
      <c r="C342" s="120"/>
      <c r="D342" s="29" t="str">
        <f>IF(J342="","",VLOOKUP(J342,data!$A$3:$AD$2550,13,FALSE))</f>
        <v/>
      </c>
      <c r="E342" s="28" t="str">
        <f>IF(J342="","",VLOOKUP(J342,data!$A$3:$AD$2550,29,FALSE))</f>
        <v/>
      </c>
      <c r="F342" s="116"/>
      <c r="G342" s="117"/>
      <c r="H342" s="118"/>
      <c r="I342" s="45"/>
      <c r="J342" s="16"/>
      <c r="K342" s="30" t="str">
        <f>IF(J342="","",VLOOKUP(J342,data!$A$3:$AD$2550,21,FALSE))</f>
        <v/>
      </c>
      <c r="L342" s="31" t="str">
        <f t="shared" si="6"/>
        <v/>
      </c>
      <c r="M342" s="116"/>
      <c r="N342" s="117"/>
      <c r="O342" s="117"/>
      <c r="P342" s="118"/>
      <c r="Q342" s="32" t="str">
        <f>IF(J342="","",VLOOKUP(J342,data!$A$3:$AD$2550,25,FALSE))</f>
        <v/>
      </c>
      <c r="R342" s="33" t="str">
        <f>IF(J342="","",VLOOKUP(J342,data!$A$3:$AD$2550,20,FALSE))</f>
        <v/>
      </c>
    </row>
    <row r="343" spans="1:18" s="25" customFormat="1" ht="18" hidden="1" customHeight="1">
      <c r="A343" s="28">
        <v>53</v>
      </c>
      <c r="B343" s="119" t="str">
        <f>IF(J343="","",VLOOKUP(J343,data!$A$3:$AD$2550,19,FALSE))</f>
        <v/>
      </c>
      <c r="C343" s="120"/>
      <c r="D343" s="29" t="str">
        <f>IF(J343="","",VLOOKUP(J343,data!$A$3:$AD$2550,13,FALSE))</f>
        <v/>
      </c>
      <c r="E343" s="28" t="str">
        <f>IF(J343="","",VLOOKUP(J343,data!$A$3:$AD$2550,29,FALSE))</f>
        <v/>
      </c>
      <c r="F343" s="116"/>
      <c r="G343" s="117"/>
      <c r="H343" s="118"/>
      <c r="I343" s="45"/>
      <c r="J343" s="16"/>
      <c r="K343" s="30" t="str">
        <f>IF(J343="","",VLOOKUP(J343,data!$A$3:$AD$2550,21,FALSE))</f>
        <v/>
      </c>
      <c r="L343" s="31" t="str">
        <f t="shared" si="6"/>
        <v/>
      </c>
      <c r="M343" s="116"/>
      <c r="N343" s="117"/>
      <c r="O343" s="117"/>
      <c r="P343" s="118"/>
      <c r="Q343" s="32" t="str">
        <f>IF(J343="","",VLOOKUP(J343,data!$A$3:$AD$2550,25,FALSE))</f>
        <v/>
      </c>
      <c r="R343" s="33" t="str">
        <f>IF(J343="","",VLOOKUP(J343,data!$A$3:$AD$2550,20,FALSE))</f>
        <v/>
      </c>
    </row>
    <row r="344" spans="1:18" s="25" customFormat="1" ht="18" hidden="1" customHeight="1">
      <c r="A344" s="28">
        <v>54</v>
      </c>
      <c r="B344" s="119" t="str">
        <f>IF(J344="","",VLOOKUP(J344,data!$A$3:$AD$2550,19,FALSE))</f>
        <v/>
      </c>
      <c r="C344" s="120"/>
      <c r="D344" s="29" t="str">
        <f>IF(J344="","",VLOOKUP(J344,data!$A$3:$AD$2550,13,FALSE))</f>
        <v/>
      </c>
      <c r="E344" s="28" t="str">
        <f>IF(J344="","",VLOOKUP(J344,data!$A$3:$AD$2550,29,FALSE))</f>
        <v/>
      </c>
      <c r="F344" s="116"/>
      <c r="G344" s="117"/>
      <c r="H344" s="118"/>
      <c r="I344" s="45"/>
      <c r="J344" s="16"/>
      <c r="K344" s="30" t="str">
        <f>IF(J344="","",VLOOKUP(J344,data!$A$3:$AD$2550,21,FALSE))</f>
        <v/>
      </c>
      <c r="L344" s="31" t="str">
        <f t="shared" si="6"/>
        <v/>
      </c>
      <c r="M344" s="116"/>
      <c r="N344" s="117"/>
      <c r="O344" s="117"/>
      <c r="P344" s="118"/>
      <c r="Q344" s="32" t="str">
        <f>IF(J344="","",VLOOKUP(J344,data!$A$3:$AD$2550,25,FALSE))</f>
        <v/>
      </c>
      <c r="R344" s="33" t="str">
        <f>IF(J344="","",VLOOKUP(J344,data!$A$3:$AD$2550,20,FALSE))</f>
        <v/>
      </c>
    </row>
    <row r="345" spans="1:18" s="25" customFormat="1" ht="18" hidden="1" customHeight="1">
      <c r="A345" s="28">
        <v>55</v>
      </c>
      <c r="B345" s="119" t="str">
        <f>IF(J345="","",VLOOKUP(J345,data!$A$3:$AD$2550,19,FALSE))</f>
        <v/>
      </c>
      <c r="C345" s="120"/>
      <c r="D345" s="29" t="str">
        <f>IF(J345="","",VLOOKUP(J345,data!$A$3:$AD$2550,13,FALSE))</f>
        <v/>
      </c>
      <c r="E345" s="28" t="str">
        <f>IF(J345="","",VLOOKUP(J345,data!$A$3:$AD$2550,29,FALSE))</f>
        <v/>
      </c>
      <c r="F345" s="116"/>
      <c r="G345" s="117"/>
      <c r="H345" s="118"/>
      <c r="I345" s="45"/>
      <c r="J345" s="16"/>
      <c r="K345" s="30" t="str">
        <f>IF(J345="","",VLOOKUP(J345,data!$A$3:$AD$2550,21,FALSE))</f>
        <v/>
      </c>
      <c r="L345" s="31" t="str">
        <f t="shared" si="6"/>
        <v/>
      </c>
      <c r="M345" s="116"/>
      <c r="N345" s="117"/>
      <c r="O345" s="117"/>
      <c r="P345" s="118"/>
      <c r="Q345" s="32" t="str">
        <f>IF(J345="","",VLOOKUP(J345,data!$A$3:$AD$2550,25,FALSE))</f>
        <v/>
      </c>
      <c r="R345" s="33" t="str">
        <f>IF(J345="","",VLOOKUP(J345,data!$A$3:$AD$2550,20,FALSE))</f>
        <v/>
      </c>
    </row>
    <row r="346" spans="1:18" s="25" customFormat="1" ht="18" hidden="1" customHeight="1">
      <c r="A346" s="28">
        <v>56</v>
      </c>
      <c r="B346" s="119" t="str">
        <f>IF(J346="","",VLOOKUP(J346,data!$A$3:$AD$2550,19,FALSE))</f>
        <v/>
      </c>
      <c r="C346" s="120"/>
      <c r="D346" s="29" t="str">
        <f>IF(J346="","",VLOOKUP(J346,data!$A$3:$AD$2550,13,FALSE))</f>
        <v/>
      </c>
      <c r="E346" s="28" t="str">
        <f>IF(J346="","",VLOOKUP(J346,data!$A$3:$AD$2550,29,FALSE))</f>
        <v/>
      </c>
      <c r="F346" s="116"/>
      <c r="G346" s="117"/>
      <c r="H346" s="118"/>
      <c r="I346" s="45"/>
      <c r="J346" s="16"/>
      <c r="K346" s="30" t="str">
        <f>IF(J346="","",VLOOKUP(J346,data!$A$3:$AD$2550,21,FALSE))</f>
        <v/>
      </c>
      <c r="L346" s="31" t="str">
        <f t="shared" si="6"/>
        <v/>
      </c>
      <c r="M346" s="116"/>
      <c r="N346" s="117"/>
      <c r="O346" s="117"/>
      <c r="P346" s="118"/>
      <c r="Q346" s="32" t="str">
        <f>IF(J346="","",VLOOKUP(J346,data!$A$3:$AD$2550,25,FALSE))</f>
        <v/>
      </c>
      <c r="R346" s="33" t="str">
        <f>IF(J346="","",VLOOKUP(J346,data!$A$3:$AD$2550,20,FALSE))</f>
        <v/>
      </c>
    </row>
    <row r="347" spans="1:18" s="25" customFormat="1" ht="19.5" hidden="1" customHeight="1">
      <c r="A347" s="28">
        <v>57</v>
      </c>
      <c r="B347" s="119" t="str">
        <f>IF(J347="","",VLOOKUP(J347,data!$A$3:$AD$2550,19,FALSE))</f>
        <v/>
      </c>
      <c r="C347" s="120"/>
      <c r="D347" s="29" t="str">
        <f>IF(J347="","",VLOOKUP(J347,data!$A$3:$AD$2550,13,FALSE))</f>
        <v/>
      </c>
      <c r="E347" s="28" t="str">
        <f>IF(J347="","",VLOOKUP(J347,data!$A$3:$AD$2550,29,FALSE))</f>
        <v/>
      </c>
      <c r="F347" s="116"/>
      <c r="G347" s="117"/>
      <c r="H347" s="118"/>
      <c r="I347" s="45"/>
      <c r="J347" s="16"/>
      <c r="K347" s="30" t="str">
        <f>IF(J347="","",VLOOKUP(J347,data!$A$3:$AD$2550,21,FALSE))</f>
        <v/>
      </c>
      <c r="L347" s="31" t="str">
        <f t="shared" si="6"/>
        <v/>
      </c>
      <c r="M347" s="116"/>
      <c r="N347" s="117"/>
      <c r="O347" s="117"/>
      <c r="P347" s="118"/>
      <c r="Q347" s="32" t="str">
        <f>IF(J347="","",VLOOKUP(J347,data!$A$3:$AD$2550,25,FALSE))</f>
        <v/>
      </c>
      <c r="R347" s="33" t="str">
        <f>IF(J347="","",VLOOKUP(J347,data!$A$3:$AD$2550,20,FALSE))</f>
        <v/>
      </c>
    </row>
    <row r="348" spans="1:18" s="25" customFormat="1" ht="18" hidden="1" customHeight="1">
      <c r="A348" s="28">
        <v>58</v>
      </c>
      <c r="B348" s="119" t="str">
        <f>IF(J348="","",VLOOKUP(J348,data!$A$3:$AD$2550,19,FALSE))</f>
        <v/>
      </c>
      <c r="C348" s="120"/>
      <c r="D348" s="29" t="str">
        <f>IF(J348="","",VLOOKUP(J348,data!$A$3:$AD$2550,13,FALSE))</f>
        <v/>
      </c>
      <c r="E348" s="28" t="str">
        <f>IF(J348="","",VLOOKUP(J348,data!$A$3:$AD$2550,29,FALSE))</f>
        <v/>
      </c>
      <c r="F348" s="116"/>
      <c r="G348" s="117"/>
      <c r="H348" s="118"/>
      <c r="I348" s="45"/>
      <c r="J348" s="16"/>
      <c r="K348" s="30" t="str">
        <f>IF(J348="","",VLOOKUP(J348,data!$A$3:$AD$2550,21,FALSE))</f>
        <v/>
      </c>
      <c r="L348" s="31" t="str">
        <f t="shared" si="6"/>
        <v/>
      </c>
      <c r="M348" s="116"/>
      <c r="N348" s="117"/>
      <c r="O348" s="117"/>
      <c r="P348" s="118"/>
      <c r="Q348" s="32" t="str">
        <f>IF(J348="","",VLOOKUP(J348,data!$A$3:$AD$2550,25,FALSE))</f>
        <v/>
      </c>
      <c r="R348" s="33" t="str">
        <f>IF(J348="","",VLOOKUP(J348,data!$A$3:$AD$2550,20,FALSE))</f>
        <v/>
      </c>
    </row>
    <row r="349" spans="1:18" s="25" customFormat="1" ht="18" hidden="1" customHeight="1">
      <c r="A349" s="28">
        <v>59</v>
      </c>
      <c r="B349" s="119" t="str">
        <f>IF(J349="","",VLOOKUP(J349,data!$A$3:$AD$2550,19,FALSE))</f>
        <v/>
      </c>
      <c r="C349" s="120"/>
      <c r="D349" s="29" t="str">
        <f>IF(J349="","",VLOOKUP(J349,data!$A$3:$AD$2550,13,FALSE))</f>
        <v/>
      </c>
      <c r="E349" s="28" t="str">
        <f>IF(J349="","",VLOOKUP(J349,data!$A$3:$AD$2550,29,FALSE))</f>
        <v/>
      </c>
      <c r="F349" s="116"/>
      <c r="G349" s="117"/>
      <c r="H349" s="118"/>
      <c r="I349" s="45"/>
      <c r="J349" s="16"/>
      <c r="K349" s="30" t="str">
        <f>IF(J349="","",VLOOKUP(J349,data!$A$3:$AD$2550,21,FALSE))</f>
        <v/>
      </c>
      <c r="L349" s="31" t="str">
        <f t="shared" si="6"/>
        <v/>
      </c>
      <c r="M349" s="116"/>
      <c r="N349" s="117"/>
      <c r="O349" s="117"/>
      <c r="P349" s="118"/>
      <c r="Q349" s="32" t="str">
        <f>IF(J349="","",VLOOKUP(J349,data!$A$3:$AD$2550,25,FALSE))</f>
        <v/>
      </c>
      <c r="R349" s="33" t="str">
        <f>IF(J349="","",VLOOKUP(J349,data!$A$3:$AD$2550,20,FALSE))</f>
        <v/>
      </c>
    </row>
    <row r="350" spans="1:18" s="25" customFormat="1" ht="18" hidden="1" customHeight="1">
      <c r="A350" s="28">
        <v>60</v>
      </c>
      <c r="B350" s="119" t="str">
        <f>IF(J350="","",VLOOKUP(J350,data!$A$3:$AD$2550,19,FALSE))</f>
        <v/>
      </c>
      <c r="C350" s="120"/>
      <c r="D350" s="29" t="str">
        <f>IF(J350="","",VLOOKUP(J350,data!$A$3:$AD$2550,13,FALSE))</f>
        <v/>
      </c>
      <c r="E350" s="28" t="str">
        <f>IF(J350="","",VLOOKUP(J350,data!$A$3:$AD$2550,29,FALSE))</f>
        <v/>
      </c>
      <c r="F350" s="116"/>
      <c r="G350" s="117"/>
      <c r="H350" s="118"/>
      <c r="I350" s="45"/>
      <c r="J350" s="16"/>
      <c r="K350" s="30" t="str">
        <f>IF(J350="","",VLOOKUP(J350,data!$A$3:$AD$2550,21,FALSE))</f>
        <v/>
      </c>
      <c r="L350" s="31" t="str">
        <f t="shared" si="6"/>
        <v/>
      </c>
      <c r="M350" s="116"/>
      <c r="N350" s="117"/>
      <c r="O350" s="117"/>
      <c r="P350" s="118"/>
      <c r="Q350" s="32" t="str">
        <f>IF(J350="","",VLOOKUP(J350,data!$A$3:$AD$2550,25,FALSE))</f>
        <v/>
      </c>
      <c r="R350" s="33" t="str">
        <f>IF(J350="","",VLOOKUP(J350,data!$A$3:$AD$2550,20,FALSE))</f>
        <v/>
      </c>
    </row>
    <row r="351" spans="1:18" s="25" customFormat="1" ht="18" hidden="1" customHeight="1">
      <c r="A351" s="28">
        <v>61</v>
      </c>
      <c r="B351" s="119" t="str">
        <f>IF(J351="","",VLOOKUP(J351,data!$A$3:$AD$2550,19,FALSE))</f>
        <v/>
      </c>
      <c r="C351" s="120"/>
      <c r="D351" s="29" t="str">
        <f>IF(J351="","",VLOOKUP(J351,data!$A$3:$AD$2550,13,FALSE))</f>
        <v/>
      </c>
      <c r="E351" s="28" t="str">
        <f>IF(J351="","",VLOOKUP(J351,data!$A$3:$AD$2550,29,FALSE))</f>
        <v/>
      </c>
      <c r="F351" s="116"/>
      <c r="G351" s="117"/>
      <c r="H351" s="118"/>
      <c r="I351" s="45"/>
      <c r="J351" s="16"/>
      <c r="K351" s="30" t="str">
        <f>IF(J351="","",VLOOKUP(J351,data!$A$3:$AD$2550,21,FALSE))</f>
        <v/>
      </c>
      <c r="L351" s="31" t="str">
        <f t="shared" si="6"/>
        <v/>
      </c>
      <c r="M351" s="116"/>
      <c r="N351" s="117"/>
      <c r="O351" s="117"/>
      <c r="P351" s="118"/>
      <c r="Q351" s="32" t="str">
        <f>IF(J351="","",VLOOKUP(J351,data!$A$3:$AD$2550,25,FALSE))</f>
        <v/>
      </c>
      <c r="R351" s="33" t="str">
        <f>IF(J351="","",VLOOKUP(J351,data!$A$3:$AD$2550,20,FALSE))</f>
        <v/>
      </c>
    </row>
    <row r="352" spans="1:18" s="25" customFormat="1" ht="18" hidden="1" customHeight="1">
      <c r="A352" s="28">
        <v>62</v>
      </c>
      <c r="B352" s="119" t="str">
        <f>IF(J352="","",VLOOKUP(J352,data!$A$3:$AD$2550,19,FALSE))</f>
        <v/>
      </c>
      <c r="C352" s="120"/>
      <c r="D352" s="29" t="str">
        <f>IF(J352="","",VLOOKUP(J352,data!$A$3:$AD$2550,13,FALSE))</f>
        <v/>
      </c>
      <c r="E352" s="28" t="str">
        <f>IF(J352="","",VLOOKUP(J352,data!$A$3:$AD$2550,29,FALSE))</f>
        <v/>
      </c>
      <c r="F352" s="116"/>
      <c r="G352" s="117"/>
      <c r="H352" s="118"/>
      <c r="I352" s="45"/>
      <c r="J352" s="16"/>
      <c r="K352" s="30" t="str">
        <f>IF(J352="","",VLOOKUP(J352,data!$A$3:$AD$2550,21,FALSE))</f>
        <v/>
      </c>
      <c r="L352" s="31" t="str">
        <f t="shared" si="6"/>
        <v/>
      </c>
      <c r="M352" s="116"/>
      <c r="N352" s="117"/>
      <c r="O352" s="117"/>
      <c r="P352" s="118"/>
      <c r="Q352" s="32" t="str">
        <f>IF(J352="","",VLOOKUP(J352,data!$A$3:$AD$2550,25,FALSE))</f>
        <v/>
      </c>
      <c r="R352" s="33" t="str">
        <f>IF(J352="","",VLOOKUP(J352,data!$A$3:$AD$2550,20,FALSE))</f>
        <v/>
      </c>
    </row>
    <row r="353" spans="1:18" s="25" customFormat="1" ht="18" hidden="1" customHeight="1">
      <c r="A353" s="28">
        <v>63</v>
      </c>
      <c r="B353" s="119" t="str">
        <f>IF(J353="","",VLOOKUP(J353,data!$A$3:$AD$2550,19,FALSE))</f>
        <v/>
      </c>
      <c r="C353" s="120"/>
      <c r="D353" s="29" t="str">
        <f>IF(J353="","",VLOOKUP(J353,data!$A$3:$AD$2550,13,FALSE))</f>
        <v/>
      </c>
      <c r="E353" s="28" t="str">
        <f>IF(J353="","",VLOOKUP(J353,data!$A$3:$AD$2550,29,FALSE))</f>
        <v/>
      </c>
      <c r="F353" s="116"/>
      <c r="G353" s="117"/>
      <c r="H353" s="118"/>
      <c r="I353" s="45"/>
      <c r="J353" s="16"/>
      <c r="K353" s="30" t="str">
        <f>IF(J353="","",VLOOKUP(J353,data!$A$3:$AD$2550,21,FALSE))</f>
        <v/>
      </c>
      <c r="L353" s="31" t="str">
        <f t="shared" si="6"/>
        <v/>
      </c>
      <c r="M353" s="116"/>
      <c r="N353" s="117"/>
      <c r="O353" s="117"/>
      <c r="P353" s="118"/>
      <c r="Q353" s="32" t="str">
        <f>IF(J353="","",VLOOKUP(J353,data!$A$3:$AD$2550,25,FALSE))</f>
        <v/>
      </c>
      <c r="R353" s="33" t="str">
        <f>IF(J353="","",VLOOKUP(J353,data!$A$3:$AD$2550,20,FALSE))</f>
        <v/>
      </c>
    </row>
    <row r="354" spans="1:18" s="25" customFormat="1" ht="18" hidden="1" customHeight="1">
      <c r="A354" s="28">
        <v>64</v>
      </c>
      <c r="B354" s="119" t="str">
        <f>IF(J354="","",VLOOKUP(J354,data!$A$3:$AD$2550,19,FALSE))</f>
        <v/>
      </c>
      <c r="C354" s="120"/>
      <c r="D354" s="29" t="str">
        <f>IF(J354="","",VLOOKUP(J354,data!$A$3:$AD$2550,13,FALSE))</f>
        <v/>
      </c>
      <c r="E354" s="28" t="str">
        <f>IF(J354="","",VLOOKUP(J354,data!$A$3:$AD$2550,29,FALSE))</f>
        <v/>
      </c>
      <c r="F354" s="116"/>
      <c r="G354" s="117"/>
      <c r="H354" s="118"/>
      <c r="I354" s="45"/>
      <c r="J354" s="16"/>
      <c r="K354" s="30" t="str">
        <f>IF(J354="","",VLOOKUP(J354,data!$A$3:$AD$2550,21,FALSE))</f>
        <v/>
      </c>
      <c r="L354" s="31" t="str">
        <f t="shared" si="6"/>
        <v/>
      </c>
      <c r="M354" s="116"/>
      <c r="N354" s="117"/>
      <c r="O354" s="117"/>
      <c r="P354" s="118"/>
      <c r="Q354" s="32" t="str">
        <f>IF(J354="","",VLOOKUP(J354,data!$A$3:$AD$2550,25,FALSE))</f>
        <v/>
      </c>
      <c r="R354" s="33" t="str">
        <f>IF(J354="","",VLOOKUP(J354,data!$A$3:$AD$2550,20,FALSE))</f>
        <v/>
      </c>
    </row>
    <row r="355" spans="1:18" s="25" customFormat="1" ht="18" hidden="1" customHeight="1">
      <c r="A355" s="28">
        <v>65</v>
      </c>
      <c r="B355" s="119" t="str">
        <f>IF(J355="","",VLOOKUP(J355,data!$A$3:$AD$2550,19,FALSE))</f>
        <v/>
      </c>
      <c r="C355" s="120"/>
      <c r="D355" s="29" t="str">
        <f>IF(J355="","",VLOOKUP(J355,data!$A$3:$AD$2550,13,FALSE))</f>
        <v/>
      </c>
      <c r="E355" s="28" t="str">
        <f>IF(J355="","",VLOOKUP(J355,data!$A$3:$AD$2550,29,FALSE))</f>
        <v/>
      </c>
      <c r="F355" s="116"/>
      <c r="G355" s="117"/>
      <c r="H355" s="118"/>
      <c r="I355" s="45"/>
      <c r="J355" s="16"/>
      <c r="K355" s="30" t="str">
        <f>IF(J355="","",VLOOKUP(J355,data!$A$3:$AD$2550,21,FALSE))</f>
        <v/>
      </c>
      <c r="L355" s="31" t="str">
        <f t="shared" si="6"/>
        <v/>
      </c>
      <c r="M355" s="116"/>
      <c r="N355" s="117"/>
      <c r="O355" s="117"/>
      <c r="P355" s="118"/>
      <c r="Q355" s="32" t="str">
        <f>IF(J355="","",VLOOKUP(J355,data!$A$3:$AD$2550,25,FALSE))</f>
        <v/>
      </c>
      <c r="R355" s="33" t="str">
        <f>IF(J355="","",VLOOKUP(J355,data!$A$3:$AD$2550,20,FALSE))</f>
        <v/>
      </c>
    </row>
    <row r="356" spans="1:18" s="25" customFormat="1" ht="18" hidden="1" customHeight="1">
      <c r="A356" s="28">
        <v>66</v>
      </c>
      <c r="B356" s="119" t="str">
        <f>IF(J356="","",VLOOKUP(J356,data!$A$3:$AD$2550,19,FALSE))</f>
        <v/>
      </c>
      <c r="C356" s="120"/>
      <c r="D356" s="29" t="str">
        <f>IF(J356="","",VLOOKUP(J356,data!$A$3:$AD$2550,13,FALSE))</f>
        <v/>
      </c>
      <c r="E356" s="28" t="str">
        <f>IF(J356="","",VLOOKUP(J356,data!$A$3:$AD$2550,29,FALSE))</f>
        <v/>
      </c>
      <c r="F356" s="116"/>
      <c r="G356" s="117"/>
      <c r="H356" s="118"/>
      <c r="I356" s="45"/>
      <c r="J356" s="16"/>
      <c r="K356" s="30" t="str">
        <f>IF(J356="","",VLOOKUP(J356,data!$A$3:$AD$2550,21,FALSE))</f>
        <v/>
      </c>
      <c r="L356" s="31" t="str">
        <f t="shared" ref="L356:L419" si="7">IF(K356="","","Pedag.")</f>
        <v/>
      </c>
      <c r="M356" s="116"/>
      <c r="N356" s="117"/>
      <c r="O356" s="117"/>
      <c r="P356" s="118"/>
      <c r="Q356" s="32" t="str">
        <f>IF(J356="","",VLOOKUP(J356,data!$A$3:$AD$2550,25,FALSE))</f>
        <v/>
      </c>
      <c r="R356" s="33" t="str">
        <f>IF(J356="","",VLOOKUP(J356,data!$A$3:$AD$2550,20,FALSE))</f>
        <v/>
      </c>
    </row>
    <row r="357" spans="1:18" s="25" customFormat="1" ht="18" hidden="1" customHeight="1">
      <c r="A357" s="28">
        <v>67</v>
      </c>
      <c r="B357" s="119" t="str">
        <f>IF(J357="","",VLOOKUP(J357,data!$A$3:$AD$2550,19,FALSE))</f>
        <v/>
      </c>
      <c r="C357" s="120"/>
      <c r="D357" s="29" t="str">
        <f>IF(J357="","",VLOOKUP(J357,data!$A$3:$AD$2550,13,FALSE))</f>
        <v/>
      </c>
      <c r="E357" s="28" t="str">
        <f>IF(J357="","",VLOOKUP(J357,data!$A$3:$AD$2550,29,FALSE))</f>
        <v/>
      </c>
      <c r="F357" s="116"/>
      <c r="G357" s="117"/>
      <c r="H357" s="118"/>
      <c r="I357" s="45"/>
      <c r="J357" s="16"/>
      <c r="K357" s="30" t="str">
        <f>IF(J357="","",VLOOKUP(J357,data!$A$3:$AD$2550,21,FALSE))</f>
        <v/>
      </c>
      <c r="L357" s="31" t="str">
        <f t="shared" si="7"/>
        <v/>
      </c>
      <c r="M357" s="116"/>
      <c r="N357" s="117"/>
      <c r="O357" s="117"/>
      <c r="P357" s="118"/>
      <c r="Q357" s="32" t="str">
        <f>IF(J357="","",VLOOKUP(J357,data!$A$3:$AD$2550,25,FALSE))</f>
        <v/>
      </c>
      <c r="R357" s="33" t="str">
        <f>IF(J357="","",VLOOKUP(J357,data!$A$3:$AD$2550,20,FALSE))</f>
        <v/>
      </c>
    </row>
    <row r="358" spans="1:18" s="25" customFormat="1" ht="18" hidden="1" customHeight="1">
      <c r="A358" s="28">
        <v>68</v>
      </c>
      <c r="B358" s="119" t="str">
        <f>IF(J358="","",VLOOKUP(J358,data!$A$3:$AD$2550,19,FALSE))</f>
        <v/>
      </c>
      <c r="C358" s="120"/>
      <c r="D358" s="29" t="str">
        <f>IF(J358="","",VLOOKUP(J358,data!$A$3:$AD$2550,13,FALSE))</f>
        <v/>
      </c>
      <c r="E358" s="28" t="str">
        <f>IF(J358="","",VLOOKUP(J358,data!$A$3:$AD$2550,29,FALSE))</f>
        <v/>
      </c>
      <c r="F358" s="116"/>
      <c r="G358" s="117"/>
      <c r="H358" s="118"/>
      <c r="I358" s="45"/>
      <c r="J358" s="16"/>
      <c r="K358" s="30" t="str">
        <f>IF(J358="","",VLOOKUP(J358,data!$A$3:$AD$2550,21,FALSE))</f>
        <v/>
      </c>
      <c r="L358" s="31" t="str">
        <f t="shared" si="7"/>
        <v/>
      </c>
      <c r="M358" s="116"/>
      <c r="N358" s="117"/>
      <c r="O358" s="117"/>
      <c r="P358" s="118"/>
      <c r="Q358" s="32" t="str">
        <f>IF(J358="","",VLOOKUP(J358,data!$A$3:$AD$2550,25,FALSE))</f>
        <v/>
      </c>
      <c r="R358" s="33" t="str">
        <f>IF(J358="","",VLOOKUP(J358,data!$A$3:$AD$2550,20,FALSE))</f>
        <v/>
      </c>
    </row>
    <row r="359" spans="1:18" s="25" customFormat="1" ht="18" hidden="1" customHeight="1">
      <c r="A359" s="28">
        <v>69</v>
      </c>
      <c r="B359" s="119" t="str">
        <f>IF(J359="","",VLOOKUP(J359,data!$A$3:$AD$2550,19,FALSE))</f>
        <v/>
      </c>
      <c r="C359" s="120"/>
      <c r="D359" s="29" t="str">
        <f>IF(J359="","",VLOOKUP(J359,data!$A$3:$AD$2550,13,FALSE))</f>
        <v/>
      </c>
      <c r="E359" s="28" t="str">
        <f>IF(J359="","",VLOOKUP(J359,data!$A$3:$AD$2550,29,FALSE))</f>
        <v/>
      </c>
      <c r="F359" s="116"/>
      <c r="G359" s="117"/>
      <c r="H359" s="118"/>
      <c r="I359" s="45"/>
      <c r="J359" s="16"/>
      <c r="K359" s="30" t="str">
        <f>IF(J359="","",VLOOKUP(J359,data!$A$3:$AD$2550,21,FALSE))</f>
        <v/>
      </c>
      <c r="L359" s="31" t="str">
        <f t="shared" si="7"/>
        <v/>
      </c>
      <c r="M359" s="116"/>
      <c r="N359" s="117"/>
      <c r="O359" s="117"/>
      <c r="P359" s="118"/>
      <c r="Q359" s="32" t="str">
        <f>IF(J359="","",VLOOKUP(J359,data!$A$3:$AD$2550,25,FALSE))</f>
        <v/>
      </c>
      <c r="R359" s="33" t="str">
        <f>IF(J359="","",VLOOKUP(J359,data!$A$3:$AD$2550,20,FALSE))</f>
        <v/>
      </c>
    </row>
    <row r="360" spans="1:18" s="25" customFormat="1" ht="18" hidden="1" customHeight="1">
      <c r="A360" s="28">
        <v>70</v>
      </c>
      <c r="B360" s="119" t="str">
        <f>IF(J360="","",VLOOKUP(J360,data!$A$3:$AD$2550,19,FALSE))</f>
        <v/>
      </c>
      <c r="C360" s="120"/>
      <c r="D360" s="29" t="str">
        <f>IF(J360="","",VLOOKUP(J360,data!$A$3:$AD$2550,13,FALSE))</f>
        <v/>
      </c>
      <c r="E360" s="28" t="str">
        <f>IF(J360="","",VLOOKUP(J360,data!$A$3:$AD$2550,29,FALSE))</f>
        <v/>
      </c>
      <c r="F360" s="116"/>
      <c r="G360" s="117"/>
      <c r="H360" s="118"/>
      <c r="I360" s="45"/>
      <c r="J360" s="16"/>
      <c r="K360" s="30" t="str">
        <f>IF(J360="","",VLOOKUP(J360,data!$A$3:$AD$2550,21,FALSE))</f>
        <v/>
      </c>
      <c r="L360" s="31" t="str">
        <f t="shared" si="7"/>
        <v/>
      </c>
      <c r="M360" s="116"/>
      <c r="N360" s="117"/>
      <c r="O360" s="117"/>
      <c r="P360" s="118"/>
      <c r="Q360" s="32" t="str">
        <f>IF(J360="","",VLOOKUP(J360,data!$A$3:$AD$2550,25,FALSE))</f>
        <v/>
      </c>
      <c r="R360" s="33" t="str">
        <f>IF(J360="","",VLOOKUP(J360,data!$A$3:$AD$2550,20,FALSE))</f>
        <v/>
      </c>
    </row>
    <row r="361" spans="1:18" s="25" customFormat="1" ht="18" hidden="1" customHeight="1">
      <c r="A361" s="28">
        <v>71</v>
      </c>
      <c r="B361" s="119" t="str">
        <f>IF(J361="","",VLOOKUP(J361,data!$A$3:$AD$2550,19,FALSE))</f>
        <v/>
      </c>
      <c r="C361" s="120"/>
      <c r="D361" s="29" t="str">
        <f>IF(J361="","",VLOOKUP(J361,data!$A$3:$AD$2550,13,FALSE))</f>
        <v/>
      </c>
      <c r="E361" s="28" t="str">
        <f>IF(J361="","",VLOOKUP(J361,data!$A$3:$AD$2550,29,FALSE))</f>
        <v/>
      </c>
      <c r="F361" s="116"/>
      <c r="G361" s="117"/>
      <c r="H361" s="118"/>
      <c r="I361" s="45"/>
      <c r="J361" s="16"/>
      <c r="K361" s="30" t="str">
        <f>IF(J361="","",VLOOKUP(J361,data!$A$3:$AD$2550,21,FALSE))</f>
        <v/>
      </c>
      <c r="L361" s="31" t="str">
        <f t="shared" si="7"/>
        <v/>
      </c>
      <c r="M361" s="116"/>
      <c r="N361" s="117"/>
      <c r="O361" s="117"/>
      <c r="P361" s="118"/>
      <c r="Q361" s="32" t="str">
        <f>IF(J361="","",VLOOKUP(J361,data!$A$3:$AD$2550,25,FALSE))</f>
        <v/>
      </c>
      <c r="R361" s="33" t="str">
        <f>IF(J361="","",VLOOKUP(J361,data!$A$3:$AD$2550,20,FALSE))</f>
        <v/>
      </c>
    </row>
    <row r="362" spans="1:18" s="25" customFormat="1" ht="18" hidden="1" customHeight="1">
      <c r="A362" s="28">
        <v>72</v>
      </c>
      <c r="B362" s="119" t="str">
        <f>IF(J362="","",VLOOKUP(J362,data!$A$3:$AD$2550,19,FALSE))</f>
        <v/>
      </c>
      <c r="C362" s="120"/>
      <c r="D362" s="29" t="str">
        <f>IF(J362="","",VLOOKUP(J362,data!$A$3:$AD$2550,13,FALSE))</f>
        <v/>
      </c>
      <c r="E362" s="28" t="str">
        <f>IF(J362="","",VLOOKUP(J362,data!$A$3:$AD$2550,29,FALSE))</f>
        <v/>
      </c>
      <c r="F362" s="116"/>
      <c r="G362" s="117"/>
      <c r="H362" s="118"/>
      <c r="I362" s="45"/>
      <c r="J362" s="16"/>
      <c r="K362" s="30" t="str">
        <f>IF(J362="","",VLOOKUP(J362,data!$A$3:$AD$2550,21,FALSE))</f>
        <v/>
      </c>
      <c r="L362" s="31" t="str">
        <f t="shared" si="7"/>
        <v/>
      </c>
      <c r="M362" s="116"/>
      <c r="N362" s="117"/>
      <c r="O362" s="117"/>
      <c r="P362" s="118"/>
      <c r="Q362" s="32" t="str">
        <f>IF(J362="","",VLOOKUP(J362,data!$A$3:$AD$2550,25,FALSE))</f>
        <v/>
      </c>
      <c r="R362" s="33" t="str">
        <f>IF(J362="","",VLOOKUP(J362,data!$A$3:$AD$2550,20,FALSE))</f>
        <v/>
      </c>
    </row>
    <row r="363" spans="1:18" s="25" customFormat="1" ht="18" hidden="1" customHeight="1">
      <c r="A363" s="28">
        <v>73</v>
      </c>
      <c r="B363" s="119" t="str">
        <f>IF(J363="","",VLOOKUP(J363,data!$A$3:$AD$2550,19,FALSE))</f>
        <v/>
      </c>
      <c r="C363" s="120"/>
      <c r="D363" s="29" t="str">
        <f>IF(J363="","",VLOOKUP(J363,data!$A$3:$AD$2550,13,FALSE))</f>
        <v/>
      </c>
      <c r="E363" s="28" t="str">
        <f>IF(J363="","",VLOOKUP(J363,data!$A$3:$AD$2550,29,FALSE))</f>
        <v/>
      </c>
      <c r="F363" s="116"/>
      <c r="G363" s="117"/>
      <c r="H363" s="118"/>
      <c r="I363" s="45"/>
      <c r="J363" s="16"/>
      <c r="K363" s="30" t="str">
        <f>IF(J363="","",VLOOKUP(J363,data!$A$3:$AD$2550,21,FALSE))</f>
        <v/>
      </c>
      <c r="L363" s="31" t="str">
        <f t="shared" si="7"/>
        <v/>
      </c>
      <c r="M363" s="116"/>
      <c r="N363" s="117"/>
      <c r="O363" s="117"/>
      <c r="P363" s="118"/>
      <c r="Q363" s="32" t="str">
        <f>IF(J363="","",VLOOKUP(J363,data!$A$3:$AD$2550,25,FALSE))</f>
        <v/>
      </c>
      <c r="R363" s="33" t="str">
        <f>IF(J363="","",VLOOKUP(J363,data!$A$3:$AD$2550,20,FALSE))</f>
        <v/>
      </c>
    </row>
    <row r="364" spans="1:18" s="25" customFormat="1" ht="18" hidden="1" customHeight="1">
      <c r="A364" s="28">
        <v>74</v>
      </c>
      <c r="B364" s="119" t="str">
        <f>IF(J364="","",VLOOKUP(J364,data!$A$3:$AD$2550,19,FALSE))</f>
        <v/>
      </c>
      <c r="C364" s="120"/>
      <c r="D364" s="29" t="str">
        <f>IF(J364="","",VLOOKUP(J364,data!$A$3:$AD$2550,13,FALSE))</f>
        <v/>
      </c>
      <c r="E364" s="28" t="str">
        <f>IF(J364="","",VLOOKUP(J364,data!$A$3:$AD$2550,29,FALSE))</f>
        <v/>
      </c>
      <c r="F364" s="116"/>
      <c r="G364" s="117"/>
      <c r="H364" s="118"/>
      <c r="I364" s="45"/>
      <c r="J364" s="16"/>
      <c r="K364" s="30" t="str">
        <f>IF(J364="","",VLOOKUP(J364,data!$A$3:$AD$2550,21,FALSE))</f>
        <v/>
      </c>
      <c r="L364" s="31" t="str">
        <f t="shared" si="7"/>
        <v/>
      </c>
      <c r="M364" s="116"/>
      <c r="N364" s="117"/>
      <c r="O364" s="117"/>
      <c r="P364" s="118"/>
      <c r="Q364" s="32" t="str">
        <f>IF(J364="","",VLOOKUP(J364,data!$A$3:$AD$2550,25,FALSE))</f>
        <v/>
      </c>
      <c r="R364" s="33" t="str">
        <f>IF(J364="","",VLOOKUP(J364,data!$A$3:$AD$2550,20,FALSE))</f>
        <v/>
      </c>
    </row>
    <row r="365" spans="1:18" s="25" customFormat="1" ht="18" hidden="1" customHeight="1">
      <c r="A365" s="28">
        <v>75</v>
      </c>
      <c r="B365" s="119" t="str">
        <f>IF(J365="","",VLOOKUP(J365,data!$A$3:$AD$2550,19,FALSE))</f>
        <v/>
      </c>
      <c r="C365" s="120"/>
      <c r="D365" s="29" t="str">
        <f>IF(J365="","",VLOOKUP(J365,data!$A$3:$AD$2550,13,FALSE))</f>
        <v/>
      </c>
      <c r="E365" s="28" t="str">
        <f>IF(J365="","",VLOOKUP(J365,data!$A$3:$AD$2550,29,FALSE))</f>
        <v/>
      </c>
      <c r="F365" s="116"/>
      <c r="G365" s="117"/>
      <c r="H365" s="118"/>
      <c r="I365" s="45"/>
      <c r="J365" s="16"/>
      <c r="K365" s="30" t="str">
        <f>IF(J365="","",VLOOKUP(J365,data!$A$3:$AD$2550,21,FALSE))</f>
        <v/>
      </c>
      <c r="L365" s="31" t="str">
        <f t="shared" si="7"/>
        <v/>
      </c>
      <c r="M365" s="116"/>
      <c r="N365" s="117"/>
      <c r="O365" s="117"/>
      <c r="P365" s="118"/>
      <c r="Q365" s="32" t="str">
        <f>IF(J365="","",VLOOKUP(J365,data!$A$3:$AD$2550,25,FALSE))</f>
        <v/>
      </c>
      <c r="R365" s="33" t="str">
        <f>IF(J365="","",VLOOKUP(J365,data!$A$3:$AD$2550,20,FALSE))</f>
        <v/>
      </c>
    </row>
    <row r="366" spans="1:18" s="25" customFormat="1" ht="18" hidden="1" customHeight="1">
      <c r="A366" s="28">
        <v>76</v>
      </c>
      <c r="B366" s="119" t="str">
        <f>IF(J366="","",VLOOKUP(J366,data!$A$3:$AD$2550,19,FALSE))</f>
        <v/>
      </c>
      <c r="C366" s="120"/>
      <c r="D366" s="29" t="str">
        <f>IF(J366="","",VLOOKUP(J366,data!$A$3:$AD$2550,13,FALSE))</f>
        <v/>
      </c>
      <c r="E366" s="28" t="str">
        <f>IF(J366="","",VLOOKUP(J366,data!$A$3:$AD$2550,29,FALSE))</f>
        <v/>
      </c>
      <c r="F366" s="116"/>
      <c r="G366" s="117"/>
      <c r="H366" s="118"/>
      <c r="I366" s="45"/>
      <c r="J366" s="16"/>
      <c r="K366" s="30" t="str">
        <f>IF(J366="","",VLOOKUP(J366,data!$A$3:$AD$2550,21,FALSE))</f>
        <v/>
      </c>
      <c r="L366" s="31" t="str">
        <f t="shared" si="7"/>
        <v/>
      </c>
      <c r="M366" s="116"/>
      <c r="N366" s="117"/>
      <c r="O366" s="117"/>
      <c r="P366" s="118"/>
      <c r="Q366" s="32" t="str">
        <f>IF(J366="","",VLOOKUP(J366,data!$A$3:$AD$2550,25,FALSE))</f>
        <v/>
      </c>
      <c r="R366" s="33" t="str">
        <f>IF(J366="","",VLOOKUP(J366,data!$A$3:$AD$2550,20,FALSE))</f>
        <v/>
      </c>
    </row>
    <row r="367" spans="1:18" s="25" customFormat="1" ht="18" hidden="1" customHeight="1">
      <c r="A367" s="28">
        <v>77</v>
      </c>
      <c r="B367" s="119" t="str">
        <f>IF(J367="","",VLOOKUP(J367,data!$A$3:$AD$2550,19,FALSE))</f>
        <v/>
      </c>
      <c r="C367" s="120"/>
      <c r="D367" s="29" t="str">
        <f>IF(J367="","",VLOOKUP(J367,data!$A$3:$AD$2550,13,FALSE))</f>
        <v/>
      </c>
      <c r="E367" s="28" t="str">
        <f>IF(J367="","",VLOOKUP(J367,data!$A$3:$AD$2550,29,FALSE))</f>
        <v/>
      </c>
      <c r="F367" s="116"/>
      <c r="G367" s="117"/>
      <c r="H367" s="118"/>
      <c r="I367" s="45"/>
      <c r="J367" s="16"/>
      <c r="K367" s="30" t="str">
        <f>IF(J367="","",VLOOKUP(J367,data!$A$3:$AD$2550,21,FALSE))</f>
        <v/>
      </c>
      <c r="L367" s="31" t="str">
        <f t="shared" si="7"/>
        <v/>
      </c>
      <c r="M367" s="116"/>
      <c r="N367" s="117"/>
      <c r="O367" s="117"/>
      <c r="P367" s="118"/>
      <c r="Q367" s="32" t="str">
        <f>IF(J367="","",VLOOKUP(J367,data!$A$3:$AD$2550,25,FALSE))</f>
        <v/>
      </c>
      <c r="R367" s="33" t="str">
        <f>IF(J367="","",VLOOKUP(J367,data!$A$3:$AD$2550,20,FALSE))</f>
        <v/>
      </c>
    </row>
    <row r="368" spans="1:18" s="25" customFormat="1" ht="18" hidden="1" customHeight="1">
      <c r="A368" s="28">
        <v>78</v>
      </c>
      <c r="B368" s="119" t="str">
        <f>IF(J368="","",VLOOKUP(J368,data!$A$3:$AD$2550,19,FALSE))</f>
        <v/>
      </c>
      <c r="C368" s="120"/>
      <c r="D368" s="29" t="str">
        <f>IF(J368="","",VLOOKUP(J368,data!$A$3:$AD$2550,13,FALSE))</f>
        <v/>
      </c>
      <c r="E368" s="28" t="str">
        <f>IF(J368="","",VLOOKUP(J368,data!$A$3:$AD$2550,29,FALSE))</f>
        <v/>
      </c>
      <c r="F368" s="116"/>
      <c r="G368" s="117"/>
      <c r="H368" s="118"/>
      <c r="I368" s="45"/>
      <c r="J368" s="16"/>
      <c r="K368" s="30" t="str">
        <f>IF(J368="","",VLOOKUP(J368,data!$A$3:$AD$2550,21,FALSE))</f>
        <v/>
      </c>
      <c r="L368" s="31" t="str">
        <f t="shared" si="7"/>
        <v/>
      </c>
      <c r="M368" s="116"/>
      <c r="N368" s="117"/>
      <c r="O368" s="117"/>
      <c r="P368" s="118"/>
      <c r="Q368" s="32" t="str">
        <f>IF(J368="","",VLOOKUP(J368,data!$A$3:$AD$2550,25,FALSE))</f>
        <v/>
      </c>
      <c r="R368" s="33" t="str">
        <f>IF(J368="","",VLOOKUP(J368,data!$A$3:$AD$2550,20,FALSE))</f>
        <v/>
      </c>
    </row>
    <row r="369" spans="1:18" s="25" customFormat="1" ht="18" hidden="1" customHeight="1">
      <c r="A369" s="28">
        <v>79</v>
      </c>
      <c r="B369" s="119" t="str">
        <f>IF(J369="","",VLOOKUP(J369,data!$A$3:$AD$2550,19,FALSE))</f>
        <v/>
      </c>
      <c r="C369" s="120"/>
      <c r="D369" s="29" t="str">
        <f>IF(J369="","",VLOOKUP(J369,data!$A$3:$AD$2550,13,FALSE))</f>
        <v/>
      </c>
      <c r="E369" s="28" t="str">
        <f>IF(J369="","",VLOOKUP(J369,data!$A$3:$AD$2550,29,FALSE))</f>
        <v/>
      </c>
      <c r="F369" s="116"/>
      <c r="G369" s="117"/>
      <c r="H369" s="118"/>
      <c r="I369" s="45"/>
      <c r="J369" s="16"/>
      <c r="K369" s="30" t="str">
        <f>IF(J369="","",VLOOKUP(J369,data!$A$3:$AD$2550,21,FALSE))</f>
        <v/>
      </c>
      <c r="L369" s="31" t="str">
        <f t="shared" si="7"/>
        <v/>
      </c>
      <c r="M369" s="116"/>
      <c r="N369" s="117"/>
      <c r="O369" s="117"/>
      <c r="P369" s="118"/>
      <c r="Q369" s="32" t="str">
        <f>IF(J369="","",VLOOKUP(J369,data!$A$3:$AD$2550,25,FALSE))</f>
        <v/>
      </c>
      <c r="R369" s="33" t="str">
        <f>IF(J369="","",VLOOKUP(J369,data!$A$3:$AD$2550,20,FALSE))</f>
        <v/>
      </c>
    </row>
    <row r="370" spans="1:18" s="25" customFormat="1" ht="18" hidden="1" customHeight="1">
      <c r="A370" s="28">
        <v>80</v>
      </c>
      <c r="B370" s="119" t="str">
        <f>IF(J370="","",VLOOKUP(J370,data!$A$3:$AD$2550,19,FALSE))</f>
        <v/>
      </c>
      <c r="C370" s="120"/>
      <c r="D370" s="29" t="str">
        <f>IF(J370="","",VLOOKUP(J370,data!$A$3:$AD$2550,13,FALSE))</f>
        <v/>
      </c>
      <c r="E370" s="28" t="str">
        <f>IF(J370="","",VLOOKUP(J370,data!$A$3:$AD$2550,29,FALSE))</f>
        <v/>
      </c>
      <c r="F370" s="116"/>
      <c r="G370" s="117"/>
      <c r="H370" s="118"/>
      <c r="I370" s="45"/>
      <c r="J370" s="16"/>
      <c r="K370" s="30" t="str">
        <f>IF(J370="","",VLOOKUP(J370,data!$A$3:$AD$2550,21,FALSE))</f>
        <v/>
      </c>
      <c r="L370" s="31" t="str">
        <f t="shared" si="7"/>
        <v/>
      </c>
      <c r="M370" s="116"/>
      <c r="N370" s="117"/>
      <c r="O370" s="117"/>
      <c r="P370" s="118"/>
      <c r="Q370" s="32" t="str">
        <f>IF(J370="","",VLOOKUP(J370,data!$A$3:$AD$2550,25,FALSE))</f>
        <v/>
      </c>
      <c r="R370" s="33" t="str">
        <f>IF(J370="","",VLOOKUP(J370,data!$A$3:$AD$2550,20,FALSE))</f>
        <v/>
      </c>
    </row>
    <row r="371" spans="1:18" s="25" customFormat="1" ht="18" hidden="1" customHeight="1">
      <c r="A371" s="28">
        <v>81</v>
      </c>
      <c r="B371" s="119" t="str">
        <f>IF(J371="","",VLOOKUP(J371,data!$A$3:$AD$2550,19,FALSE))</f>
        <v/>
      </c>
      <c r="C371" s="120"/>
      <c r="D371" s="29" t="str">
        <f>IF(J371="","",VLOOKUP(J371,data!$A$3:$AD$2550,13,FALSE))</f>
        <v/>
      </c>
      <c r="E371" s="28" t="str">
        <f>IF(J371="","",VLOOKUP(J371,data!$A$3:$AD$2550,29,FALSE))</f>
        <v/>
      </c>
      <c r="F371" s="116"/>
      <c r="G371" s="117"/>
      <c r="H371" s="118"/>
      <c r="I371" s="45"/>
      <c r="J371" s="16"/>
      <c r="K371" s="30" t="str">
        <f>IF(J371="","",VLOOKUP(J371,data!$A$3:$AD$2550,21,FALSE))</f>
        <v/>
      </c>
      <c r="L371" s="31" t="str">
        <f t="shared" si="7"/>
        <v/>
      </c>
      <c r="M371" s="116"/>
      <c r="N371" s="117"/>
      <c r="O371" s="117"/>
      <c r="P371" s="118"/>
      <c r="Q371" s="32" t="str">
        <f>IF(J371="","",VLOOKUP(J371,data!$A$3:$AD$2550,25,FALSE))</f>
        <v/>
      </c>
      <c r="R371" s="33" t="str">
        <f>IF(J371="","",VLOOKUP(J371,data!$A$3:$AD$2550,20,FALSE))</f>
        <v/>
      </c>
    </row>
    <row r="372" spans="1:18" s="25" customFormat="1" ht="18" hidden="1" customHeight="1">
      <c r="A372" s="28">
        <v>82</v>
      </c>
      <c r="B372" s="119" t="str">
        <f>IF(J372="","",VLOOKUP(J372,data!$A$3:$AD$2550,19,FALSE))</f>
        <v/>
      </c>
      <c r="C372" s="120"/>
      <c r="D372" s="29" t="str">
        <f>IF(J372="","",VLOOKUP(J372,data!$A$3:$AD$2550,13,FALSE))</f>
        <v/>
      </c>
      <c r="E372" s="28" t="str">
        <f>IF(J372="","",VLOOKUP(J372,data!$A$3:$AD$2550,29,FALSE))</f>
        <v/>
      </c>
      <c r="F372" s="116"/>
      <c r="G372" s="117"/>
      <c r="H372" s="118"/>
      <c r="I372" s="45"/>
      <c r="J372" s="16"/>
      <c r="K372" s="30" t="str">
        <f>IF(J372="","",VLOOKUP(J372,data!$A$3:$AD$2550,21,FALSE))</f>
        <v/>
      </c>
      <c r="L372" s="31" t="str">
        <f t="shared" si="7"/>
        <v/>
      </c>
      <c r="M372" s="116"/>
      <c r="N372" s="117"/>
      <c r="O372" s="117"/>
      <c r="P372" s="118"/>
      <c r="Q372" s="32" t="str">
        <f>IF(J372="","",VLOOKUP(J372,data!$A$3:$AD$2550,25,FALSE))</f>
        <v/>
      </c>
      <c r="R372" s="33" t="str">
        <f>IF(J372="","",VLOOKUP(J372,data!$A$3:$AD$2550,20,FALSE))</f>
        <v/>
      </c>
    </row>
    <row r="373" spans="1:18" s="25" customFormat="1" ht="18" hidden="1" customHeight="1">
      <c r="A373" s="28">
        <v>83</v>
      </c>
      <c r="B373" s="119" t="str">
        <f>IF(J373="","",VLOOKUP(J373,data!$A$3:$AD$2550,19,FALSE))</f>
        <v/>
      </c>
      <c r="C373" s="120"/>
      <c r="D373" s="29" t="str">
        <f>IF(J373="","",VLOOKUP(J373,data!$A$3:$AD$2550,13,FALSE))</f>
        <v/>
      </c>
      <c r="E373" s="28" t="str">
        <f>IF(J373="","",VLOOKUP(J373,data!$A$3:$AD$2550,29,FALSE))</f>
        <v/>
      </c>
      <c r="F373" s="116"/>
      <c r="G373" s="117"/>
      <c r="H373" s="118"/>
      <c r="I373" s="45"/>
      <c r="J373" s="16"/>
      <c r="K373" s="30" t="str">
        <f>IF(J373="","",VLOOKUP(J373,data!$A$3:$AD$2550,21,FALSE))</f>
        <v/>
      </c>
      <c r="L373" s="31" t="str">
        <f t="shared" si="7"/>
        <v/>
      </c>
      <c r="M373" s="116"/>
      <c r="N373" s="117"/>
      <c r="O373" s="117"/>
      <c r="P373" s="118"/>
      <c r="Q373" s="32" t="str">
        <f>IF(J373="","",VLOOKUP(J373,data!$A$3:$AD$2550,25,FALSE))</f>
        <v/>
      </c>
      <c r="R373" s="33" t="str">
        <f>IF(J373="","",VLOOKUP(J373,data!$A$3:$AD$2550,20,FALSE))</f>
        <v/>
      </c>
    </row>
    <row r="374" spans="1:18" s="25" customFormat="1" ht="18" hidden="1" customHeight="1">
      <c r="A374" s="28">
        <v>84</v>
      </c>
      <c r="B374" s="119" t="str">
        <f>IF(J374="","",VLOOKUP(J374,data!$A$3:$AD$2550,19,FALSE))</f>
        <v/>
      </c>
      <c r="C374" s="120"/>
      <c r="D374" s="29" t="str">
        <f>IF(J374="","",VLOOKUP(J374,data!$A$3:$AD$2550,13,FALSE))</f>
        <v/>
      </c>
      <c r="E374" s="28" t="str">
        <f>IF(J374="","",VLOOKUP(J374,data!$A$3:$AD$2550,29,FALSE))</f>
        <v/>
      </c>
      <c r="F374" s="116"/>
      <c r="G374" s="117"/>
      <c r="H374" s="118"/>
      <c r="I374" s="45"/>
      <c r="J374" s="16"/>
      <c r="K374" s="30" t="str">
        <f>IF(J374="","",VLOOKUP(J374,data!$A$3:$AD$2550,21,FALSE))</f>
        <v/>
      </c>
      <c r="L374" s="31" t="str">
        <f t="shared" si="7"/>
        <v/>
      </c>
      <c r="M374" s="116"/>
      <c r="N374" s="117"/>
      <c r="O374" s="117"/>
      <c r="P374" s="118"/>
      <c r="Q374" s="32" t="str">
        <f>IF(J374="","",VLOOKUP(J374,data!$A$3:$AD$2550,25,FALSE))</f>
        <v/>
      </c>
      <c r="R374" s="33" t="str">
        <f>IF(J374="","",VLOOKUP(J374,data!$A$3:$AD$2550,20,FALSE))</f>
        <v/>
      </c>
    </row>
    <row r="375" spans="1:18" s="25" customFormat="1" ht="18" hidden="1" customHeight="1">
      <c r="A375" s="28">
        <v>85</v>
      </c>
      <c r="B375" s="119" t="str">
        <f>IF(J375="","",VLOOKUP(J375,data!$A$3:$AD$2550,19,FALSE))</f>
        <v/>
      </c>
      <c r="C375" s="120"/>
      <c r="D375" s="29" t="str">
        <f>IF(J375="","",VLOOKUP(J375,data!$A$3:$AD$2550,13,FALSE))</f>
        <v/>
      </c>
      <c r="E375" s="28" t="str">
        <f>IF(J375="","",VLOOKUP(J375,data!$A$3:$AD$2550,29,FALSE))</f>
        <v/>
      </c>
      <c r="F375" s="116"/>
      <c r="G375" s="117"/>
      <c r="H375" s="118"/>
      <c r="I375" s="45"/>
      <c r="J375" s="16"/>
      <c r="K375" s="30" t="str">
        <f>IF(J375="","",VLOOKUP(J375,data!$A$3:$AD$2550,21,FALSE))</f>
        <v/>
      </c>
      <c r="L375" s="31" t="str">
        <f t="shared" si="7"/>
        <v/>
      </c>
      <c r="M375" s="116"/>
      <c r="N375" s="117"/>
      <c r="O375" s="117"/>
      <c r="P375" s="118"/>
      <c r="Q375" s="32" t="str">
        <f>IF(J375="","",VLOOKUP(J375,data!$A$3:$AD$2550,25,FALSE))</f>
        <v/>
      </c>
      <c r="R375" s="33" t="str">
        <f>IF(J375="","",VLOOKUP(J375,data!$A$3:$AD$2550,20,FALSE))</f>
        <v/>
      </c>
    </row>
    <row r="376" spans="1:18" s="25" customFormat="1" ht="18" hidden="1" customHeight="1">
      <c r="A376" s="28">
        <v>86</v>
      </c>
      <c r="B376" s="119" t="str">
        <f>IF(J376="","",VLOOKUP(J376,data!$A$3:$AD$2550,19,FALSE))</f>
        <v/>
      </c>
      <c r="C376" s="120"/>
      <c r="D376" s="29" t="str">
        <f>IF(J376="","",VLOOKUP(J376,data!$A$3:$AD$2550,13,FALSE))</f>
        <v/>
      </c>
      <c r="E376" s="28" t="str">
        <f>IF(J376="","",VLOOKUP(J376,data!$A$3:$AD$2550,29,FALSE))</f>
        <v/>
      </c>
      <c r="F376" s="116"/>
      <c r="G376" s="117"/>
      <c r="H376" s="118"/>
      <c r="I376" s="45"/>
      <c r="J376" s="16"/>
      <c r="K376" s="30" t="str">
        <f>IF(J376="","",VLOOKUP(J376,data!$A$3:$AD$2550,21,FALSE))</f>
        <v/>
      </c>
      <c r="L376" s="31" t="str">
        <f t="shared" si="7"/>
        <v/>
      </c>
      <c r="M376" s="116"/>
      <c r="N376" s="117"/>
      <c r="O376" s="117"/>
      <c r="P376" s="118"/>
      <c r="Q376" s="32" t="str">
        <f>IF(J376="","",VLOOKUP(J376,data!$A$3:$AD$2550,25,FALSE))</f>
        <v/>
      </c>
      <c r="R376" s="33" t="str">
        <f>IF(J376="","",VLOOKUP(J376,data!$A$3:$AD$2550,20,FALSE))</f>
        <v/>
      </c>
    </row>
    <row r="377" spans="1:18" s="25" customFormat="1" ht="18" hidden="1" customHeight="1">
      <c r="A377" s="28">
        <v>87</v>
      </c>
      <c r="B377" s="119" t="str">
        <f>IF(J377="","",VLOOKUP(J377,data!$A$3:$AD$2550,19,FALSE))</f>
        <v/>
      </c>
      <c r="C377" s="120"/>
      <c r="D377" s="29" t="str">
        <f>IF(J377="","",VLOOKUP(J377,data!$A$3:$AD$2550,13,FALSE))</f>
        <v/>
      </c>
      <c r="E377" s="28" t="str">
        <f>IF(J377="","",VLOOKUP(J377,data!$A$3:$AD$2550,29,FALSE))</f>
        <v/>
      </c>
      <c r="F377" s="116"/>
      <c r="G377" s="117"/>
      <c r="H377" s="118"/>
      <c r="I377" s="45"/>
      <c r="J377" s="16"/>
      <c r="K377" s="30" t="str">
        <f>IF(J377="","",VLOOKUP(J377,data!$A$3:$AD$2550,21,FALSE))</f>
        <v/>
      </c>
      <c r="L377" s="31" t="str">
        <f t="shared" si="7"/>
        <v/>
      </c>
      <c r="M377" s="116"/>
      <c r="N377" s="117"/>
      <c r="O377" s="117"/>
      <c r="P377" s="118"/>
      <c r="Q377" s="32" t="str">
        <f>IF(J377="","",VLOOKUP(J377,data!$A$3:$AD$2550,25,FALSE))</f>
        <v/>
      </c>
      <c r="R377" s="33" t="str">
        <f>IF(J377="","",VLOOKUP(J377,data!$A$3:$AD$2550,20,FALSE))</f>
        <v/>
      </c>
    </row>
    <row r="378" spans="1:18" s="25" customFormat="1" ht="18" hidden="1" customHeight="1">
      <c r="A378" s="28">
        <v>88</v>
      </c>
      <c r="B378" s="119" t="str">
        <f>IF(J378="","",VLOOKUP(J378,data!$A$3:$AD$2550,19,FALSE))</f>
        <v/>
      </c>
      <c r="C378" s="120"/>
      <c r="D378" s="29" t="str">
        <f>IF(J378="","",VLOOKUP(J378,data!$A$3:$AD$2550,13,FALSE))</f>
        <v/>
      </c>
      <c r="E378" s="28" t="str">
        <f>IF(J378="","",VLOOKUP(J378,data!$A$3:$AD$2550,29,FALSE))</f>
        <v/>
      </c>
      <c r="F378" s="116"/>
      <c r="G378" s="117"/>
      <c r="H378" s="118"/>
      <c r="I378" s="45"/>
      <c r="J378" s="16"/>
      <c r="K378" s="30" t="str">
        <f>IF(J378="","",VLOOKUP(J378,data!$A$3:$AD$2550,21,FALSE))</f>
        <v/>
      </c>
      <c r="L378" s="31" t="str">
        <f t="shared" si="7"/>
        <v/>
      </c>
      <c r="M378" s="116"/>
      <c r="N378" s="117"/>
      <c r="O378" s="117"/>
      <c r="P378" s="118"/>
      <c r="Q378" s="32" t="str">
        <f>IF(J378="","",VLOOKUP(J378,data!$A$3:$AD$2550,25,FALSE))</f>
        <v/>
      </c>
      <c r="R378" s="33" t="str">
        <f>IF(J378="","",VLOOKUP(J378,data!$A$3:$AD$2550,20,FALSE))</f>
        <v/>
      </c>
    </row>
    <row r="379" spans="1:18" s="25" customFormat="1" ht="18" hidden="1" customHeight="1">
      <c r="A379" s="28">
        <v>89</v>
      </c>
      <c r="B379" s="119" t="str">
        <f>IF(J379="","",VLOOKUP(J379,data!$A$3:$AD$2550,19,FALSE))</f>
        <v/>
      </c>
      <c r="C379" s="120"/>
      <c r="D379" s="29" t="str">
        <f>IF(J379="","",VLOOKUP(J379,data!$A$3:$AD$2550,13,FALSE))</f>
        <v/>
      </c>
      <c r="E379" s="28" t="str">
        <f>IF(J379="","",VLOOKUP(J379,data!$A$3:$AD$2550,29,FALSE))</f>
        <v/>
      </c>
      <c r="F379" s="116"/>
      <c r="G379" s="117"/>
      <c r="H379" s="118"/>
      <c r="I379" s="45"/>
      <c r="J379" s="16"/>
      <c r="K379" s="30" t="str">
        <f>IF(J379="","",VLOOKUP(J379,data!$A$3:$AD$2550,21,FALSE))</f>
        <v/>
      </c>
      <c r="L379" s="31" t="str">
        <f t="shared" si="7"/>
        <v/>
      </c>
      <c r="M379" s="116"/>
      <c r="N379" s="117"/>
      <c r="O379" s="117"/>
      <c r="P379" s="118"/>
      <c r="Q379" s="32" t="str">
        <f>IF(J379="","",VLOOKUP(J379,data!$A$3:$AD$2550,25,FALSE))</f>
        <v/>
      </c>
      <c r="R379" s="33" t="str">
        <f>IF(J379="","",VLOOKUP(J379,data!$A$3:$AD$2550,20,FALSE))</f>
        <v/>
      </c>
    </row>
    <row r="380" spans="1:18" s="25" customFormat="1" ht="18" hidden="1" customHeight="1">
      <c r="A380" s="28">
        <v>90</v>
      </c>
      <c r="B380" s="119" t="str">
        <f>IF(J380="","",VLOOKUP(J380,data!$A$3:$AD$2550,19,FALSE))</f>
        <v/>
      </c>
      <c r="C380" s="120"/>
      <c r="D380" s="29" t="str">
        <f>IF(J380="","",VLOOKUP(J380,data!$A$3:$AD$2550,13,FALSE))</f>
        <v/>
      </c>
      <c r="E380" s="28" t="str">
        <f>IF(J380="","",VLOOKUP(J380,data!$A$3:$AD$2550,29,FALSE))</f>
        <v/>
      </c>
      <c r="F380" s="116"/>
      <c r="G380" s="117"/>
      <c r="H380" s="118"/>
      <c r="I380" s="45"/>
      <c r="J380" s="16"/>
      <c r="K380" s="30" t="str">
        <f>IF(J380="","",VLOOKUP(J380,data!$A$3:$AD$2550,21,FALSE))</f>
        <v/>
      </c>
      <c r="L380" s="31" t="str">
        <f t="shared" si="7"/>
        <v/>
      </c>
      <c r="M380" s="116"/>
      <c r="N380" s="117"/>
      <c r="O380" s="117"/>
      <c r="P380" s="118"/>
      <c r="Q380" s="32" t="str">
        <f>IF(J380="","",VLOOKUP(J380,data!$A$3:$AD$2550,25,FALSE))</f>
        <v/>
      </c>
      <c r="R380" s="33" t="str">
        <f>IF(J380="","",VLOOKUP(J380,data!$A$3:$AD$2550,20,FALSE))</f>
        <v/>
      </c>
    </row>
    <row r="381" spans="1:18" s="25" customFormat="1" ht="18" hidden="1" customHeight="1">
      <c r="A381" s="28">
        <v>91</v>
      </c>
      <c r="B381" s="119" t="str">
        <f>IF(J381="","",VLOOKUP(J381,data!$A$3:$AD$2550,19,FALSE))</f>
        <v/>
      </c>
      <c r="C381" s="120"/>
      <c r="D381" s="29" t="str">
        <f>IF(J381="","",VLOOKUP(J381,data!$A$3:$AD$2550,13,FALSE))</f>
        <v/>
      </c>
      <c r="E381" s="28" t="str">
        <f>IF(J381="","",VLOOKUP(J381,data!$A$3:$AD$2550,29,FALSE))</f>
        <v/>
      </c>
      <c r="F381" s="116"/>
      <c r="G381" s="117"/>
      <c r="H381" s="118"/>
      <c r="I381" s="45"/>
      <c r="J381" s="16"/>
      <c r="K381" s="30" t="str">
        <f>IF(J381="","",VLOOKUP(J381,data!$A$3:$AD$2550,21,FALSE))</f>
        <v/>
      </c>
      <c r="L381" s="31" t="str">
        <f t="shared" si="7"/>
        <v/>
      </c>
      <c r="M381" s="116"/>
      <c r="N381" s="117"/>
      <c r="O381" s="117"/>
      <c r="P381" s="118"/>
      <c r="Q381" s="32" t="str">
        <f>IF(J381="","",VLOOKUP(J381,data!$A$3:$AD$2550,25,FALSE))</f>
        <v/>
      </c>
      <c r="R381" s="33" t="str">
        <f>IF(J381="","",VLOOKUP(J381,data!$A$3:$AD$2550,20,FALSE))</f>
        <v/>
      </c>
    </row>
    <row r="382" spans="1:18" s="25" customFormat="1" ht="18" hidden="1" customHeight="1">
      <c r="A382" s="28">
        <v>92</v>
      </c>
      <c r="B382" s="119" t="str">
        <f>IF(J382="","",VLOOKUP(J382,data!$A$3:$AD$2550,19,FALSE))</f>
        <v/>
      </c>
      <c r="C382" s="120"/>
      <c r="D382" s="29" t="str">
        <f>IF(J382="","",VLOOKUP(J382,data!$A$3:$AD$2550,13,FALSE))</f>
        <v/>
      </c>
      <c r="E382" s="28" t="str">
        <f>IF(J382="","",VLOOKUP(J382,data!$A$3:$AD$2550,29,FALSE))</f>
        <v/>
      </c>
      <c r="F382" s="116"/>
      <c r="G382" s="117"/>
      <c r="H382" s="118"/>
      <c r="I382" s="45"/>
      <c r="J382" s="16"/>
      <c r="K382" s="30" t="str">
        <f>IF(J382="","",VLOOKUP(J382,data!$A$3:$AD$2550,21,FALSE))</f>
        <v/>
      </c>
      <c r="L382" s="31" t="str">
        <f t="shared" si="7"/>
        <v/>
      </c>
      <c r="M382" s="116"/>
      <c r="N382" s="117"/>
      <c r="O382" s="117"/>
      <c r="P382" s="118"/>
      <c r="Q382" s="32" t="str">
        <f>IF(J382="","",VLOOKUP(J382,data!$A$3:$AD$2550,25,FALSE))</f>
        <v/>
      </c>
      <c r="R382" s="33" t="str">
        <f>IF(J382="","",VLOOKUP(J382,data!$A$3:$AD$2550,20,FALSE))</f>
        <v/>
      </c>
    </row>
    <row r="383" spans="1:18" s="25" customFormat="1" ht="18" hidden="1" customHeight="1">
      <c r="A383" s="28">
        <v>93</v>
      </c>
      <c r="B383" s="119" t="str">
        <f>IF(J383="","",VLOOKUP(J383,data!$A$3:$AD$2550,19,FALSE))</f>
        <v/>
      </c>
      <c r="C383" s="120"/>
      <c r="D383" s="29" t="str">
        <f>IF(J383="","",VLOOKUP(J383,data!$A$3:$AD$2550,13,FALSE))</f>
        <v/>
      </c>
      <c r="E383" s="28" t="str">
        <f>IF(J383="","",VLOOKUP(J383,data!$A$3:$AD$2550,29,FALSE))</f>
        <v/>
      </c>
      <c r="F383" s="116"/>
      <c r="G383" s="117"/>
      <c r="H383" s="118"/>
      <c r="I383" s="45"/>
      <c r="J383" s="16"/>
      <c r="K383" s="30" t="str">
        <f>IF(J383="","",VLOOKUP(J383,data!$A$3:$AD$2550,21,FALSE))</f>
        <v/>
      </c>
      <c r="L383" s="31" t="str">
        <f t="shared" si="7"/>
        <v/>
      </c>
      <c r="M383" s="116"/>
      <c r="N383" s="117"/>
      <c r="O383" s="117"/>
      <c r="P383" s="118"/>
      <c r="Q383" s="32" t="str">
        <f>IF(J383="","",VLOOKUP(J383,data!$A$3:$AD$2550,25,FALSE))</f>
        <v/>
      </c>
      <c r="R383" s="33" t="str">
        <f>IF(J383="","",VLOOKUP(J383,data!$A$3:$AD$2550,20,FALSE))</f>
        <v/>
      </c>
    </row>
    <row r="384" spans="1:18" s="25" customFormat="1" ht="18" hidden="1" customHeight="1">
      <c r="A384" s="28">
        <v>94</v>
      </c>
      <c r="B384" s="119" t="str">
        <f>IF(J384="","",VLOOKUP(J384,data!$A$3:$AD$2550,19,FALSE))</f>
        <v/>
      </c>
      <c r="C384" s="120"/>
      <c r="D384" s="29" t="str">
        <f>IF(J384="","",VLOOKUP(J384,data!$A$3:$AD$2550,13,FALSE))</f>
        <v/>
      </c>
      <c r="E384" s="28" t="str">
        <f>IF(J384="","",VLOOKUP(J384,data!$A$3:$AD$2550,29,FALSE))</f>
        <v/>
      </c>
      <c r="F384" s="116"/>
      <c r="G384" s="117"/>
      <c r="H384" s="118"/>
      <c r="I384" s="45"/>
      <c r="J384" s="16"/>
      <c r="K384" s="30" t="str">
        <f>IF(J384="","",VLOOKUP(J384,data!$A$3:$AD$2550,21,FALSE))</f>
        <v/>
      </c>
      <c r="L384" s="31" t="str">
        <f t="shared" si="7"/>
        <v/>
      </c>
      <c r="M384" s="116"/>
      <c r="N384" s="117"/>
      <c r="O384" s="117"/>
      <c r="P384" s="118"/>
      <c r="Q384" s="32" t="str">
        <f>IF(J384="","",VLOOKUP(J384,data!$A$3:$AD$2550,25,FALSE))</f>
        <v/>
      </c>
      <c r="R384" s="33" t="str">
        <f>IF(J384="","",VLOOKUP(J384,data!$A$3:$AD$2550,20,FALSE))</f>
        <v/>
      </c>
    </row>
    <row r="385" spans="1:18" s="25" customFormat="1" ht="18" hidden="1" customHeight="1">
      <c r="A385" s="28">
        <v>95</v>
      </c>
      <c r="B385" s="119" t="str">
        <f>IF(J385="","",VLOOKUP(J385,data!$A$3:$AD$2550,19,FALSE))</f>
        <v/>
      </c>
      <c r="C385" s="120"/>
      <c r="D385" s="29" t="str">
        <f>IF(J385="","",VLOOKUP(J385,data!$A$3:$AD$2550,13,FALSE))</f>
        <v/>
      </c>
      <c r="E385" s="28" t="str">
        <f>IF(J385="","",VLOOKUP(J385,data!$A$3:$AD$2550,29,FALSE))</f>
        <v/>
      </c>
      <c r="F385" s="116"/>
      <c r="G385" s="117"/>
      <c r="H385" s="118"/>
      <c r="I385" s="45"/>
      <c r="J385" s="16"/>
      <c r="K385" s="30" t="str">
        <f>IF(J385="","",VLOOKUP(J385,data!$A$3:$AD$2550,21,FALSE))</f>
        <v/>
      </c>
      <c r="L385" s="31" t="str">
        <f t="shared" si="7"/>
        <v/>
      </c>
      <c r="M385" s="116"/>
      <c r="N385" s="117"/>
      <c r="O385" s="117"/>
      <c r="P385" s="118"/>
      <c r="Q385" s="32" t="str">
        <f>IF(J385="","",VLOOKUP(J385,data!$A$3:$AD$2550,25,FALSE))</f>
        <v/>
      </c>
      <c r="R385" s="33" t="str">
        <f>IF(J385="","",VLOOKUP(J385,data!$A$3:$AD$2550,20,FALSE))</f>
        <v/>
      </c>
    </row>
    <row r="386" spans="1:18" s="25" customFormat="1" ht="18" hidden="1" customHeight="1">
      <c r="A386" s="28">
        <v>96</v>
      </c>
      <c r="B386" s="119" t="str">
        <f>IF(J386="","",VLOOKUP(J386,data!$A$3:$AD$2550,19,FALSE))</f>
        <v/>
      </c>
      <c r="C386" s="120"/>
      <c r="D386" s="29" t="str">
        <f>IF(J386="","",VLOOKUP(J386,data!$A$3:$AD$2550,13,FALSE))</f>
        <v/>
      </c>
      <c r="E386" s="28" t="str">
        <f>IF(J386="","",VLOOKUP(J386,data!$A$3:$AD$2550,29,FALSE))</f>
        <v/>
      </c>
      <c r="F386" s="116"/>
      <c r="G386" s="117"/>
      <c r="H386" s="118"/>
      <c r="I386" s="45"/>
      <c r="J386" s="16"/>
      <c r="K386" s="30" t="str">
        <f>IF(J386="","",VLOOKUP(J386,data!$A$3:$AD$2550,21,FALSE))</f>
        <v/>
      </c>
      <c r="L386" s="31" t="str">
        <f t="shared" si="7"/>
        <v/>
      </c>
      <c r="M386" s="116"/>
      <c r="N386" s="117"/>
      <c r="O386" s="117"/>
      <c r="P386" s="118"/>
      <c r="Q386" s="32" t="str">
        <f>IF(J386="","",VLOOKUP(J386,data!$A$3:$AD$2550,25,FALSE))</f>
        <v/>
      </c>
      <c r="R386" s="33" t="str">
        <f>IF(J386="","",VLOOKUP(J386,data!$A$3:$AD$2550,20,FALSE))</f>
        <v/>
      </c>
    </row>
    <row r="387" spans="1:18" s="25" customFormat="1" ht="18" hidden="1" customHeight="1">
      <c r="A387" s="28">
        <v>97</v>
      </c>
      <c r="B387" s="119" t="str">
        <f>IF(J387="","",VLOOKUP(J387,data!$A$3:$AD$2550,19,FALSE))</f>
        <v/>
      </c>
      <c r="C387" s="120"/>
      <c r="D387" s="29" t="str">
        <f>IF(J387="","",VLOOKUP(J387,data!$A$3:$AD$2550,13,FALSE))</f>
        <v/>
      </c>
      <c r="E387" s="28" t="str">
        <f>IF(J387="","",VLOOKUP(J387,data!$A$3:$AD$2550,29,FALSE))</f>
        <v/>
      </c>
      <c r="F387" s="116"/>
      <c r="G387" s="117"/>
      <c r="H387" s="118"/>
      <c r="I387" s="45"/>
      <c r="J387" s="16"/>
      <c r="K387" s="30" t="str">
        <f>IF(J387="","",VLOOKUP(J387,data!$A$3:$AD$2550,21,FALSE))</f>
        <v/>
      </c>
      <c r="L387" s="31" t="str">
        <f t="shared" si="7"/>
        <v/>
      </c>
      <c r="M387" s="116"/>
      <c r="N387" s="117"/>
      <c r="O387" s="117"/>
      <c r="P387" s="118"/>
      <c r="Q387" s="32" t="str">
        <f>IF(J387="","",VLOOKUP(J387,data!$A$3:$AD$2550,25,FALSE))</f>
        <v/>
      </c>
      <c r="R387" s="33" t="str">
        <f>IF(J387="","",VLOOKUP(J387,data!$A$3:$AD$2550,20,FALSE))</f>
        <v/>
      </c>
    </row>
    <row r="388" spans="1:18" s="25" customFormat="1" ht="18" hidden="1" customHeight="1">
      <c r="A388" s="28">
        <v>98</v>
      </c>
      <c r="B388" s="119" t="str">
        <f>IF(J388="","",VLOOKUP(J388,data!$A$3:$AD$2550,19,FALSE))</f>
        <v/>
      </c>
      <c r="C388" s="120"/>
      <c r="D388" s="29" t="str">
        <f>IF(J388="","",VLOOKUP(J388,data!$A$3:$AD$2550,13,FALSE))</f>
        <v/>
      </c>
      <c r="E388" s="28" t="str">
        <f>IF(J388="","",VLOOKUP(J388,data!$A$3:$AD$2550,29,FALSE))</f>
        <v/>
      </c>
      <c r="F388" s="116"/>
      <c r="G388" s="117"/>
      <c r="H388" s="118"/>
      <c r="I388" s="45"/>
      <c r="J388" s="16"/>
      <c r="K388" s="30" t="str">
        <f>IF(J388="","",VLOOKUP(J388,data!$A$3:$AD$2550,21,FALSE))</f>
        <v/>
      </c>
      <c r="L388" s="31" t="str">
        <f t="shared" si="7"/>
        <v/>
      </c>
      <c r="M388" s="116"/>
      <c r="N388" s="117"/>
      <c r="O388" s="117"/>
      <c r="P388" s="118"/>
      <c r="Q388" s="32" t="str">
        <f>IF(J388="","",VLOOKUP(J388,data!$A$3:$AD$2550,25,FALSE))</f>
        <v/>
      </c>
      <c r="R388" s="33" t="str">
        <f>IF(J388="","",VLOOKUP(J388,data!$A$3:$AD$2550,20,FALSE))</f>
        <v/>
      </c>
    </row>
    <row r="389" spans="1:18" s="25" customFormat="1" ht="18" hidden="1" customHeight="1">
      <c r="A389" s="28">
        <v>99</v>
      </c>
      <c r="B389" s="119" t="str">
        <f>IF(J389="","",VLOOKUP(J389,data!$A$3:$AD$2550,19,FALSE))</f>
        <v/>
      </c>
      <c r="C389" s="120"/>
      <c r="D389" s="29" t="str">
        <f>IF(J389="","",VLOOKUP(J389,data!$A$3:$AD$2550,13,FALSE))</f>
        <v/>
      </c>
      <c r="E389" s="28" t="str">
        <f>IF(J389="","",VLOOKUP(J389,data!$A$3:$AD$2550,29,FALSE))</f>
        <v/>
      </c>
      <c r="F389" s="116"/>
      <c r="G389" s="117"/>
      <c r="H389" s="118"/>
      <c r="I389" s="45"/>
      <c r="J389" s="16"/>
      <c r="K389" s="30" t="str">
        <f>IF(J389="","",VLOOKUP(J389,data!$A$3:$AD$2550,21,FALSE))</f>
        <v/>
      </c>
      <c r="L389" s="31" t="str">
        <f t="shared" si="7"/>
        <v/>
      </c>
      <c r="M389" s="116"/>
      <c r="N389" s="117"/>
      <c r="O389" s="117"/>
      <c r="P389" s="118"/>
      <c r="Q389" s="32" t="str">
        <f>IF(J389="","",VLOOKUP(J389,data!$A$3:$AD$2550,25,FALSE))</f>
        <v/>
      </c>
      <c r="R389" s="33" t="str">
        <f>IF(J389="","",VLOOKUP(J389,data!$A$3:$AD$2550,20,FALSE))</f>
        <v/>
      </c>
    </row>
    <row r="390" spans="1:18" s="25" customFormat="1" ht="18" hidden="1" customHeight="1">
      <c r="A390" s="28">
        <v>100</v>
      </c>
      <c r="B390" s="119" t="str">
        <f>IF(J390="","",VLOOKUP(J390,data!$A$3:$AD$2550,19,FALSE))</f>
        <v/>
      </c>
      <c r="C390" s="120"/>
      <c r="D390" s="29" t="str">
        <f>IF(J390="","",VLOOKUP(J390,data!$A$3:$AD$2550,13,FALSE))</f>
        <v/>
      </c>
      <c r="E390" s="28" t="str">
        <f>IF(J390="","",VLOOKUP(J390,data!$A$3:$AD$2550,29,FALSE))</f>
        <v/>
      </c>
      <c r="F390" s="116"/>
      <c r="G390" s="117"/>
      <c r="H390" s="118"/>
      <c r="I390" s="45"/>
      <c r="J390" s="16"/>
      <c r="K390" s="30" t="str">
        <f>IF(J390="","",VLOOKUP(J390,data!$A$3:$AD$2550,21,FALSE))</f>
        <v/>
      </c>
      <c r="L390" s="31" t="str">
        <f t="shared" si="7"/>
        <v/>
      </c>
      <c r="M390" s="116"/>
      <c r="N390" s="117"/>
      <c r="O390" s="117"/>
      <c r="P390" s="118"/>
      <c r="Q390" s="32" t="str">
        <f>IF(J390="","",VLOOKUP(J390,data!$A$3:$AD$2550,25,FALSE))</f>
        <v/>
      </c>
      <c r="R390" s="33" t="str">
        <f>IF(J390="","",VLOOKUP(J390,data!$A$3:$AD$2550,20,FALSE))</f>
        <v/>
      </c>
    </row>
    <row r="391" spans="1:18" s="25" customFormat="1" ht="18" hidden="1" customHeight="1">
      <c r="A391" s="28">
        <v>101</v>
      </c>
      <c r="B391" s="119" t="str">
        <f>IF(J391="","",VLOOKUP(J391,data!$A$3:$AD$2550,19,FALSE))</f>
        <v/>
      </c>
      <c r="C391" s="120"/>
      <c r="D391" s="29" t="str">
        <f>IF(J391="","",VLOOKUP(J391,data!$A$3:$AD$2550,13,FALSE))</f>
        <v/>
      </c>
      <c r="E391" s="28" t="str">
        <f>IF(J391="","",VLOOKUP(J391,data!$A$3:$AD$2550,29,FALSE))</f>
        <v/>
      </c>
      <c r="F391" s="116"/>
      <c r="G391" s="117"/>
      <c r="H391" s="118"/>
      <c r="I391" s="45"/>
      <c r="J391" s="16"/>
      <c r="K391" s="30" t="str">
        <f>IF(J391="","",VLOOKUP(J391,data!$A$3:$AD$2550,21,FALSE))</f>
        <v/>
      </c>
      <c r="L391" s="31" t="str">
        <f t="shared" si="7"/>
        <v/>
      </c>
      <c r="M391" s="116"/>
      <c r="N391" s="117"/>
      <c r="O391" s="117"/>
      <c r="P391" s="118"/>
      <c r="Q391" s="32" t="str">
        <f>IF(J391="","",VLOOKUP(J391,data!$A$3:$AD$2550,25,FALSE))</f>
        <v/>
      </c>
      <c r="R391" s="33" t="str">
        <f>IF(J391="","",VLOOKUP(J391,data!$A$3:$AD$2550,20,FALSE))</f>
        <v/>
      </c>
    </row>
    <row r="392" spans="1:18" s="25" customFormat="1" ht="18" hidden="1" customHeight="1">
      <c r="A392" s="28">
        <v>102</v>
      </c>
      <c r="B392" s="119" t="str">
        <f>IF(J392="","",VLOOKUP(J392,data!$A$3:$AD$2550,19,FALSE))</f>
        <v/>
      </c>
      <c r="C392" s="120"/>
      <c r="D392" s="29" t="str">
        <f>IF(J392="","",VLOOKUP(J392,data!$A$3:$AD$2550,13,FALSE))</f>
        <v/>
      </c>
      <c r="E392" s="28" t="str">
        <f>IF(J392="","",VLOOKUP(J392,data!$A$3:$AD$2550,29,FALSE))</f>
        <v/>
      </c>
      <c r="F392" s="116"/>
      <c r="G392" s="117"/>
      <c r="H392" s="118"/>
      <c r="I392" s="45"/>
      <c r="J392" s="16"/>
      <c r="K392" s="30" t="str">
        <f>IF(J392="","",VLOOKUP(J392,data!$A$3:$AD$2550,21,FALSE))</f>
        <v/>
      </c>
      <c r="L392" s="31" t="str">
        <f t="shared" si="7"/>
        <v/>
      </c>
      <c r="M392" s="116"/>
      <c r="N392" s="117"/>
      <c r="O392" s="117"/>
      <c r="P392" s="118"/>
      <c r="Q392" s="32" t="str">
        <f>IF(J392="","",VLOOKUP(J392,data!$A$3:$AD$2550,25,FALSE))</f>
        <v/>
      </c>
      <c r="R392" s="33" t="str">
        <f>IF(J392="","",VLOOKUP(J392,data!$A$3:$AD$2550,20,FALSE))</f>
        <v/>
      </c>
    </row>
    <row r="393" spans="1:18" s="25" customFormat="1" ht="18" hidden="1" customHeight="1">
      <c r="A393" s="28">
        <v>103</v>
      </c>
      <c r="B393" s="119" t="str">
        <f>IF(J393="","",VLOOKUP(J393,data!$A$3:$AD$2550,19,FALSE))</f>
        <v/>
      </c>
      <c r="C393" s="120"/>
      <c r="D393" s="29" t="str">
        <f>IF(J393="","",VLOOKUP(J393,data!$A$3:$AD$2550,13,FALSE))</f>
        <v/>
      </c>
      <c r="E393" s="28" t="str">
        <f>IF(J393="","",VLOOKUP(J393,data!$A$3:$AD$2550,29,FALSE))</f>
        <v/>
      </c>
      <c r="F393" s="116"/>
      <c r="G393" s="117"/>
      <c r="H393" s="118"/>
      <c r="I393" s="45"/>
      <c r="J393" s="16"/>
      <c r="K393" s="30" t="str">
        <f>IF(J393="","",VLOOKUP(J393,data!$A$3:$AD$2550,21,FALSE))</f>
        <v/>
      </c>
      <c r="L393" s="31" t="str">
        <f t="shared" si="7"/>
        <v/>
      </c>
      <c r="M393" s="116"/>
      <c r="N393" s="117"/>
      <c r="O393" s="117"/>
      <c r="P393" s="118"/>
      <c r="Q393" s="32" t="str">
        <f>IF(J393="","",VLOOKUP(J393,data!$A$3:$AD$2550,25,FALSE))</f>
        <v/>
      </c>
      <c r="R393" s="33" t="str">
        <f>IF(J393="","",VLOOKUP(J393,data!$A$3:$AD$2550,20,FALSE))</f>
        <v/>
      </c>
    </row>
    <row r="394" spans="1:18" s="25" customFormat="1" ht="18" hidden="1" customHeight="1">
      <c r="A394" s="28">
        <v>104</v>
      </c>
      <c r="B394" s="119" t="str">
        <f>IF(J394="","",VLOOKUP(J394,data!$A$3:$AD$2550,19,FALSE))</f>
        <v/>
      </c>
      <c r="C394" s="120"/>
      <c r="D394" s="29" t="str">
        <f>IF(J394="","",VLOOKUP(J394,data!$A$3:$AD$2550,13,FALSE))</f>
        <v/>
      </c>
      <c r="E394" s="28" t="str">
        <f>IF(J394="","",VLOOKUP(J394,data!$A$3:$AD$2550,29,FALSE))</f>
        <v/>
      </c>
      <c r="F394" s="116"/>
      <c r="G394" s="117"/>
      <c r="H394" s="118"/>
      <c r="I394" s="45"/>
      <c r="J394" s="16"/>
      <c r="K394" s="30" t="str">
        <f>IF(J394="","",VLOOKUP(J394,data!$A$3:$AD$2550,21,FALSE))</f>
        <v/>
      </c>
      <c r="L394" s="31" t="str">
        <f t="shared" si="7"/>
        <v/>
      </c>
      <c r="M394" s="116"/>
      <c r="N394" s="117"/>
      <c r="O394" s="117"/>
      <c r="P394" s="118"/>
      <c r="Q394" s="32" t="str">
        <f>IF(J394="","",VLOOKUP(J394,data!$A$3:$AD$2550,25,FALSE))</f>
        <v/>
      </c>
      <c r="R394" s="33" t="str">
        <f>IF(J394="","",VLOOKUP(J394,data!$A$3:$AD$2550,20,FALSE))</f>
        <v/>
      </c>
    </row>
    <row r="395" spans="1:18" s="25" customFormat="1" ht="18" hidden="1" customHeight="1">
      <c r="A395" s="28">
        <v>105</v>
      </c>
      <c r="B395" s="119" t="str">
        <f>IF(J395="","",VLOOKUP(J395,data!$A$3:$AD$2550,19,FALSE))</f>
        <v/>
      </c>
      <c r="C395" s="120"/>
      <c r="D395" s="29" t="str">
        <f>IF(J395="","",VLOOKUP(J395,data!$A$3:$AD$2550,13,FALSE))</f>
        <v/>
      </c>
      <c r="E395" s="28" t="str">
        <f>IF(J395="","",VLOOKUP(J395,data!$A$3:$AD$2550,29,FALSE))</f>
        <v/>
      </c>
      <c r="F395" s="116"/>
      <c r="G395" s="117"/>
      <c r="H395" s="118"/>
      <c r="I395" s="45"/>
      <c r="J395" s="16"/>
      <c r="K395" s="30" t="str">
        <f>IF(J395="","",VLOOKUP(J395,data!$A$3:$AD$2550,21,FALSE))</f>
        <v/>
      </c>
      <c r="L395" s="31" t="str">
        <f t="shared" si="7"/>
        <v/>
      </c>
      <c r="M395" s="116"/>
      <c r="N395" s="117"/>
      <c r="O395" s="117"/>
      <c r="P395" s="118"/>
      <c r="Q395" s="32" t="str">
        <f>IF(J395="","",VLOOKUP(J395,data!$A$3:$AD$2550,25,FALSE))</f>
        <v/>
      </c>
      <c r="R395" s="33" t="str">
        <f>IF(J395="","",VLOOKUP(J395,data!$A$3:$AD$2550,20,FALSE))</f>
        <v/>
      </c>
    </row>
    <row r="396" spans="1:18" s="25" customFormat="1" ht="18" hidden="1" customHeight="1">
      <c r="A396" s="28">
        <v>106</v>
      </c>
      <c r="B396" s="119" t="str">
        <f>IF(J396="","",VLOOKUP(J396,data!$A$3:$AD$2550,19,FALSE))</f>
        <v/>
      </c>
      <c r="C396" s="120"/>
      <c r="D396" s="29" t="str">
        <f>IF(J396="","",VLOOKUP(J396,data!$A$3:$AD$2550,13,FALSE))</f>
        <v/>
      </c>
      <c r="E396" s="28" t="str">
        <f>IF(J396="","",VLOOKUP(J396,data!$A$3:$AD$2550,29,FALSE))</f>
        <v/>
      </c>
      <c r="F396" s="116"/>
      <c r="G396" s="117"/>
      <c r="H396" s="118"/>
      <c r="I396" s="45"/>
      <c r="J396" s="16"/>
      <c r="K396" s="30" t="str">
        <f>IF(J396="","",VLOOKUP(J396,data!$A$3:$AD$2550,21,FALSE))</f>
        <v/>
      </c>
      <c r="L396" s="31" t="str">
        <f t="shared" si="7"/>
        <v/>
      </c>
      <c r="M396" s="116"/>
      <c r="N396" s="117"/>
      <c r="O396" s="117"/>
      <c r="P396" s="118"/>
      <c r="Q396" s="32" t="str">
        <f>IF(J396="","",VLOOKUP(J396,data!$A$3:$AD$2550,25,FALSE))</f>
        <v/>
      </c>
      <c r="R396" s="33" t="str">
        <f>IF(J396="","",VLOOKUP(J396,data!$A$3:$AD$2550,20,FALSE))</f>
        <v/>
      </c>
    </row>
    <row r="397" spans="1:18" s="25" customFormat="1" ht="18" hidden="1" customHeight="1">
      <c r="A397" s="28">
        <v>107</v>
      </c>
      <c r="B397" s="119" t="str">
        <f>IF(J397="","",VLOOKUP(J397,data!$A$3:$AD$2550,19,FALSE))</f>
        <v/>
      </c>
      <c r="C397" s="120"/>
      <c r="D397" s="29" t="str">
        <f>IF(J397="","",VLOOKUP(J397,data!$A$3:$AD$2550,13,FALSE))</f>
        <v/>
      </c>
      <c r="E397" s="28" t="str">
        <f>IF(J397="","",VLOOKUP(J397,data!$A$3:$AD$2550,29,FALSE))</f>
        <v/>
      </c>
      <c r="F397" s="116"/>
      <c r="G397" s="117"/>
      <c r="H397" s="118"/>
      <c r="I397" s="45"/>
      <c r="J397" s="16"/>
      <c r="K397" s="30" t="str">
        <f>IF(J397="","",VLOOKUP(J397,data!$A$3:$AD$2550,21,FALSE))</f>
        <v/>
      </c>
      <c r="L397" s="31" t="str">
        <f t="shared" si="7"/>
        <v/>
      </c>
      <c r="M397" s="116"/>
      <c r="N397" s="117"/>
      <c r="O397" s="117"/>
      <c r="P397" s="118"/>
      <c r="Q397" s="32" t="str">
        <f>IF(J397="","",VLOOKUP(J397,data!$A$3:$AD$2550,25,FALSE))</f>
        <v/>
      </c>
      <c r="R397" s="33" t="str">
        <f>IF(J397="","",VLOOKUP(J397,data!$A$3:$AD$2550,20,FALSE))</f>
        <v/>
      </c>
    </row>
    <row r="398" spans="1:18" s="25" customFormat="1" ht="18" hidden="1" customHeight="1">
      <c r="A398" s="28">
        <v>108</v>
      </c>
      <c r="B398" s="119" t="str">
        <f>IF(J398="","",VLOOKUP(J398,data!$A$3:$AD$2550,19,FALSE))</f>
        <v/>
      </c>
      <c r="C398" s="120"/>
      <c r="D398" s="29" t="str">
        <f>IF(J398="","",VLOOKUP(J398,data!$A$3:$AD$2550,13,FALSE))</f>
        <v/>
      </c>
      <c r="E398" s="28" t="str">
        <f>IF(J398="","",VLOOKUP(J398,data!$A$3:$AD$2550,29,FALSE))</f>
        <v/>
      </c>
      <c r="F398" s="116"/>
      <c r="G398" s="117"/>
      <c r="H398" s="118"/>
      <c r="I398" s="45"/>
      <c r="J398" s="16"/>
      <c r="K398" s="30" t="str">
        <f>IF(J398="","",VLOOKUP(J398,data!$A$3:$AD$2550,21,FALSE))</f>
        <v/>
      </c>
      <c r="L398" s="31" t="str">
        <f t="shared" si="7"/>
        <v/>
      </c>
      <c r="M398" s="116"/>
      <c r="N398" s="117"/>
      <c r="O398" s="117"/>
      <c r="P398" s="118"/>
      <c r="Q398" s="32" t="str">
        <f>IF(J398="","",VLOOKUP(J398,data!$A$3:$AD$2550,25,FALSE))</f>
        <v/>
      </c>
      <c r="R398" s="33" t="str">
        <f>IF(J398="","",VLOOKUP(J398,data!$A$3:$AD$2550,20,FALSE))</f>
        <v/>
      </c>
    </row>
    <row r="399" spans="1:18" s="25" customFormat="1" ht="18" hidden="1" customHeight="1">
      <c r="A399" s="28">
        <v>109</v>
      </c>
      <c r="B399" s="119" t="str">
        <f>IF(J399="","",VLOOKUP(J399,data!$A$3:$AD$2550,19,FALSE))</f>
        <v/>
      </c>
      <c r="C399" s="120"/>
      <c r="D399" s="29" t="str">
        <f>IF(J399="","",VLOOKUP(J399,data!$A$3:$AD$2550,13,FALSE))</f>
        <v/>
      </c>
      <c r="E399" s="28" t="str">
        <f>IF(J399="","",VLOOKUP(J399,data!$A$3:$AD$2550,29,FALSE))</f>
        <v/>
      </c>
      <c r="F399" s="116"/>
      <c r="G399" s="117"/>
      <c r="H399" s="118"/>
      <c r="I399" s="45"/>
      <c r="J399" s="16"/>
      <c r="K399" s="30" t="str">
        <f>IF(J399="","",VLOOKUP(J399,data!$A$3:$AD$2550,21,FALSE))</f>
        <v/>
      </c>
      <c r="L399" s="31" t="str">
        <f t="shared" si="7"/>
        <v/>
      </c>
      <c r="M399" s="116"/>
      <c r="N399" s="117"/>
      <c r="O399" s="117"/>
      <c r="P399" s="118"/>
      <c r="Q399" s="32" t="str">
        <f>IF(J399="","",VLOOKUP(J399,data!$A$3:$AD$2550,25,FALSE))</f>
        <v/>
      </c>
      <c r="R399" s="33" t="str">
        <f>IF(J399="","",VLOOKUP(J399,data!$A$3:$AD$2550,20,FALSE))</f>
        <v/>
      </c>
    </row>
    <row r="400" spans="1:18" s="25" customFormat="1" ht="18" hidden="1" customHeight="1">
      <c r="A400" s="28">
        <v>110</v>
      </c>
      <c r="B400" s="119" t="str">
        <f>IF(J400="","",VLOOKUP(J400,data!$A$3:$AD$2550,19,FALSE))</f>
        <v/>
      </c>
      <c r="C400" s="120"/>
      <c r="D400" s="29" t="str">
        <f>IF(J400="","",VLOOKUP(J400,data!$A$3:$AD$2550,13,FALSE))</f>
        <v/>
      </c>
      <c r="E400" s="28" t="str">
        <f>IF(J400="","",VLOOKUP(J400,data!$A$3:$AD$2550,29,FALSE))</f>
        <v/>
      </c>
      <c r="F400" s="116"/>
      <c r="G400" s="117"/>
      <c r="H400" s="118"/>
      <c r="I400" s="45"/>
      <c r="J400" s="16"/>
      <c r="K400" s="30" t="str">
        <f>IF(J400="","",VLOOKUP(J400,data!$A$3:$AD$2550,21,FALSE))</f>
        <v/>
      </c>
      <c r="L400" s="31" t="str">
        <f t="shared" si="7"/>
        <v/>
      </c>
      <c r="M400" s="116"/>
      <c r="N400" s="117"/>
      <c r="O400" s="117"/>
      <c r="P400" s="118"/>
      <c r="Q400" s="32" t="str">
        <f>IF(J400="","",VLOOKUP(J400,data!$A$3:$AD$2550,25,FALSE))</f>
        <v/>
      </c>
      <c r="R400" s="33" t="str">
        <f>IF(J400="","",VLOOKUP(J400,data!$A$3:$AD$2550,20,FALSE))</f>
        <v/>
      </c>
    </row>
    <row r="401" spans="1:18" s="25" customFormat="1" ht="18" hidden="1" customHeight="1">
      <c r="A401" s="28">
        <v>111</v>
      </c>
      <c r="B401" s="119" t="str">
        <f>IF(J401="","",VLOOKUP(J401,data!$A$3:$AD$2550,19,FALSE))</f>
        <v/>
      </c>
      <c r="C401" s="120"/>
      <c r="D401" s="29" t="str">
        <f>IF(J401="","",VLOOKUP(J401,data!$A$3:$AD$2550,13,FALSE))</f>
        <v/>
      </c>
      <c r="E401" s="28" t="str">
        <f>IF(J401="","",VLOOKUP(J401,data!$A$3:$AD$2550,29,FALSE))</f>
        <v/>
      </c>
      <c r="F401" s="116"/>
      <c r="G401" s="117"/>
      <c r="H401" s="118"/>
      <c r="I401" s="45"/>
      <c r="J401" s="16"/>
      <c r="K401" s="30" t="str">
        <f>IF(J401="","",VLOOKUP(J401,data!$A$3:$AD$2550,21,FALSE))</f>
        <v/>
      </c>
      <c r="L401" s="31" t="str">
        <f t="shared" si="7"/>
        <v/>
      </c>
      <c r="M401" s="116"/>
      <c r="N401" s="117"/>
      <c r="O401" s="117"/>
      <c r="P401" s="118"/>
      <c r="Q401" s="32" t="str">
        <f>IF(J401="","",VLOOKUP(J401,data!$A$3:$AD$2550,25,FALSE))</f>
        <v/>
      </c>
      <c r="R401" s="33" t="str">
        <f>IF(J401="","",VLOOKUP(J401,data!$A$3:$AD$2550,20,FALSE))</f>
        <v/>
      </c>
    </row>
    <row r="402" spans="1:18" s="25" customFormat="1" ht="18" hidden="1" customHeight="1">
      <c r="A402" s="28">
        <v>112</v>
      </c>
      <c r="B402" s="119" t="str">
        <f>IF(J402="","",VLOOKUP(J402,data!$A$3:$AD$2550,19,FALSE))</f>
        <v/>
      </c>
      <c r="C402" s="120"/>
      <c r="D402" s="29" t="str">
        <f>IF(J402="","",VLOOKUP(J402,data!$A$3:$AD$2550,13,FALSE))</f>
        <v/>
      </c>
      <c r="E402" s="28" t="str">
        <f>IF(J402="","",VLOOKUP(J402,data!$A$3:$AD$2550,29,FALSE))</f>
        <v/>
      </c>
      <c r="F402" s="116"/>
      <c r="G402" s="117"/>
      <c r="H402" s="118"/>
      <c r="I402" s="45"/>
      <c r="J402" s="16"/>
      <c r="K402" s="30" t="str">
        <f>IF(J402="","",VLOOKUP(J402,data!$A$3:$AD$2550,21,FALSE))</f>
        <v/>
      </c>
      <c r="L402" s="31" t="str">
        <f t="shared" si="7"/>
        <v/>
      </c>
      <c r="M402" s="116"/>
      <c r="N402" s="117"/>
      <c r="O402" s="117"/>
      <c r="P402" s="118"/>
      <c r="Q402" s="32" t="str">
        <f>IF(J402="","",VLOOKUP(J402,data!$A$3:$AD$2550,25,FALSE))</f>
        <v/>
      </c>
      <c r="R402" s="33" t="str">
        <f>IF(J402="","",VLOOKUP(J402,data!$A$3:$AD$2550,20,FALSE))</f>
        <v/>
      </c>
    </row>
    <row r="403" spans="1:18" s="25" customFormat="1" ht="18" hidden="1" customHeight="1">
      <c r="A403" s="28">
        <v>113</v>
      </c>
      <c r="B403" s="119" t="str">
        <f>IF(J403="","",VLOOKUP(J403,data!$A$3:$AD$2550,19,FALSE))</f>
        <v/>
      </c>
      <c r="C403" s="120"/>
      <c r="D403" s="29" t="str">
        <f>IF(J403="","",VLOOKUP(J403,data!$A$3:$AD$2550,13,FALSE))</f>
        <v/>
      </c>
      <c r="E403" s="28" t="str">
        <f>IF(J403="","",VLOOKUP(J403,data!$A$3:$AD$2550,29,FALSE))</f>
        <v/>
      </c>
      <c r="F403" s="116"/>
      <c r="G403" s="117"/>
      <c r="H403" s="118"/>
      <c r="I403" s="45"/>
      <c r="J403" s="16"/>
      <c r="K403" s="30" t="str">
        <f>IF(J403="","",VLOOKUP(J403,data!$A$3:$AD$2550,21,FALSE))</f>
        <v/>
      </c>
      <c r="L403" s="31" t="str">
        <f t="shared" si="7"/>
        <v/>
      </c>
      <c r="M403" s="116"/>
      <c r="N403" s="117"/>
      <c r="O403" s="117"/>
      <c r="P403" s="118"/>
      <c r="Q403" s="32" t="str">
        <f>IF(J403="","",VLOOKUP(J403,data!$A$3:$AD$2550,25,FALSE))</f>
        <v/>
      </c>
      <c r="R403" s="33" t="str">
        <f>IF(J403="","",VLOOKUP(J403,data!$A$3:$AD$2550,20,FALSE))</f>
        <v/>
      </c>
    </row>
    <row r="404" spans="1:18" s="25" customFormat="1" ht="18" hidden="1" customHeight="1">
      <c r="A404" s="28">
        <v>114</v>
      </c>
      <c r="B404" s="119" t="str">
        <f>IF(J404="","",VLOOKUP(J404,data!$A$3:$AD$2550,19,FALSE))</f>
        <v/>
      </c>
      <c r="C404" s="120"/>
      <c r="D404" s="29" t="str">
        <f>IF(J404="","",VLOOKUP(J404,data!$A$3:$AD$2550,13,FALSE))</f>
        <v/>
      </c>
      <c r="E404" s="28" t="str">
        <f>IF(J404="","",VLOOKUP(J404,data!$A$3:$AD$2550,29,FALSE))</f>
        <v/>
      </c>
      <c r="F404" s="116"/>
      <c r="G404" s="117"/>
      <c r="H404" s="118"/>
      <c r="I404" s="45"/>
      <c r="J404" s="16"/>
      <c r="K404" s="30" t="str">
        <f>IF(J404="","",VLOOKUP(J404,data!$A$3:$AD$2550,21,FALSE))</f>
        <v/>
      </c>
      <c r="L404" s="31" t="str">
        <f t="shared" si="7"/>
        <v/>
      </c>
      <c r="M404" s="116"/>
      <c r="N404" s="117"/>
      <c r="O404" s="117"/>
      <c r="P404" s="118"/>
      <c r="Q404" s="32" t="str">
        <f>IF(J404="","",VLOOKUP(J404,data!$A$3:$AD$2550,25,FALSE))</f>
        <v/>
      </c>
      <c r="R404" s="33" t="str">
        <f>IF(J404="","",VLOOKUP(J404,data!$A$3:$AD$2550,20,FALSE))</f>
        <v/>
      </c>
    </row>
    <row r="405" spans="1:18" s="25" customFormat="1" ht="18" hidden="1" customHeight="1">
      <c r="A405" s="28">
        <v>115</v>
      </c>
      <c r="B405" s="119" t="str">
        <f>IF(J405="","",VLOOKUP(J405,data!$A$3:$AD$2550,19,FALSE))</f>
        <v/>
      </c>
      <c r="C405" s="120"/>
      <c r="D405" s="29" t="str">
        <f>IF(J405="","",VLOOKUP(J405,data!$A$3:$AD$2550,13,FALSE))</f>
        <v/>
      </c>
      <c r="E405" s="28" t="str">
        <f>IF(J405="","",VLOOKUP(J405,data!$A$3:$AD$2550,29,FALSE))</f>
        <v/>
      </c>
      <c r="F405" s="116"/>
      <c r="G405" s="117"/>
      <c r="H405" s="118"/>
      <c r="I405" s="45"/>
      <c r="J405" s="16"/>
      <c r="K405" s="30" t="str">
        <f>IF(J405="","",VLOOKUP(J405,data!$A$3:$AD$2550,21,FALSE))</f>
        <v/>
      </c>
      <c r="L405" s="31" t="str">
        <f t="shared" si="7"/>
        <v/>
      </c>
      <c r="M405" s="116"/>
      <c r="N405" s="117"/>
      <c r="O405" s="117"/>
      <c r="P405" s="118"/>
      <c r="Q405" s="32" t="str">
        <f>IF(J405="","",VLOOKUP(J405,data!$A$3:$AD$2550,25,FALSE))</f>
        <v/>
      </c>
      <c r="R405" s="33" t="str">
        <f>IF(J405="","",VLOOKUP(J405,data!$A$3:$AD$2550,20,FALSE))</f>
        <v/>
      </c>
    </row>
    <row r="406" spans="1:18" s="25" customFormat="1" ht="18" hidden="1" customHeight="1">
      <c r="A406" s="28">
        <v>116</v>
      </c>
      <c r="B406" s="119" t="str">
        <f>IF(J406="","",VLOOKUP(J406,data!$A$3:$AD$2550,19,FALSE))</f>
        <v/>
      </c>
      <c r="C406" s="120"/>
      <c r="D406" s="29" t="str">
        <f>IF(J406="","",VLOOKUP(J406,data!$A$3:$AD$2550,13,FALSE))</f>
        <v/>
      </c>
      <c r="E406" s="28" t="str">
        <f>IF(J406="","",VLOOKUP(J406,data!$A$3:$AD$2550,29,FALSE))</f>
        <v/>
      </c>
      <c r="F406" s="116"/>
      <c r="G406" s="117"/>
      <c r="H406" s="118"/>
      <c r="I406" s="45"/>
      <c r="J406" s="16"/>
      <c r="K406" s="30" t="str">
        <f>IF(J406="","",VLOOKUP(J406,data!$A$3:$AD$2550,21,FALSE))</f>
        <v/>
      </c>
      <c r="L406" s="31" t="str">
        <f t="shared" si="7"/>
        <v/>
      </c>
      <c r="M406" s="116"/>
      <c r="N406" s="117"/>
      <c r="O406" s="117"/>
      <c r="P406" s="118"/>
      <c r="Q406" s="32" t="str">
        <f>IF(J406="","",VLOOKUP(J406,data!$A$3:$AD$2550,25,FALSE))</f>
        <v/>
      </c>
      <c r="R406" s="33" t="str">
        <f>IF(J406="","",VLOOKUP(J406,data!$A$3:$AD$2550,20,FALSE))</f>
        <v/>
      </c>
    </row>
    <row r="407" spans="1:18" s="25" customFormat="1" ht="18" hidden="1" customHeight="1">
      <c r="A407" s="28">
        <v>117</v>
      </c>
      <c r="B407" s="119" t="str">
        <f>IF(J407="","",VLOOKUP(J407,data!$A$3:$AD$2550,19,FALSE))</f>
        <v/>
      </c>
      <c r="C407" s="120"/>
      <c r="D407" s="29" t="str">
        <f>IF(J407="","",VLOOKUP(J407,data!$A$3:$AD$2550,13,FALSE))</f>
        <v/>
      </c>
      <c r="E407" s="28" t="str">
        <f>IF(J407="","",VLOOKUP(J407,data!$A$3:$AD$2550,29,FALSE))</f>
        <v/>
      </c>
      <c r="F407" s="116"/>
      <c r="G407" s="117"/>
      <c r="H407" s="118"/>
      <c r="I407" s="45"/>
      <c r="J407" s="16"/>
      <c r="K407" s="30" t="str">
        <f>IF(J407="","",VLOOKUP(J407,data!$A$3:$AD$2550,21,FALSE))</f>
        <v/>
      </c>
      <c r="L407" s="31" t="str">
        <f t="shared" si="7"/>
        <v/>
      </c>
      <c r="M407" s="116"/>
      <c r="N407" s="117"/>
      <c r="O407" s="117"/>
      <c r="P407" s="118"/>
      <c r="Q407" s="32" t="str">
        <f>IF(J407="","",VLOOKUP(J407,data!$A$3:$AD$2550,25,FALSE))</f>
        <v/>
      </c>
      <c r="R407" s="33" t="str">
        <f>IF(J407="","",VLOOKUP(J407,data!$A$3:$AD$2550,20,FALSE))</f>
        <v/>
      </c>
    </row>
    <row r="408" spans="1:18" s="25" customFormat="1" ht="18" hidden="1" customHeight="1">
      <c r="A408" s="28">
        <v>118</v>
      </c>
      <c r="B408" s="119" t="str">
        <f>IF(J408="","",VLOOKUP(J408,data!$A$3:$AD$2550,19,FALSE))</f>
        <v/>
      </c>
      <c r="C408" s="120"/>
      <c r="D408" s="29" t="str">
        <f>IF(J408="","",VLOOKUP(J408,data!$A$3:$AD$2550,13,FALSE))</f>
        <v/>
      </c>
      <c r="E408" s="28" t="str">
        <f>IF(J408="","",VLOOKUP(J408,data!$A$3:$AD$2550,29,FALSE))</f>
        <v/>
      </c>
      <c r="F408" s="116"/>
      <c r="G408" s="117"/>
      <c r="H408" s="118"/>
      <c r="I408" s="45"/>
      <c r="J408" s="16"/>
      <c r="K408" s="30" t="str">
        <f>IF(J408="","",VLOOKUP(J408,data!$A$3:$AD$2550,21,FALSE))</f>
        <v/>
      </c>
      <c r="L408" s="31" t="str">
        <f t="shared" si="7"/>
        <v/>
      </c>
      <c r="M408" s="116"/>
      <c r="N408" s="117"/>
      <c r="O408" s="117"/>
      <c r="P408" s="118"/>
      <c r="Q408" s="32" t="str">
        <f>IF(J408="","",VLOOKUP(J408,data!$A$3:$AD$2550,25,FALSE))</f>
        <v/>
      </c>
      <c r="R408" s="33" t="str">
        <f>IF(J408="","",VLOOKUP(J408,data!$A$3:$AD$2550,20,FALSE))</f>
        <v/>
      </c>
    </row>
    <row r="409" spans="1:18" s="25" customFormat="1" ht="18" hidden="1" customHeight="1">
      <c r="A409" s="28">
        <v>119</v>
      </c>
      <c r="B409" s="119" t="str">
        <f>IF(J409="","",VLOOKUP(J409,data!$A$3:$AD$2550,19,FALSE))</f>
        <v/>
      </c>
      <c r="C409" s="120"/>
      <c r="D409" s="29" t="str">
        <f>IF(J409="","",VLOOKUP(J409,data!$A$3:$AD$2550,13,FALSE))</f>
        <v/>
      </c>
      <c r="E409" s="28" t="str">
        <f>IF(J409="","",VLOOKUP(J409,data!$A$3:$AD$2550,29,FALSE))</f>
        <v/>
      </c>
      <c r="F409" s="116"/>
      <c r="G409" s="117"/>
      <c r="H409" s="118"/>
      <c r="I409" s="45"/>
      <c r="J409" s="16"/>
      <c r="K409" s="30" t="str">
        <f>IF(J409="","",VLOOKUP(J409,data!$A$3:$AD$2550,21,FALSE))</f>
        <v/>
      </c>
      <c r="L409" s="31" t="str">
        <f t="shared" si="7"/>
        <v/>
      </c>
      <c r="M409" s="116"/>
      <c r="N409" s="117"/>
      <c r="O409" s="117"/>
      <c r="P409" s="118"/>
      <c r="Q409" s="32" t="str">
        <f>IF(J409="","",VLOOKUP(J409,data!$A$3:$AD$2550,25,FALSE))</f>
        <v/>
      </c>
      <c r="R409" s="33" t="str">
        <f>IF(J409="","",VLOOKUP(J409,data!$A$3:$AD$2550,20,FALSE))</f>
        <v/>
      </c>
    </row>
    <row r="410" spans="1:18" s="25" customFormat="1" ht="18" hidden="1" customHeight="1">
      <c r="A410" s="28">
        <v>120</v>
      </c>
      <c r="B410" s="119" t="str">
        <f>IF(J410="","",VLOOKUP(J410,data!$A$3:$AD$2550,19,FALSE))</f>
        <v/>
      </c>
      <c r="C410" s="120"/>
      <c r="D410" s="29" t="str">
        <f>IF(J410="","",VLOOKUP(J410,data!$A$3:$AD$2550,13,FALSE))</f>
        <v/>
      </c>
      <c r="E410" s="28" t="str">
        <f>IF(J410="","",VLOOKUP(J410,data!$A$3:$AD$2550,29,FALSE))</f>
        <v/>
      </c>
      <c r="F410" s="116"/>
      <c r="G410" s="117"/>
      <c r="H410" s="118"/>
      <c r="I410" s="45"/>
      <c r="J410" s="16"/>
      <c r="K410" s="30" t="str">
        <f>IF(J410="","",VLOOKUP(J410,data!$A$3:$AD$2550,21,FALSE))</f>
        <v/>
      </c>
      <c r="L410" s="31" t="str">
        <f t="shared" si="7"/>
        <v/>
      </c>
      <c r="M410" s="116"/>
      <c r="N410" s="117"/>
      <c r="O410" s="117"/>
      <c r="P410" s="118"/>
      <c r="Q410" s="32" t="str">
        <f>IF(J410="","",VLOOKUP(J410,data!$A$3:$AD$2550,25,FALSE))</f>
        <v/>
      </c>
      <c r="R410" s="33" t="str">
        <f>IF(J410="","",VLOOKUP(J410,data!$A$3:$AD$2550,20,FALSE))</f>
        <v/>
      </c>
    </row>
    <row r="411" spans="1:18" s="25" customFormat="1" ht="18" hidden="1" customHeight="1">
      <c r="A411" s="28">
        <v>121</v>
      </c>
      <c r="B411" s="119" t="str">
        <f>IF(J411="","",VLOOKUP(J411,data!$A$3:$AD$2550,19,FALSE))</f>
        <v/>
      </c>
      <c r="C411" s="120"/>
      <c r="D411" s="29" t="str">
        <f>IF(J411="","",VLOOKUP(J411,data!$A$3:$AD$2550,13,FALSE))</f>
        <v/>
      </c>
      <c r="E411" s="28" t="str">
        <f>IF(J411="","",VLOOKUP(J411,data!$A$3:$AD$2550,29,FALSE))</f>
        <v/>
      </c>
      <c r="F411" s="116"/>
      <c r="G411" s="117"/>
      <c r="H411" s="118"/>
      <c r="I411" s="45"/>
      <c r="J411" s="16"/>
      <c r="K411" s="30" t="str">
        <f>IF(J411="","",VLOOKUP(J411,data!$A$3:$AD$2550,21,FALSE))</f>
        <v/>
      </c>
      <c r="L411" s="31" t="str">
        <f t="shared" si="7"/>
        <v/>
      </c>
      <c r="M411" s="116"/>
      <c r="N411" s="117"/>
      <c r="O411" s="117"/>
      <c r="P411" s="118"/>
      <c r="Q411" s="32" t="str">
        <f>IF(J411="","",VLOOKUP(J411,data!$A$3:$AD$2550,25,FALSE))</f>
        <v/>
      </c>
      <c r="R411" s="33" t="str">
        <f>IF(J411="","",VLOOKUP(J411,data!$A$3:$AD$2550,20,FALSE))</f>
        <v/>
      </c>
    </row>
    <row r="412" spans="1:18" s="25" customFormat="1" ht="18" hidden="1" customHeight="1">
      <c r="A412" s="28">
        <v>122</v>
      </c>
      <c r="B412" s="119" t="str">
        <f>IF(J412="","",VLOOKUP(J412,data!$A$3:$AD$2550,19,FALSE))</f>
        <v/>
      </c>
      <c r="C412" s="120"/>
      <c r="D412" s="29" t="str">
        <f>IF(J412="","",VLOOKUP(J412,data!$A$3:$AD$2550,13,FALSE))</f>
        <v/>
      </c>
      <c r="E412" s="28" t="str">
        <f>IF(J412="","",VLOOKUP(J412,data!$A$3:$AD$2550,29,FALSE))</f>
        <v/>
      </c>
      <c r="F412" s="116"/>
      <c r="G412" s="117"/>
      <c r="H412" s="118"/>
      <c r="I412" s="45"/>
      <c r="J412" s="16"/>
      <c r="K412" s="30" t="str">
        <f>IF(J412="","",VLOOKUP(J412,data!$A$3:$AD$2550,21,FALSE))</f>
        <v/>
      </c>
      <c r="L412" s="31" t="str">
        <f t="shared" si="7"/>
        <v/>
      </c>
      <c r="M412" s="116"/>
      <c r="N412" s="117"/>
      <c r="O412" s="117"/>
      <c r="P412" s="118"/>
      <c r="Q412" s="32" t="str">
        <f>IF(J412="","",VLOOKUP(J412,data!$A$3:$AD$2550,25,FALSE))</f>
        <v/>
      </c>
      <c r="R412" s="33" t="str">
        <f>IF(J412="","",VLOOKUP(J412,data!$A$3:$AD$2550,20,FALSE))</f>
        <v/>
      </c>
    </row>
    <row r="413" spans="1:18" s="25" customFormat="1" ht="18" hidden="1" customHeight="1">
      <c r="A413" s="28">
        <v>123</v>
      </c>
      <c r="B413" s="119" t="str">
        <f>IF(J413="","",VLOOKUP(J413,data!$A$3:$AD$2550,19,FALSE))</f>
        <v/>
      </c>
      <c r="C413" s="120"/>
      <c r="D413" s="29" t="str">
        <f>IF(J413="","",VLOOKUP(J413,data!$A$3:$AD$2550,13,FALSE))</f>
        <v/>
      </c>
      <c r="E413" s="28" t="str">
        <f>IF(J413="","",VLOOKUP(J413,data!$A$3:$AD$2550,29,FALSE))</f>
        <v/>
      </c>
      <c r="F413" s="116"/>
      <c r="G413" s="117"/>
      <c r="H413" s="118"/>
      <c r="I413" s="45"/>
      <c r="J413" s="16"/>
      <c r="K413" s="30" t="str">
        <f>IF(J413="","",VLOOKUP(J413,data!$A$3:$AD$2550,21,FALSE))</f>
        <v/>
      </c>
      <c r="L413" s="31" t="str">
        <f t="shared" si="7"/>
        <v/>
      </c>
      <c r="M413" s="116"/>
      <c r="N413" s="117"/>
      <c r="O413" s="117"/>
      <c r="P413" s="118"/>
      <c r="Q413" s="32" t="str">
        <f>IF(J413="","",VLOOKUP(J413,data!$A$3:$AD$2550,25,FALSE))</f>
        <v/>
      </c>
      <c r="R413" s="33" t="str">
        <f>IF(J413="","",VLOOKUP(J413,data!$A$3:$AD$2550,20,FALSE))</f>
        <v/>
      </c>
    </row>
    <row r="414" spans="1:18" s="25" customFormat="1" ht="18" hidden="1" customHeight="1">
      <c r="A414" s="28">
        <v>124</v>
      </c>
      <c r="B414" s="119" t="str">
        <f>IF(J414="","",VLOOKUP(J414,data!$A$3:$AD$2550,19,FALSE))</f>
        <v/>
      </c>
      <c r="C414" s="120"/>
      <c r="D414" s="29" t="str">
        <f>IF(J414="","",VLOOKUP(J414,data!$A$3:$AD$2550,13,FALSE))</f>
        <v/>
      </c>
      <c r="E414" s="28" t="str">
        <f>IF(J414="","",VLOOKUP(J414,data!$A$3:$AD$2550,29,FALSE))</f>
        <v/>
      </c>
      <c r="F414" s="116"/>
      <c r="G414" s="117"/>
      <c r="H414" s="118"/>
      <c r="I414" s="45"/>
      <c r="J414" s="16"/>
      <c r="K414" s="30" t="str">
        <f>IF(J414="","",VLOOKUP(J414,data!$A$3:$AD$2550,21,FALSE))</f>
        <v/>
      </c>
      <c r="L414" s="31" t="str">
        <f t="shared" si="7"/>
        <v/>
      </c>
      <c r="M414" s="116"/>
      <c r="N414" s="117"/>
      <c r="O414" s="117"/>
      <c r="P414" s="118"/>
      <c r="Q414" s="32" t="str">
        <f>IF(J414="","",VLOOKUP(J414,data!$A$3:$AD$2550,25,FALSE))</f>
        <v/>
      </c>
      <c r="R414" s="33" t="str">
        <f>IF(J414="","",VLOOKUP(J414,data!$A$3:$AD$2550,20,FALSE))</f>
        <v/>
      </c>
    </row>
    <row r="415" spans="1:18" s="25" customFormat="1" ht="18" hidden="1" customHeight="1">
      <c r="A415" s="28">
        <v>125</v>
      </c>
      <c r="B415" s="119" t="str">
        <f>IF(J415="","",VLOOKUP(J415,data!$A$3:$AD$2550,19,FALSE))</f>
        <v/>
      </c>
      <c r="C415" s="120"/>
      <c r="D415" s="29" t="str">
        <f>IF(J415="","",VLOOKUP(J415,data!$A$3:$AD$2550,13,FALSE))</f>
        <v/>
      </c>
      <c r="E415" s="28" t="str">
        <f>IF(J415="","",VLOOKUP(J415,data!$A$3:$AD$2550,29,FALSE))</f>
        <v/>
      </c>
      <c r="F415" s="116"/>
      <c r="G415" s="117"/>
      <c r="H415" s="118"/>
      <c r="I415" s="45"/>
      <c r="J415" s="16"/>
      <c r="K415" s="30" t="str">
        <f>IF(J415="","",VLOOKUP(J415,data!$A$3:$AD$2550,21,FALSE))</f>
        <v/>
      </c>
      <c r="L415" s="31" t="str">
        <f t="shared" si="7"/>
        <v/>
      </c>
      <c r="M415" s="116"/>
      <c r="N415" s="117"/>
      <c r="O415" s="117"/>
      <c r="P415" s="118"/>
      <c r="Q415" s="32" t="str">
        <f>IF(J415="","",VLOOKUP(J415,data!$A$3:$AD$2550,25,FALSE))</f>
        <v/>
      </c>
      <c r="R415" s="33" t="str">
        <f>IF(J415="","",VLOOKUP(J415,data!$A$3:$AD$2550,20,FALSE))</f>
        <v/>
      </c>
    </row>
    <row r="416" spans="1:18" s="25" customFormat="1" ht="18" hidden="1" customHeight="1">
      <c r="A416" s="28">
        <v>126</v>
      </c>
      <c r="B416" s="119" t="str">
        <f>IF(J416="","",VLOOKUP(J416,data!$A$3:$AD$2550,19,FALSE))</f>
        <v/>
      </c>
      <c r="C416" s="120"/>
      <c r="D416" s="29" t="str">
        <f>IF(J416="","",VLOOKUP(J416,data!$A$3:$AD$2550,13,FALSE))</f>
        <v/>
      </c>
      <c r="E416" s="28" t="str">
        <f>IF(J416="","",VLOOKUP(J416,data!$A$3:$AD$2550,29,FALSE))</f>
        <v/>
      </c>
      <c r="F416" s="116"/>
      <c r="G416" s="117"/>
      <c r="H416" s="118"/>
      <c r="I416" s="45"/>
      <c r="J416" s="16"/>
      <c r="K416" s="30" t="str">
        <f>IF(J416="","",VLOOKUP(J416,data!$A$3:$AD$2550,21,FALSE))</f>
        <v/>
      </c>
      <c r="L416" s="31" t="str">
        <f t="shared" si="7"/>
        <v/>
      </c>
      <c r="M416" s="116"/>
      <c r="N416" s="117"/>
      <c r="O416" s="117"/>
      <c r="P416" s="118"/>
      <c r="Q416" s="32" t="str">
        <f>IF(J416="","",VLOOKUP(J416,data!$A$3:$AD$2550,25,FALSE))</f>
        <v/>
      </c>
      <c r="R416" s="33" t="str">
        <f>IF(J416="","",VLOOKUP(J416,data!$A$3:$AD$2550,20,FALSE))</f>
        <v/>
      </c>
    </row>
    <row r="417" spans="1:19" s="25" customFormat="1" ht="18" hidden="1" customHeight="1">
      <c r="A417" s="28">
        <v>127</v>
      </c>
      <c r="B417" s="119" t="str">
        <f>IF(J417="","",VLOOKUP(J417,data!$A$3:$AD$2550,19,FALSE))</f>
        <v/>
      </c>
      <c r="C417" s="120"/>
      <c r="D417" s="29" t="str">
        <f>IF(J417="","",VLOOKUP(J417,data!$A$3:$AD$2550,13,FALSE))</f>
        <v/>
      </c>
      <c r="E417" s="28" t="str">
        <f>IF(J417="","",VLOOKUP(J417,data!$A$3:$AD$2550,29,FALSE))</f>
        <v/>
      </c>
      <c r="F417" s="116"/>
      <c r="G417" s="117"/>
      <c r="H417" s="118"/>
      <c r="I417" s="45"/>
      <c r="J417" s="16"/>
      <c r="K417" s="30" t="str">
        <f>IF(J417="","",VLOOKUP(J417,data!$A$3:$AD$2550,21,FALSE))</f>
        <v/>
      </c>
      <c r="L417" s="31" t="str">
        <f t="shared" si="7"/>
        <v/>
      </c>
      <c r="M417" s="116"/>
      <c r="N417" s="117"/>
      <c r="O417" s="117"/>
      <c r="P417" s="118"/>
      <c r="Q417" s="32" t="str">
        <f>IF(J417="","",VLOOKUP(J417,data!$A$3:$AD$2550,25,FALSE))</f>
        <v/>
      </c>
      <c r="R417" s="33" t="str">
        <f>IF(J417="","",VLOOKUP(J417,data!$A$3:$AD$2550,20,FALSE))</f>
        <v/>
      </c>
    </row>
    <row r="418" spans="1:19" s="25" customFormat="1" ht="18" hidden="1" customHeight="1">
      <c r="A418" s="28">
        <v>128</v>
      </c>
      <c r="B418" s="119" t="str">
        <f>IF(J418="","",VLOOKUP(J418,data!$A$3:$AD$2550,19,FALSE))</f>
        <v/>
      </c>
      <c r="C418" s="120"/>
      <c r="D418" s="29" t="str">
        <f>IF(J418="","",VLOOKUP(J418,data!$A$3:$AD$2550,13,FALSE))</f>
        <v/>
      </c>
      <c r="E418" s="28" t="str">
        <f>IF(J418="","",VLOOKUP(J418,data!$A$3:$AD$2550,29,FALSE))</f>
        <v/>
      </c>
      <c r="F418" s="116"/>
      <c r="G418" s="117"/>
      <c r="H418" s="118"/>
      <c r="I418" s="45"/>
      <c r="J418" s="16"/>
      <c r="K418" s="30" t="str">
        <f>IF(J418="","",VLOOKUP(J418,data!$A$3:$AD$2550,21,FALSE))</f>
        <v/>
      </c>
      <c r="L418" s="31" t="str">
        <f t="shared" si="7"/>
        <v/>
      </c>
      <c r="M418" s="116"/>
      <c r="N418" s="117"/>
      <c r="O418" s="117"/>
      <c r="P418" s="118"/>
      <c r="Q418" s="32" t="str">
        <f>IF(J418="","",VLOOKUP(J418,data!$A$3:$AD$2550,25,FALSE))</f>
        <v/>
      </c>
      <c r="R418" s="33" t="str">
        <f>IF(J418="","",VLOOKUP(J418,data!$A$3:$AD$2550,20,FALSE))</f>
        <v/>
      </c>
    </row>
    <row r="419" spans="1:19" s="25" customFormat="1" ht="18" hidden="1" customHeight="1">
      <c r="A419" s="28">
        <v>129</v>
      </c>
      <c r="B419" s="119" t="str">
        <f>IF(J419="","",VLOOKUP(J419,data!$A$3:$AD$2550,19,FALSE))</f>
        <v/>
      </c>
      <c r="C419" s="120"/>
      <c r="D419" s="29" t="str">
        <f>IF(J419="","",VLOOKUP(J419,data!$A$3:$AD$2550,13,FALSE))</f>
        <v/>
      </c>
      <c r="E419" s="28" t="str">
        <f>IF(J419="","",VLOOKUP(J419,data!$A$3:$AD$2550,29,FALSE))</f>
        <v/>
      </c>
      <c r="F419" s="116"/>
      <c r="G419" s="117"/>
      <c r="H419" s="118"/>
      <c r="I419" s="45"/>
      <c r="J419" s="16"/>
      <c r="K419" s="30" t="str">
        <f>IF(J419="","",VLOOKUP(J419,data!$A$3:$AD$2550,21,FALSE))</f>
        <v/>
      </c>
      <c r="L419" s="31" t="str">
        <f t="shared" si="7"/>
        <v/>
      </c>
      <c r="M419" s="116"/>
      <c r="N419" s="117"/>
      <c r="O419" s="117"/>
      <c r="P419" s="118"/>
      <c r="Q419" s="32" t="str">
        <f>IF(J419="","",VLOOKUP(J419,data!$A$3:$AD$2550,25,FALSE))</f>
        <v/>
      </c>
      <c r="R419" s="33" t="str">
        <f>IF(J419="","",VLOOKUP(J419,data!$A$3:$AD$2550,20,FALSE))</f>
        <v/>
      </c>
    </row>
    <row r="420" spans="1:19" s="25" customFormat="1" ht="18" hidden="1" customHeight="1">
      <c r="A420" s="28">
        <v>130</v>
      </c>
      <c r="B420" s="119" t="str">
        <f>IF(J420="","",VLOOKUP(J420,data!$A$3:$AD$2550,19,FALSE))</f>
        <v/>
      </c>
      <c r="C420" s="120"/>
      <c r="D420" s="29" t="str">
        <f>IF(J420="","",VLOOKUP(J420,data!$A$3:$AD$2550,13,FALSE))</f>
        <v/>
      </c>
      <c r="E420" s="28" t="str">
        <f>IF(J420="","",VLOOKUP(J420,data!$A$3:$AD$2550,29,FALSE))</f>
        <v/>
      </c>
      <c r="F420" s="116"/>
      <c r="G420" s="117"/>
      <c r="H420" s="118"/>
      <c r="I420" s="45"/>
      <c r="J420" s="16"/>
      <c r="K420" s="30" t="str">
        <f>IF(J420="","",VLOOKUP(J420,data!$A$3:$AD$2550,21,FALSE))</f>
        <v/>
      </c>
      <c r="L420" s="31" t="str">
        <f>IF(K420="","","Pedag.")</f>
        <v/>
      </c>
      <c r="M420" s="116"/>
      <c r="N420" s="117"/>
      <c r="O420" s="117"/>
      <c r="P420" s="118"/>
      <c r="Q420" s="32" t="str">
        <f>IF(J420="","",VLOOKUP(J420,data!$A$3:$AD$2550,25,FALSE))</f>
        <v/>
      </c>
      <c r="R420" s="33" t="str">
        <f>IF(J420="","",VLOOKUP(J420,data!$A$3:$AD$2550,20,FALSE))</f>
        <v/>
      </c>
    </row>
    <row r="421" spans="1:19" s="25" customFormat="1" ht="21" customHeight="1">
      <c r="A421" s="144" t="s">
        <v>1102</v>
      </c>
      <c r="B421" s="145"/>
      <c r="C421" s="145"/>
      <c r="D421" s="145"/>
      <c r="E421" s="145"/>
      <c r="F421" s="145"/>
      <c r="G421" s="145"/>
      <c r="H421" s="145"/>
      <c r="I421" s="146"/>
      <c r="J421" s="51">
        <f>COUNTIF(J291:J420,"????????????")</f>
        <v>0</v>
      </c>
      <c r="K421" s="34"/>
      <c r="L421" s="34"/>
      <c r="M421" s="121">
        <f>SUM(M291:P420)</f>
        <v>0</v>
      </c>
      <c r="N421" s="121"/>
      <c r="O421" s="121"/>
      <c r="P421" s="121"/>
      <c r="Q421" s="66"/>
      <c r="R421" s="67"/>
      <c r="S421" s="35" t="s">
        <v>1103</v>
      </c>
    </row>
    <row r="424" spans="1:19" ht="19.5" customHeight="1">
      <c r="K424" s="91" t="s">
        <v>9617</v>
      </c>
      <c r="L424" s="91"/>
      <c r="M424" s="91"/>
      <c r="N424" s="91"/>
      <c r="O424" s="91"/>
      <c r="P424" s="91"/>
      <c r="Q424" s="92"/>
    </row>
    <row r="425" spans="1:19">
      <c r="D425" s="94"/>
      <c r="E425" s="94"/>
      <c r="F425" s="94"/>
      <c r="G425" s="94"/>
      <c r="H425" s="94"/>
    </row>
    <row r="426" spans="1:19">
      <c r="D426" s="115" t="s">
        <v>9626</v>
      </c>
      <c r="E426" s="115"/>
      <c r="F426" s="115"/>
      <c r="G426" s="115"/>
      <c r="H426" s="115"/>
    </row>
  </sheetData>
  <sheetProtection algorithmName="SHA-512" hashValue="6F//SuMMB/gEKPclk6HWweELWjPZeyz3Ycx7yKMgMIqJ9Fjw4otPjQCWxmu9oZ4iCZToFzQWvIItYsoaFR7meQ==" saltValue="rHvZDyuMa/K4VSDNOEJiKQ==" spinCount="100000" sheet="1" objects="1" scenarios="1" deleteRows="0"/>
  <mergeCells count="1214">
    <mergeCell ref="A421:I421"/>
    <mergeCell ref="A286:I286"/>
    <mergeCell ref="A151:I151"/>
    <mergeCell ref="L11:L12"/>
    <mergeCell ref="A1:C1"/>
    <mergeCell ref="M179:P179"/>
    <mergeCell ref="F170:H170"/>
    <mergeCell ref="F171:H171"/>
    <mergeCell ref="M11:M12"/>
    <mergeCell ref="N11:N12"/>
    <mergeCell ref="O11:O12"/>
    <mergeCell ref="P11:P12"/>
    <mergeCell ref="Q11:Q12"/>
    <mergeCell ref="R11:R12"/>
    <mergeCell ref="M185:P185"/>
    <mergeCell ref="F185:H185"/>
    <mergeCell ref="M174:P174"/>
    <mergeCell ref="M175:P175"/>
    <mergeCell ref="M176:P176"/>
    <mergeCell ref="M177:P177"/>
    <mergeCell ref="M178:P178"/>
    <mergeCell ref="S11:S12"/>
    <mergeCell ref="A11:C11"/>
    <mergeCell ref="A12:C12"/>
    <mergeCell ref="A13:C13"/>
    <mergeCell ref="A14:C14"/>
    <mergeCell ref="A15:C15"/>
    <mergeCell ref="A16:C16"/>
    <mergeCell ref="M183:P183"/>
    <mergeCell ref="M184:P184"/>
    <mergeCell ref="F172:H172"/>
    <mergeCell ref="F173:H173"/>
    <mergeCell ref="F174:H174"/>
    <mergeCell ref="F175:H175"/>
    <mergeCell ref="F176:H176"/>
    <mergeCell ref="F177:H177"/>
    <mergeCell ref="F178:H178"/>
    <mergeCell ref="B179:C179"/>
    <mergeCell ref="M180:P180"/>
    <mergeCell ref="M160:P160"/>
    <mergeCell ref="M161:P161"/>
    <mergeCell ref="M162:P162"/>
    <mergeCell ref="M163:P163"/>
    <mergeCell ref="M164:P164"/>
    <mergeCell ref="M165:P165"/>
    <mergeCell ref="M166:P166"/>
    <mergeCell ref="M167:P167"/>
    <mergeCell ref="M168:P168"/>
    <mergeCell ref="M169:P169"/>
    <mergeCell ref="M170:P170"/>
    <mergeCell ref="M171:P171"/>
    <mergeCell ref="M172:P172"/>
    <mergeCell ref="M173:P173"/>
    <mergeCell ref="M104:P104"/>
    <mergeCell ref="B20:C20"/>
    <mergeCell ref="B170:C170"/>
    <mergeCell ref="B171:C171"/>
    <mergeCell ref="B172:C172"/>
    <mergeCell ref="B173:C173"/>
    <mergeCell ref="B174:C174"/>
    <mergeCell ref="B175:C175"/>
    <mergeCell ref="B176:C176"/>
    <mergeCell ref="B177:C177"/>
    <mergeCell ref="B178:C178"/>
    <mergeCell ref="M181:P181"/>
    <mergeCell ref="M182:P182"/>
    <mergeCell ref="B180:C180"/>
    <mergeCell ref="B181:C181"/>
    <mergeCell ref="B182:C182"/>
    <mergeCell ref="B183:C183"/>
    <mergeCell ref="F179:H179"/>
    <mergeCell ref="F180:H180"/>
    <mergeCell ref="F181:H181"/>
    <mergeCell ref="F182:H182"/>
    <mergeCell ref="F183:H183"/>
    <mergeCell ref="F155:I155"/>
    <mergeCell ref="F156:I156"/>
    <mergeCell ref="F157:I157"/>
    <mergeCell ref="F158:I158"/>
    <mergeCell ref="F159:I159"/>
    <mergeCell ref="B117:C117"/>
    <mergeCell ref="B118:C118"/>
    <mergeCell ref="M186:P186"/>
    <mergeCell ref="M187:P187"/>
    <mergeCell ref="M158:P158"/>
    <mergeCell ref="M159:P159"/>
    <mergeCell ref="K155:L155"/>
    <mergeCell ref="M155:P155"/>
    <mergeCell ref="M156:P156"/>
    <mergeCell ref="M157:P157"/>
    <mergeCell ref="B169:C169"/>
    <mergeCell ref="F163:H163"/>
    <mergeCell ref="F164:H164"/>
    <mergeCell ref="F165:H165"/>
    <mergeCell ref="F166:H166"/>
    <mergeCell ref="F167:H167"/>
    <mergeCell ref="M151:P151"/>
    <mergeCell ref="M117:P117"/>
    <mergeCell ref="M118:P118"/>
    <mergeCell ref="M119:P119"/>
    <mergeCell ref="B135:C135"/>
    <mergeCell ref="F169:H169"/>
    <mergeCell ref="B185:C185"/>
    <mergeCell ref="M122:P122"/>
    <mergeCell ref="B184:C184"/>
    <mergeCell ref="F184:H184"/>
    <mergeCell ref="M105:P105"/>
    <mergeCell ref="M106:P106"/>
    <mergeCell ref="M107:P107"/>
    <mergeCell ref="M108:P108"/>
    <mergeCell ref="M109:P109"/>
    <mergeCell ref="M110:P110"/>
    <mergeCell ref="M111:P111"/>
    <mergeCell ref="M112:P112"/>
    <mergeCell ref="M113:P113"/>
    <mergeCell ref="M114:P114"/>
    <mergeCell ref="M115:P115"/>
    <mergeCell ref="M116:P116"/>
    <mergeCell ref="B106:C106"/>
    <mergeCell ref="B107:C107"/>
    <mergeCell ref="B108:C108"/>
    <mergeCell ref="B109:C109"/>
    <mergeCell ref="B110:C110"/>
    <mergeCell ref="B111:C111"/>
    <mergeCell ref="B112:C112"/>
    <mergeCell ref="B113:C113"/>
    <mergeCell ref="B114:C114"/>
    <mergeCell ref="B115:C115"/>
    <mergeCell ref="B116:C116"/>
    <mergeCell ref="M95:P95"/>
    <mergeCell ref="M96:P96"/>
    <mergeCell ref="M97:P97"/>
    <mergeCell ref="M91:P91"/>
    <mergeCell ref="M92:P92"/>
    <mergeCell ref="M93:P93"/>
    <mergeCell ref="M94:P94"/>
    <mergeCell ref="F91:I91"/>
    <mergeCell ref="F92:I92"/>
    <mergeCell ref="F93:I93"/>
    <mergeCell ref="F94:I94"/>
    <mergeCell ref="F95:I95"/>
    <mergeCell ref="F96:I96"/>
    <mergeCell ref="F97:I97"/>
    <mergeCell ref="M102:P102"/>
    <mergeCell ref="M103:P103"/>
    <mergeCell ref="M98:P98"/>
    <mergeCell ref="M99:P99"/>
    <mergeCell ref="M100:P100"/>
    <mergeCell ref="M101:P101"/>
    <mergeCell ref="M82:P82"/>
    <mergeCell ref="M83:P83"/>
    <mergeCell ref="M84:P84"/>
    <mergeCell ref="M79:P79"/>
    <mergeCell ref="M80:P80"/>
    <mergeCell ref="M81:P81"/>
    <mergeCell ref="F79:I79"/>
    <mergeCell ref="F80:I80"/>
    <mergeCell ref="F81:I81"/>
    <mergeCell ref="F82:I82"/>
    <mergeCell ref="F83:I83"/>
    <mergeCell ref="F84:I84"/>
    <mergeCell ref="M88:P88"/>
    <mergeCell ref="M89:P89"/>
    <mergeCell ref="M90:P90"/>
    <mergeCell ref="M85:P85"/>
    <mergeCell ref="M86:P86"/>
    <mergeCell ref="M87:P87"/>
    <mergeCell ref="F85:I85"/>
    <mergeCell ref="F86:I86"/>
    <mergeCell ref="F87:I87"/>
    <mergeCell ref="F88:I88"/>
    <mergeCell ref="F89:I89"/>
    <mergeCell ref="F90:I90"/>
    <mergeCell ref="M70:P70"/>
    <mergeCell ref="M71:P71"/>
    <mergeCell ref="M72:P72"/>
    <mergeCell ref="M67:P67"/>
    <mergeCell ref="M68:P68"/>
    <mergeCell ref="M69:P69"/>
    <mergeCell ref="F67:I67"/>
    <mergeCell ref="F68:I68"/>
    <mergeCell ref="F69:I69"/>
    <mergeCell ref="F70:I70"/>
    <mergeCell ref="F71:I71"/>
    <mergeCell ref="F72:I72"/>
    <mergeCell ref="M76:P76"/>
    <mergeCell ref="M77:P77"/>
    <mergeCell ref="M78:P78"/>
    <mergeCell ref="M73:P73"/>
    <mergeCell ref="M74:P74"/>
    <mergeCell ref="M75:P75"/>
    <mergeCell ref="F73:I73"/>
    <mergeCell ref="F74:I74"/>
    <mergeCell ref="F75:I75"/>
    <mergeCell ref="F76:I76"/>
    <mergeCell ref="F77:I77"/>
    <mergeCell ref="F78:I78"/>
    <mergeCell ref="M58:P58"/>
    <mergeCell ref="M59:P59"/>
    <mergeCell ref="M60:P60"/>
    <mergeCell ref="M55:P55"/>
    <mergeCell ref="M56:P56"/>
    <mergeCell ref="M57:P57"/>
    <mergeCell ref="F55:I55"/>
    <mergeCell ref="F56:I56"/>
    <mergeCell ref="F57:I57"/>
    <mergeCell ref="F58:I58"/>
    <mergeCell ref="F59:I59"/>
    <mergeCell ref="F60:I60"/>
    <mergeCell ref="M64:P64"/>
    <mergeCell ref="M65:P65"/>
    <mergeCell ref="M66:P66"/>
    <mergeCell ref="M61:P61"/>
    <mergeCell ref="M62:P62"/>
    <mergeCell ref="M63:P63"/>
    <mergeCell ref="F61:I61"/>
    <mergeCell ref="F62:I62"/>
    <mergeCell ref="F63:I63"/>
    <mergeCell ref="F64:I64"/>
    <mergeCell ref="F65:I65"/>
    <mergeCell ref="F66:I66"/>
    <mergeCell ref="M46:P46"/>
    <mergeCell ref="M47:P47"/>
    <mergeCell ref="M48:P48"/>
    <mergeCell ref="M43:P43"/>
    <mergeCell ref="M44:P44"/>
    <mergeCell ref="M45:P45"/>
    <mergeCell ref="F43:I43"/>
    <mergeCell ref="F44:I44"/>
    <mergeCell ref="F45:I45"/>
    <mergeCell ref="F46:I46"/>
    <mergeCell ref="F47:I47"/>
    <mergeCell ref="F48:I48"/>
    <mergeCell ref="M52:P52"/>
    <mergeCell ref="M53:P53"/>
    <mergeCell ref="M54:P54"/>
    <mergeCell ref="M49:P49"/>
    <mergeCell ref="M50:P50"/>
    <mergeCell ref="M51:P51"/>
    <mergeCell ref="F49:I49"/>
    <mergeCell ref="F50:I50"/>
    <mergeCell ref="F51:I51"/>
    <mergeCell ref="F52:I52"/>
    <mergeCell ref="F53:I53"/>
    <mergeCell ref="F54:I54"/>
    <mergeCell ref="M35:P35"/>
    <mergeCell ref="F34:I34"/>
    <mergeCell ref="F35:I35"/>
    <mergeCell ref="M36:P36"/>
    <mergeCell ref="M37:P37"/>
    <mergeCell ref="M32:P32"/>
    <mergeCell ref="M33:P33"/>
    <mergeCell ref="M34:P34"/>
    <mergeCell ref="F36:I36"/>
    <mergeCell ref="F37:I37"/>
    <mergeCell ref="M40:P40"/>
    <mergeCell ref="M41:P41"/>
    <mergeCell ref="M42:P42"/>
    <mergeCell ref="M38:P38"/>
    <mergeCell ref="M39:P39"/>
    <mergeCell ref="F38:I38"/>
    <mergeCell ref="F39:I39"/>
    <mergeCell ref="F40:I40"/>
    <mergeCell ref="F41:I41"/>
    <mergeCell ref="F42:I42"/>
    <mergeCell ref="B25:C25"/>
    <mergeCell ref="B26:C26"/>
    <mergeCell ref="B27:C27"/>
    <mergeCell ref="B28:C28"/>
    <mergeCell ref="B29:C29"/>
    <mergeCell ref="B30:C30"/>
    <mergeCell ref="B31:C31"/>
    <mergeCell ref="B32:C32"/>
    <mergeCell ref="B33:C33"/>
    <mergeCell ref="A3:P3"/>
    <mergeCell ref="J11:J12"/>
    <mergeCell ref="B23:C23"/>
    <mergeCell ref="B24:C24"/>
    <mergeCell ref="M23:P23"/>
    <mergeCell ref="M24:P24"/>
    <mergeCell ref="A10:J10"/>
    <mergeCell ref="K11:K12"/>
    <mergeCell ref="M25:P25"/>
    <mergeCell ref="M21:P21"/>
    <mergeCell ref="M22:P22"/>
    <mergeCell ref="M29:P29"/>
    <mergeCell ref="M30:P30"/>
    <mergeCell ref="M31:P31"/>
    <mergeCell ref="M26:P26"/>
    <mergeCell ref="M27:P27"/>
    <mergeCell ref="M28:P28"/>
    <mergeCell ref="M20:P20"/>
    <mergeCell ref="K20:L20"/>
    <mergeCell ref="B22:C22"/>
    <mergeCell ref="B21:C21"/>
    <mergeCell ref="L10:R1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88:C88"/>
    <mergeCell ref="B89:C89"/>
    <mergeCell ref="B90:C90"/>
    <mergeCell ref="B91:C91"/>
    <mergeCell ref="B92:C92"/>
    <mergeCell ref="B93:C93"/>
    <mergeCell ref="B94:C94"/>
    <mergeCell ref="B104:C104"/>
    <mergeCell ref="B105:C105"/>
    <mergeCell ref="B95:C95"/>
    <mergeCell ref="B96:C96"/>
    <mergeCell ref="B97:C97"/>
    <mergeCell ref="B98:C98"/>
    <mergeCell ref="B99:C99"/>
    <mergeCell ref="B100:C100"/>
    <mergeCell ref="B101:C101"/>
    <mergeCell ref="B102:C102"/>
    <mergeCell ref="B103:C103"/>
    <mergeCell ref="B128:C128"/>
    <mergeCell ref="B129:C129"/>
    <mergeCell ref="B130:C130"/>
    <mergeCell ref="B131:C131"/>
    <mergeCell ref="B132:C132"/>
    <mergeCell ref="B133:C133"/>
    <mergeCell ref="B134:C134"/>
    <mergeCell ref="B119:C119"/>
    <mergeCell ref="B120:C120"/>
    <mergeCell ref="B121:C121"/>
    <mergeCell ref="B122:C122"/>
    <mergeCell ref="B123:C123"/>
    <mergeCell ref="B124:C124"/>
    <mergeCell ref="B125:C125"/>
    <mergeCell ref="B126:C126"/>
    <mergeCell ref="B127:C127"/>
    <mergeCell ref="M135:P135"/>
    <mergeCell ref="M127:P127"/>
    <mergeCell ref="M128:P128"/>
    <mergeCell ref="M129:P129"/>
    <mergeCell ref="F143:I143"/>
    <mergeCell ref="F144:I144"/>
    <mergeCell ref="F145:I145"/>
    <mergeCell ref="F146:I146"/>
    <mergeCell ref="B147:C147"/>
    <mergeCell ref="B148:C148"/>
    <mergeCell ref="M148:P148"/>
    <mergeCell ref="B161:C161"/>
    <mergeCell ref="B162:C162"/>
    <mergeCell ref="B163:C163"/>
    <mergeCell ref="F168:H168"/>
    <mergeCell ref="F160:H160"/>
    <mergeCell ref="F161:H161"/>
    <mergeCell ref="F162:H162"/>
    <mergeCell ref="F147:I147"/>
    <mergeCell ref="F148:I148"/>
    <mergeCell ref="B138:C138"/>
    <mergeCell ref="B139:C139"/>
    <mergeCell ref="B140:C140"/>
    <mergeCell ref="B141:C141"/>
    <mergeCell ref="B142:C142"/>
    <mergeCell ref="B143:C143"/>
    <mergeCell ref="B144:C144"/>
    <mergeCell ref="B145:C145"/>
    <mergeCell ref="B146:C146"/>
    <mergeCell ref="B136:C136"/>
    <mergeCell ref="B137:C137"/>
    <mergeCell ref="M136:P136"/>
    <mergeCell ref="M137:P137"/>
    <mergeCell ref="A2:P2"/>
    <mergeCell ref="B155:C155"/>
    <mergeCell ref="B156:C156"/>
    <mergeCell ref="B157:C157"/>
    <mergeCell ref="B158:C158"/>
    <mergeCell ref="B159:C159"/>
    <mergeCell ref="M149:P149"/>
    <mergeCell ref="M150:P150"/>
    <mergeCell ref="M139:P139"/>
    <mergeCell ref="M140:P140"/>
    <mergeCell ref="M141:P141"/>
    <mergeCell ref="M142:P142"/>
    <mergeCell ref="M143:P143"/>
    <mergeCell ref="M144:P144"/>
    <mergeCell ref="M145:P145"/>
    <mergeCell ref="M146:P146"/>
    <mergeCell ref="M147:P147"/>
    <mergeCell ref="M130:P130"/>
    <mergeCell ref="M131:P131"/>
    <mergeCell ref="M132:P132"/>
    <mergeCell ref="M133:P133"/>
    <mergeCell ref="M134:P134"/>
    <mergeCell ref="F131:I131"/>
    <mergeCell ref="F132:I132"/>
    <mergeCell ref="F133:I133"/>
    <mergeCell ref="M138:P138"/>
    <mergeCell ref="M120:P120"/>
    <mergeCell ref="M121:P121"/>
    <mergeCell ref="M123:P123"/>
    <mergeCell ref="M124:P124"/>
    <mergeCell ref="M125:P125"/>
    <mergeCell ref="M126:P126"/>
    <mergeCell ref="B186:C186"/>
    <mergeCell ref="F186:H186"/>
    <mergeCell ref="B187:C187"/>
    <mergeCell ref="F187:H187"/>
    <mergeCell ref="B188:C188"/>
    <mergeCell ref="F188:H188"/>
    <mergeCell ref="F20:I20"/>
    <mergeCell ref="F21:I21"/>
    <mergeCell ref="F22:I22"/>
    <mergeCell ref="F23:I23"/>
    <mergeCell ref="F24:I24"/>
    <mergeCell ref="F25:I25"/>
    <mergeCell ref="F26:I26"/>
    <mergeCell ref="F27:I27"/>
    <mergeCell ref="F28:I28"/>
    <mergeCell ref="F29:I29"/>
    <mergeCell ref="F30:I30"/>
    <mergeCell ref="F31:I31"/>
    <mergeCell ref="F32:I32"/>
    <mergeCell ref="F33:I33"/>
    <mergeCell ref="B149:C149"/>
    <mergeCell ref="B150:C150"/>
    <mergeCell ref="B164:C164"/>
    <mergeCell ref="B165:C165"/>
    <mergeCell ref="B166:C166"/>
    <mergeCell ref="B167:C167"/>
    <mergeCell ref="B168:C168"/>
    <mergeCell ref="B160:C160"/>
    <mergeCell ref="F127:I127"/>
    <mergeCell ref="F128:I128"/>
    <mergeCell ref="F129:I129"/>
    <mergeCell ref="F130:I130"/>
    <mergeCell ref="B192:C192"/>
    <mergeCell ref="F192:H192"/>
    <mergeCell ref="M192:P192"/>
    <mergeCell ref="B193:C193"/>
    <mergeCell ref="F193:H193"/>
    <mergeCell ref="M193:P193"/>
    <mergeCell ref="B194:C194"/>
    <mergeCell ref="F194:H194"/>
    <mergeCell ref="M194:P194"/>
    <mergeCell ref="M188:P188"/>
    <mergeCell ref="B189:C189"/>
    <mergeCell ref="F189:H189"/>
    <mergeCell ref="M189:P189"/>
    <mergeCell ref="B190:C190"/>
    <mergeCell ref="F190:H190"/>
    <mergeCell ref="M190:P190"/>
    <mergeCell ref="B191:C191"/>
    <mergeCell ref="F191:H191"/>
    <mergeCell ref="M191:P191"/>
    <mergeCell ref="B198:C198"/>
    <mergeCell ref="F198:H198"/>
    <mergeCell ref="M198:P198"/>
    <mergeCell ref="B199:C199"/>
    <mergeCell ref="F199:H199"/>
    <mergeCell ref="M199:P199"/>
    <mergeCell ref="B200:C200"/>
    <mergeCell ref="F200:H200"/>
    <mergeCell ref="M200:P200"/>
    <mergeCell ref="B195:C195"/>
    <mergeCell ref="F195:H195"/>
    <mergeCell ref="M195:P195"/>
    <mergeCell ref="B196:C196"/>
    <mergeCell ref="F196:H196"/>
    <mergeCell ref="M196:P196"/>
    <mergeCell ref="B197:C197"/>
    <mergeCell ref="F197:H197"/>
    <mergeCell ref="M197:P197"/>
    <mergeCell ref="B204:C204"/>
    <mergeCell ref="F204:H204"/>
    <mergeCell ref="M204:P204"/>
    <mergeCell ref="B205:C205"/>
    <mergeCell ref="F205:H205"/>
    <mergeCell ref="M205:P205"/>
    <mergeCell ref="B206:C206"/>
    <mergeCell ref="F206:H206"/>
    <mergeCell ref="M206:P206"/>
    <mergeCell ref="B201:C201"/>
    <mergeCell ref="F201:H201"/>
    <mergeCell ref="M201:P201"/>
    <mergeCell ref="B202:C202"/>
    <mergeCell ref="F202:H202"/>
    <mergeCell ref="M202:P202"/>
    <mergeCell ref="B203:C203"/>
    <mergeCell ref="F203:H203"/>
    <mergeCell ref="M203:P203"/>
    <mergeCell ref="B210:C210"/>
    <mergeCell ref="F210:H210"/>
    <mergeCell ref="M210:P210"/>
    <mergeCell ref="B211:C211"/>
    <mergeCell ref="F211:H211"/>
    <mergeCell ref="M211:P211"/>
    <mergeCell ref="B212:C212"/>
    <mergeCell ref="F212:H212"/>
    <mergeCell ref="M212:P212"/>
    <mergeCell ref="B207:C207"/>
    <mergeCell ref="F207:H207"/>
    <mergeCell ref="M207:P207"/>
    <mergeCell ref="B208:C208"/>
    <mergeCell ref="F208:H208"/>
    <mergeCell ref="M208:P208"/>
    <mergeCell ref="B209:C209"/>
    <mergeCell ref="F209:H209"/>
    <mergeCell ref="M209:P209"/>
    <mergeCell ref="B216:C216"/>
    <mergeCell ref="F216:H216"/>
    <mergeCell ref="M216:P216"/>
    <mergeCell ref="B217:C217"/>
    <mergeCell ref="F217:H217"/>
    <mergeCell ref="M217:P217"/>
    <mergeCell ref="B218:C218"/>
    <mergeCell ref="F218:H218"/>
    <mergeCell ref="M218:P218"/>
    <mergeCell ref="B213:C213"/>
    <mergeCell ref="F213:H213"/>
    <mergeCell ref="M213:P213"/>
    <mergeCell ref="B214:C214"/>
    <mergeCell ref="F214:H214"/>
    <mergeCell ref="M214:P214"/>
    <mergeCell ref="B215:C215"/>
    <mergeCell ref="F215:H215"/>
    <mergeCell ref="M215:P215"/>
    <mergeCell ref="B222:C222"/>
    <mergeCell ref="F222:H222"/>
    <mergeCell ref="M222:P222"/>
    <mergeCell ref="B223:C223"/>
    <mergeCell ref="F223:H223"/>
    <mergeCell ref="M223:P223"/>
    <mergeCell ref="B224:C224"/>
    <mergeCell ref="F224:H224"/>
    <mergeCell ref="M224:P224"/>
    <mergeCell ref="B219:C219"/>
    <mergeCell ref="F219:H219"/>
    <mergeCell ref="M219:P219"/>
    <mergeCell ref="B220:C220"/>
    <mergeCell ref="F220:H220"/>
    <mergeCell ref="M220:P220"/>
    <mergeCell ref="B221:C221"/>
    <mergeCell ref="F221:H221"/>
    <mergeCell ref="M221:P221"/>
    <mergeCell ref="B228:C228"/>
    <mergeCell ref="F228:H228"/>
    <mergeCell ref="M228:P228"/>
    <mergeCell ref="B229:C229"/>
    <mergeCell ref="F229:H229"/>
    <mergeCell ref="M229:P229"/>
    <mergeCell ref="B230:C230"/>
    <mergeCell ref="F230:H230"/>
    <mergeCell ref="M230:P230"/>
    <mergeCell ref="B225:C225"/>
    <mergeCell ref="F225:H225"/>
    <mergeCell ref="M225:P225"/>
    <mergeCell ref="B226:C226"/>
    <mergeCell ref="F226:H226"/>
    <mergeCell ref="M226:P226"/>
    <mergeCell ref="B227:C227"/>
    <mergeCell ref="F227:H227"/>
    <mergeCell ref="M227:P227"/>
    <mergeCell ref="B234:C234"/>
    <mergeCell ref="F234:H234"/>
    <mergeCell ref="M234:P234"/>
    <mergeCell ref="B235:C235"/>
    <mergeCell ref="F235:H235"/>
    <mergeCell ref="M235:P235"/>
    <mergeCell ref="B236:C236"/>
    <mergeCell ref="F236:H236"/>
    <mergeCell ref="M236:P236"/>
    <mergeCell ref="B231:C231"/>
    <mergeCell ref="F231:H231"/>
    <mergeCell ref="M231:P231"/>
    <mergeCell ref="B232:C232"/>
    <mergeCell ref="F232:H232"/>
    <mergeCell ref="M232:P232"/>
    <mergeCell ref="B233:C233"/>
    <mergeCell ref="F233:H233"/>
    <mergeCell ref="M233:P233"/>
    <mergeCell ref="B240:C240"/>
    <mergeCell ref="F240:H240"/>
    <mergeCell ref="M240:P240"/>
    <mergeCell ref="B241:C241"/>
    <mergeCell ref="F241:H241"/>
    <mergeCell ref="M241:P241"/>
    <mergeCell ref="B242:C242"/>
    <mergeCell ref="F242:H242"/>
    <mergeCell ref="M242:P242"/>
    <mergeCell ref="B237:C237"/>
    <mergeCell ref="F237:H237"/>
    <mergeCell ref="M237:P237"/>
    <mergeCell ref="B238:C238"/>
    <mergeCell ref="F238:H238"/>
    <mergeCell ref="M238:P238"/>
    <mergeCell ref="B239:C239"/>
    <mergeCell ref="F239:H239"/>
    <mergeCell ref="M239:P239"/>
    <mergeCell ref="B246:C246"/>
    <mergeCell ref="F246:H246"/>
    <mergeCell ref="M246:P246"/>
    <mergeCell ref="B247:C247"/>
    <mergeCell ref="F247:H247"/>
    <mergeCell ref="M247:P247"/>
    <mergeCell ref="B248:C248"/>
    <mergeCell ref="F248:H248"/>
    <mergeCell ref="M248:P248"/>
    <mergeCell ref="B243:C243"/>
    <mergeCell ref="F243:H243"/>
    <mergeCell ref="M243:P243"/>
    <mergeCell ref="B244:C244"/>
    <mergeCell ref="F244:H244"/>
    <mergeCell ref="M244:P244"/>
    <mergeCell ref="B245:C245"/>
    <mergeCell ref="F245:H245"/>
    <mergeCell ref="M245:P245"/>
    <mergeCell ref="B252:C252"/>
    <mergeCell ref="F252:H252"/>
    <mergeCell ref="M252:P252"/>
    <mergeCell ref="B253:C253"/>
    <mergeCell ref="F253:H253"/>
    <mergeCell ref="M253:P253"/>
    <mergeCell ref="B254:C254"/>
    <mergeCell ref="F254:H254"/>
    <mergeCell ref="M254:P254"/>
    <mergeCell ref="B249:C249"/>
    <mergeCell ref="F249:H249"/>
    <mergeCell ref="M249:P249"/>
    <mergeCell ref="B250:C250"/>
    <mergeCell ref="F250:H250"/>
    <mergeCell ref="M250:P250"/>
    <mergeCell ref="B251:C251"/>
    <mergeCell ref="F251:H251"/>
    <mergeCell ref="M251:P251"/>
    <mergeCell ref="B258:C258"/>
    <mergeCell ref="F258:H258"/>
    <mergeCell ref="M258:P258"/>
    <mergeCell ref="B259:C259"/>
    <mergeCell ref="F259:H259"/>
    <mergeCell ref="M259:P259"/>
    <mergeCell ref="B260:C260"/>
    <mergeCell ref="F260:H260"/>
    <mergeCell ref="M260:P260"/>
    <mergeCell ref="B255:C255"/>
    <mergeCell ref="F255:H255"/>
    <mergeCell ref="M255:P255"/>
    <mergeCell ref="B256:C256"/>
    <mergeCell ref="F256:H256"/>
    <mergeCell ref="M256:P256"/>
    <mergeCell ref="B257:C257"/>
    <mergeCell ref="F257:H257"/>
    <mergeCell ref="M257:P257"/>
    <mergeCell ref="B264:C264"/>
    <mergeCell ref="F264:H264"/>
    <mergeCell ref="M264:P264"/>
    <mergeCell ref="B265:C265"/>
    <mergeCell ref="F265:H265"/>
    <mergeCell ref="M265:P265"/>
    <mergeCell ref="B266:C266"/>
    <mergeCell ref="F266:H266"/>
    <mergeCell ref="M266:P266"/>
    <mergeCell ref="B261:C261"/>
    <mergeCell ref="F261:H261"/>
    <mergeCell ref="M261:P261"/>
    <mergeCell ref="B262:C262"/>
    <mergeCell ref="F262:H262"/>
    <mergeCell ref="M262:P262"/>
    <mergeCell ref="B263:C263"/>
    <mergeCell ref="F263:H263"/>
    <mergeCell ref="M263:P263"/>
    <mergeCell ref="B270:C270"/>
    <mergeCell ref="F270:H270"/>
    <mergeCell ref="M270:P270"/>
    <mergeCell ref="B271:C271"/>
    <mergeCell ref="F271:H271"/>
    <mergeCell ref="M271:P271"/>
    <mergeCell ref="B272:C272"/>
    <mergeCell ref="F272:H272"/>
    <mergeCell ref="M272:P272"/>
    <mergeCell ref="B267:C267"/>
    <mergeCell ref="F267:H267"/>
    <mergeCell ref="M267:P267"/>
    <mergeCell ref="B268:C268"/>
    <mergeCell ref="F268:H268"/>
    <mergeCell ref="M268:P268"/>
    <mergeCell ref="B269:C269"/>
    <mergeCell ref="F269:H269"/>
    <mergeCell ref="M269:P269"/>
    <mergeCell ref="B276:C276"/>
    <mergeCell ref="F276:H276"/>
    <mergeCell ref="M276:P276"/>
    <mergeCell ref="B277:C277"/>
    <mergeCell ref="F277:H277"/>
    <mergeCell ref="M277:P277"/>
    <mergeCell ref="B278:C278"/>
    <mergeCell ref="F278:H278"/>
    <mergeCell ref="M278:P278"/>
    <mergeCell ref="B273:C273"/>
    <mergeCell ref="F273:H273"/>
    <mergeCell ref="M273:P273"/>
    <mergeCell ref="B274:C274"/>
    <mergeCell ref="F274:H274"/>
    <mergeCell ref="M274:P274"/>
    <mergeCell ref="B275:C275"/>
    <mergeCell ref="F275:H275"/>
    <mergeCell ref="M275:P275"/>
    <mergeCell ref="B282:C282"/>
    <mergeCell ref="F282:H282"/>
    <mergeCell ref="M282:P282"/>
    <mergeCell ref="B283:C283"/>
    <mergeCell ref="F283:H283"/>
    <mergeCell ref="M283:P283"/>
    <mergeCell ref="B284:C284"/>
    <mergeCell ref="F284:H284"/>
    <mergeCell ref="M284:P284"/>
    <mergeCell ref="B279:C279"/>
    <mergeCell ref="F279:H279"/>
    <mergeCell ref="M279:P279"/>
    <mergeCell ref="B280:C280"/>
    <mergeCell ref="F280:H280"/>
    <mergeCell ref="M280:P280"/>
    <mergeCell ref="B281:C281"/>
    <mergeCell ref="F281:H281"/>
    <mergeCell ref="M281:P281"/>
    <mergeCell ref="B291:C291"/>
    <mergeCell ref="M291:P291"/>
    <mergeCell ref="B292:C292"/>
    <mergeCell ref="M292:P292"/>
    <mergeCell ref="B293:C293"/>
    <mergeCell ref="M293:P293"/>
    <mergeCell ref="B285:C285"/>
    <mergeCell ref="F285:H285"/>
    <mergeCell ref="M285:P285"/>
    <mergeCell ref="M286:P286"/>
    <mergeCell ref="B290:C290"/>
    <mergeCell ref="K290:L290"/>
    <mergeCell ref="M290:P290"/>
    <mergeCell ref="B297:C297"/>
    <mergeCell ref="F297:H297"/>
    <mergeCell ref="M297:P297"/>
    <mergeCell ref="B298:C298"/>
    <mergeCell ref="F298:H298"/>
    <mergeCell ref="M298:P298"/>
    <mergeCell ref="F290:I290"/>
    <mergeCell ref="F291:I291"/>
    <mergeCell ref="F292:I292"/>
    <mergeCell ref="F293:I293"/>
    <mergeCell ref="F294:I294"/>
    <mergeCell ref="B299:C299"/>
    <mergeCell ref="F299:H299"/>
    <mergeCell ref="M299:P299"/>
    <mergeCell ref="B294:C294"/>
    <mergeCell ref="M294:P294"/>
    <mergeCell ref="B295:C295"/>
    <mergeCell ref="F295:H295"/>
    <mergeCell ref="M295:P295"/>
    <mergeCell ref="B296:C296"/>
    <mergeCell ref="F296:H296"/>
    <mergeCell ref="M296:P296"/>
    <mergeCell ref="B303:C303"/>
    <mergeCell ref="F303:H303"/>
    <mergeCell ref="M303:P303"/>
    <mergeCell ref="B304:C304"/>
    <mergeCell ref="F304:H304"/>
    <mergeCell ref="M304:P304"/>
    <mergeCell ref="B305:C305"/>
    <mergeCell ref="F305:H305"/>
    <mergeCell ref="M305:P305"/>
    <mergeCell ref="B300:C300"/>
    <mergeCell ref="F300:H300"/>
    <mergeCell ref="M300:P300"/>
    <mergeCell ref="B301:C301"/>
    <mergeCell ref="F301:H301"/>
    <mergeCell ref="M301:P301"/>
    <mergeCell ref="B302:C302"/>
    <mergeCell ref="F302:H302"/>
    <mergeCell ref="M302:P302"/>
    <mergeCell ref="B309:C309"/>
    <mergeCell ref="F309:H309"/>
    <mergeCell ref="M309:P309"/>
    <mergeCell ref="B310:C310"/>
    <mergeCell ref="F310:H310"/>
    <mergeCell ref="M310:P310"/>
    <mergeCell ref="B311:C311"/>
    <mergeCell ref="F311:H311"/>
    <mergeCell ref="M311:P311"/>
    <mergeCell ref="B306:C306"/>
    <mergeCell ref="F306:H306"/>
    <mergeCell ref="M306:P306"/>
    <mergeCell ref="B307:C307"/>
    <mergeCell ref="F307:H307"/>
    <mergeCell ref="M307:P307"/>
    <mergeCell ref="B308:C308"/>
    <mergeCell ref="F308:H308"/>
    <mergeCell ref="M308:P308"/>
    <mergeCell ref="B315:C315"/>
    <mergeCell ref="F315:H315"/>
    <mergeCell ref="M315:P315"/>
    <mergeCell ref="B316:C316"/>
    <mergeCell ref="F316:H316"/>
    <mergeCell ref="M316:P316"/>
    <mergeCell ref="B317:C317"/>
    <mergeCell ref="F317:H317"/>
    <mergeCell ref="M317:P317"/>
    <mergeCell ref="B312:C312"/>
    <mergeCell ref="F312:H312"/>
    <mergeCell ref="M312:P312"/>
    <mergeCell ref="B313:C313"/>
    <mergeCell ref="F313:H313"/>
    <mergeCell ref="M313:P313"/>
    <mergeCell ref="B314:C314"/>
    <mergeCell ref="F314:H314"/>
    <mergeCell ref="M314:P314"/>
    <mergeCell ref="B321:C321"/>
    <mergeCell ref="F321:H321"/>
    <mergeCell ref="M321:P321"/>
    <mergeCell ref="B322:C322"/>
    <mergeCell ref="F322:H322"/>
    <mergeCell ref="M322:P322"/>
    <mergeCell ref="B323:C323"/>
    <mergeCell ref="F323:H323"/>
    <mergeCell ref="M323:P323"/>
    <mergeCell ref="B318:C318"/>
    <mergeCell ref="F318:H318"/>
    <mergeCell ref="M318:P318"/>
    <mergeCell ref="B319:C319"/>
    <mergeCell ref="F319:H319"/>
    <mergeCell ref="M319:P319"/>
    <mergeCell ref="B320:C320"/>
    <mergeCell ref="F320:H320"/>
    <mergeCell ref="M320:P320"/>
    <mergeCell ref="B327:C327"/>
    <mergeCell ref="F327:H327"/>
    <mergeCell ref="M327:P327"/>
    <mergeCell ref="B328:C328"/>
    <mergeCell ref="F328:H328"/>
    <mergeCell ref="M328:P328"/>
    <mergeCell ref="B329:C329"/>
    <mergeCell ref="F329:H329"/>
    <mergeCell ref="M329:P329"/>
    <mergeCell ref="B324:C324"/>
    <mergeCell ref="F324:H324"/>
    <mergeCell ref="M324:P324"/>
    <mergeCell ref="B325:C325"/>
    <mergeCell ref="F325:H325"/>
    <mergeCell ref="M325:P325"/>
    <mergeCell ref="B326:C326"/>
    <mergeCell ref="F326:H326"/>
    <mergeCell ref="M326:P326"/>
    <mergeCell ref="B333:C333"/>
    <mergeCell ref="F333:H333"/>
    <mergeCell ref="M333:P333"/>
    <mergeCell ref="B334:C334"/>
    <mergeCell ref="F334:H334"/>
    <mergeCell ref="M334:P334"/>
    <mergeCell ref="B335:C335"/>
    <mergeCell ref="F335:H335"/>
    <mergeCell ref="M335:P335"/>
    <mergeCell ref="B330:C330"/>
    <mergeCell ref="F330:H330"/>
    <mergeCell ref="M330:P330"/>
    <mergeCell ref="B331:C331"/>
    <mergeCell ref="F331:H331"/>
    <mergeCell ref="M331:P331"/>
    <mergeCell ref="B332:C332"/>
    <mergeCell ref="F332:H332"/>
    <mergeCell ref="M332:P332"/>
    <mergeCell ref="B339:C339"/>
    <mergeCell ref="F339:H339"/>
    <mergeCell ref="M339:P339"/>
    <mergeCell ref="B340:C340"/>
    <mergeCell ref="F340:H340"/>
    <mergeCell ref="M340:P340"/>
    <mergeCell ref="B341:C341"/>
    <mergeCell ref="F341:H341"/>
    <mergeCell ref="M341:P341"/>
    <mergeCell ref="B336:C336"/>
    <mergeCell ref="F336:H336"/>
    <mergeCell ref="M336:P336"/>
    <mergeCell ref="B337:C337"/>
    <mergeCell ref="F337:H337"/>
    <mergeCell ref="M337:P337"/>
    <mergeCell ref="B338:C338"/>
    <mergeCell ref="F338:H338"/>
    <mergeCell ref="M338:P338"/>
    <mergeCell ref="B345:C345"/>
    <mergeCell ref="F345:H345"/>
    <mergeCell ref="M345:P345"/>
    <mergeCell ref="B346:C346"/>
    <mergeCell ref="F346:H346"/>
    <mergeCell ref="M346:P346"/>
    <mergeCell ref="B347:C347"/>
    <mergeCell ref="F347:H347"/>
    <mergeCell ref="M347:P347"/>
    <mergeCell ref="B342:C342"/>
    <mergeCell ref="F342:H342"/>
    <mergeCell ref="M342:P342"/>
    <mergeCell ref="B343:C343"/>
    <mergeCell ref="F343:H343"/>
    <mergeCell ref="M343:P343"/>
    <mergeCell ref="B344:C344"/>
    <mergeCell ref="F344:H344"/>
    <mergeCell ref="M344:P344"/>
    <mergeCell ref="B351:C351"/>
    <mergeCell ref="F351:H351"/>
    <mergeCell ref="M351:P351"/>
    <mergeCell ref="B352:C352"/>
    <mergeCell ref="F352:H352"/>
    <mergeCell ref="M352:P352"/>
    <mergeCell ref="B353:C353"/>
    <mergeCell ref="F353:H353"/>
    <mergeCell ref="M353:P353"/>
    <mergeCell ref="B348:C348"/>
    <mergeCell ref="F348:H348"/>
    <mergeCell ref="M348:P348"/>
    <mergeCell ref="B349:C349"/>
    <mergeCell ref="F349:H349"/>
    <mergeCell ref="M349:P349"/>
    <mergeCell ref="B350:C350"/>
    <mergeCell ref="F350:H350"/>
    <mergeCell ref="M350:P350"/>
    <mergeCell ref="B357:C357"/>
    <mergeCell ref="F357:H357"/>
    <mergeCell ref="M357:P357"/>
    <mergeCell ref="B358:C358"/>
    <mergeCell ref="F358:H358"/>
    <mergeCell ref="M358:P358"/>
    <mergeCell ref="B359:C359"/>
    <mergeCell ref="F359:H359"/>
    <mergeCell ref="M359:P359"/>
    <mergeCell ref="B354:C354"/>
    <mergeCell ref="F354:H354"/>
    <mergeCell ref="M354:P354"/>
    <mergeCell ref="B355:C355"/>
    <mergeCell ref="F355:H355"/>
    <mergeCell ref="M355:P355"/>
    <mergeCell ref="B356:C356"/>
    <mergeCell ref="F356:H356"/>
    <mergeCell ref="M356:P356"/>
    <mergeCell ref="B363:C363"/>
    <mergeCell ref="F363:H363"/>
    <mergeCell ref="M363:P363"/>
    <mergeCell ref="B364:C364"/>
    <mergeCell ref="F364:H364"/>
    <mergeCell ref="M364:P364"/>
    <mergeCell ref="B365:C365"/>
    <mergeCell ref="F365:H365"/>
    <mergeCell ref="M365:P365"/>
    <mergeCell ref="B360:C360"/>
    <mergeCell ref="F360:H360"/>
    <mergeCell ref="M360:P360"/>
    <mergeCell ref="B361:C361"/>
    <mergeCell ref="F361:H361"/>
    <mergeCell ref="M361:P361"/>
    <mergeCell ref="B362:C362"/>
    <mergeCell ref="F362:H362"/>
    <mergeCell ref="M362:P362"/>
    <mergeCell ref="B369:C369"/>
    <mergeCell ref="F369:H369"/>
    <mergeCell ref="M369:P369"/>
    <mergeCell ref="B370:C370"/>
    <mergeCell ref="F370:H370"/>
    <mergeCell ref="M370:P370"/>
    <mergeCell ref="B371:C371"/>
    <mergeCell ref="F371:H371"/>
    <mergeCell ref="M371:P371"/>
    <mergeCell ref="B366:C366"/>
    <mergeCell ref="F366:H366"/>
    <mergeCell ref="M366:P366"/>
    <mergeCell ref="B367:C367"/>
    <mergeCell ref="F367:H367"/>
    <mergeCell ref="M367:P367"/>
    <mergeCell ref="B368:C368"/>
    <mergeCell ref="F368:H368"/>
    <mergeCell ref="M368:P368"/>
    <mergeCell ref="B375:C375"/>
    <mergeCell ref="F375:H375"/>
    <mergeCell ref="M375:P375"/>
    <mergeCell ref="B376:C376"/>
    <mergeCell ref="F376:H376"/>
    <mergeCell ref="M376:P376"/>
    <mergeCell ref="B377:C377"/>
    <mergeCell ref="F377:H377"/>
    <mergeCell ref="M377:P377"/>
    <mergeCell ref="B372:C372"/>
    <mergeCell ref="F372:H372"/>
    <mergeCell ref="M372:P372"/>
    <mergeCell ref="B373:C373"/>
    <mergeCell ref="F373:H373"/>
    <mergeCell ref="M373:P373"/>
    <mergeCell ref="B374:C374"/>
    <mergeCell ref="F374:H374"/>
    <mergeCell ref="M374:P374"/>
    <mergeCell ref="B381:C381"/>
    <mergeCell ref="F381:H381"/>
    <mergeCell ref="M381:P381"/>
    <mergeCell ref="B382:C382"/>
    <mergeCell ref="F382:H382"/>
    <mergeCell ref="M382:P382"/>
    <mergeCell ref="B383:C383"/>
    <mergeCell ref="F383:H383"/>
    <mergeCell ref="M383:P383"/>
    <mergeCell ref="B378:C378"/>
    <mergeCell ref="F378:H378"/>
    <mergeCell ref="M378:P378"/>
    <mergeCell ref="B379:C379"/>
    <mergeCell ref="F379:H379"/>
    <mergeCell ref="M379:P379"/>
    <mergeCell ref="B380:C380"/>
    <mergeCell ref="F380:H380"/>
    <mergeCell ref="M380:P380"/>
    <mergeCell ref="B387:C387"/>
    <mergeCell ref="F387:H387"/>
    <mergeCell ref="M387:P387"/>
    <mergeCell ref="B388:C388"/>
    <mergeCell ref="F388:H388"/>
    <mergeCell ref="M388:P388"/>
    <mergeCell ref="B389:C389"/>
    <mergeCell ref="F389:H389"/>
    <mergeCell ref="M389:P389"/>
    <mergeCell ref="B384:C384"/>
    <mergeCell ref="F384:H384"/>
    <mergeCell ref="M384:P384"/>
    <mergeCell ref="B385:C385"/>
    <mergeCell ref="F385:H385"/>
    <mergeCell ref="M385:P385"/>
    <mergeCell ref="B386:C386"/>
    <mergeCell ref="F386:H386"/>
    <mergeCell ref="M386:P386"/>
    <mergeCell ref="B393:C393"/>
    <mergeCell ref="F393:H393"/>
    <mergeCell ref="M393:P393"/>
    <mergeCell ref="B394:C394"/>
    <mergeCell ref="F394:H394"/>
    <mergeCell ref="M394:P394"/>
    <mergeCell ref="B395:C395"/>
    <mergeCell ref="F395:H395"/>
    <mergeCell ref="M395:P395"/>
    <mergeCell ref="B390:C390"/>
    <mergeCell ref="F390:H390"/>
    <mergeCell ref="M390:P390"/>
    <mergeCell ref="B391:C391"/>
    <mergeCell ref="F391:H391"/>
    <mergeCell ref="M391:P391"/>
    <mergeCell ref="B392:C392"/>
    <mergeCell ref="F392:H392"/>
    <mergeCell ref="M392:P392"/>
    <mergeCell ref="B399:C399"/>
    <mergeCell ref="F399:H399"/>
    <mergeCell ref="M399:P399"/>
    <mergeCell ref="B400:C400"/>
    <mergeCell ref="F400:H400"/>
    <mergeCell ref="M400:P400"/>
    <mergeCell ref="B410:C410"/>
    <mergeCell ref="B401:C401"/>
    <mergeCell ref="F401:H401"/>
    <mergeCell ref="M401:P401"/>
    <mergeCell ref="B396:C396"/>
    <mergeCell ref="F396:H396"/>
    <mergeCell ref="M396:P396"/>
    <mergeCell ref="B397:C397"/>
    <mergeCell ref="F397:H397"/>
    <mergeCell ref="M397:P397"/>
    <mergeCell ref="B398:C398"/>
    <mergeCell ref="F398:H398"/>
    <mergeCell ref="M398:P398"/>
    <mergeCell ref="B405:C405"/>
    <mergeCell ref="F405:H405"/>
    <mergeCell ref="M405:P405"/>
    <mergeCell ref="B406:C406"/>
    <mergeCell ref="F406:H406"/>
    <mergeCell ref="M406:P406"/>
    <mergeCell ref="B415:C415"/>
    <mergeCell ref="B407:C407"/>
    <mergeCell ref="F407:H407"/>
    <mergeCell ref="M407:P407"/>
    <mergeCell ref="B402:C402"/>
    <mergeCell ref="F402:H402"/>
    <mergeCell ref="M402:P402"/>
    <mergeCell ref="B403:C403"/>
    <mergeCell ref="F403:H403"/>
    <mergeCell ref="M403:P403"/>
    <mergeCell ref="B404:C404"/>
    <mergeCell ref="F404:H404"/>
    <mergeCell ref="M404:P404"/>
    <mergeCell ref="M415:P415"/>
    <mergeCell ref="B416:C416"/>
    <mergeCell ref="F416:H416"/>
    <mergeCell ref="M416:P416"/>
    <mergeCell ref="B411:C411"/>
    <mergeCell ref="F411:H411"/>
    <mergeCell ref="M411:P411"/>
    <mergeCell ref="B412:C412"/>
    <mergeCell ref="F412:H412"/>
    <mergeCell ref="M412:P412"/>
    <mergeCell ref="B413:C413"/>
    <mergeCell ref="F413:H413"/>
    <mergeCell ref="M413:P413"/>
    <mergeCell ref="B408:C408"/>
    <mergeCell ref="F408:H408"/>
    <mergeCell ref="M408:P408"/>
    <mergeCell ref="B409:C409"/>
    <mergeCell ref="F409:H409"/>
    <mergeCell ref="M409:P409"/>
    <mergeCell ref="F126:I126"/>
    <mergeCell ref="F410:H410"/>
    <mergeCell ref="M410:P410"/>
    <mergeCell ref="F98:I98"/>
    <mergeCell ref="F99:I99"/>
    <mergeCell ref="F100:I100"/>
    <mergeCell ref="F101:I101"/>
    <mergeCell ref="F102:I102"/>
    <mergeCell ref="F103:I103"/>
    <mergeCell ref="F104:I104"/>
    <mergeCell ref="F105:I105"/>
    <mergeCell ref="F106:I106"/>
    <mergeCell ref="B420:C420"/>
    <mergeCell ref="F420:H420"/>
    <mergeCell ref="M420:P420"/>
    <mergeCell ref="M421:P421"/>
    <mergeCell ref="K291:L291"/>
    <mergeCell ref="K292:L292"/>
    <mergeCell ref="K293:L293"/>
    <mergeCell ref="K294:L294"/>
    <mergeCell ref="B417:C417"/>
    <mergeCell ref="F417:H417"/>
    <mergeCell ref="M417:P417"/>
    <mergeCell ref="B418:C418"/>
    <mergeCell ref="F418:H418"/>
    <mergeCell ref="M418:P418"/>
    <mergeCell ref="B419:C419"/>
    <mergeCell ref="F419:H419"/>
    <mergeCell ref="M419:P419"/>
    <mergeCell ref="B414:C414"/>
    <mergeCell ref="F414:H414"/>
    <mergeCell ref="M414:P414"/>
    <mergeCell ref="D426:H426"/>
    <mergeCell ref="F415:H415"/>
    <mergeCell ref="F116:I116"/>
    <mergeCell ref="F117:I117"/>
    <mergeCell ref="F118:I118"/>
    <mergeCell ref="F119:I119"/>
    <mergeCell ref="F120:I120"/>
    <mergeCell ref="F121:I121"/>
    <mergeCell ref="F122:I122"/>
    <mergeCell ref="F123:I123"/>
    <mergeCell ref="F124:I124"/>
    <mergeCell ref="F107:I107"/>
    <mergeCell ref="F108:I108"/>
    <mergeCell ref="F109:I109"/>
    <mergeCell ref="F110:I110"/>
    <mergeCell ref="F111:I111"/>
    <mergeCell ref="F112:I112"/>
    <mergeCell ref="F113:I113"/>
    <mergeCell ref="F114:I114"/>
    <mergeCell ref="F115:I115"/>
    <mergeCell ref="F149:I149"/>
    <mergeCell ref="F150:I150"/>
    <mergeCell ref="F134:I134"/>
    <mergeCell ref="F135:I135"/>
    <mergeCell ref="F136:I136"/>
    <mergeCell ref="F137:I137"/>
    <mergeCell ref="F138:I138"/>
    <mergeCell ref="F139:I139"/>
    <mergeCell ref="F140:I140"/>
    <mergeCell ref="F141:I141"/>
    <mergeCell ref="F142:I142"/>
    <mergeCell ref="F125:I125"/>
  </mergeCells>
  <conditionalFormatting sqref="B21 D112:D113 B23:B117 D21:E111">
    <cfRule type="containsErrors" dxfId="43" priority="82">
      <formula>ISERROR(B21)</formula>
    </cfRule>
  </conditionalFormatting>
  <conditionalFormatting sqref="K21:L21 K22:K40 L22:L150">
    <cfRule type="containsErrors" dxfId="42" priority="81">
      <formula>ISERROR(K21)</formula>
    </cfRule>
  </conditionalFormatting>
  <conditionalFormatting sqref="I14:J14 D15:J17">
    <cfRule type="containsErrors" dxfId="41" priority="80">
      <formula>ISERROR(D14)</formula>
    </cfRule>
  </conditionalFormatting>
  <conditionalFormatting sqref="B118:B150">
    <cfRule type="containsErrors" dxfId="40" priority="62">
      <formula>ISERROR(B118)</formula>
    </cfRule>
  </conditionalFormatting>
  <conditionalFormatting sqref="K41:K150">
    <cfRule type="containsErrors" dxfId="39" priority="65">
      <formula>ISERROR(K41)</formula>
    </cfRule>
  </conditionalFormatting>
  <conditionalFormatting sqref="E112:E150">
    <cfRule type="containsErrors" dxfId="38" priority="60">
      <formula>ISERROR(E112)</formula>
    </cfRule>
  </conditionalFormatting>
  <conditionalFormatting sqref="D114:D150">
    <cfRule type="containsErrors" dxfId="37" priority="61">
      <formula>ISERROR(D114)</formula>
    </cfRule>
  </conditionalFormatting>
  <conditionalFormatting sqref="D14:I14">
    <cfRule type="containsErrors" dxfId="36" priority="47">
      <formula>ISERROR(D14)</formula>
    </cfRule>
  </conditionalFormatting>
  <conditionalFormatting sqref="F21">
    <cfRule type="containsErrors" dxfId="35" priority="45">
      <formula>ISERROR(F21)</formula>
    </cfRule>
  </conditionalFormatting>
  <conditionalFormatting sqref="B22">
    <cfRule type="containsErrors" dxfId="34" priority="42">
      <formula>ISERROR(B22)</formula>
    </cfRule>
  </conditionalFormatting>
  <conditionalFormatting sqref="K13:K16">
    <cfRule type="containsErrors" dxfId="33" priority="38">
      <formula>ISERROR(K13)</formula>
    </cfRule>
  </conditionalFormatting>
  <conditionalFormatting sqref="F246:I255">
    <cfRule type="containsErrors" dxfId="32" priority="27">
      <formula>ISERROR(F246)</formula>
    </cfRule>
  </conditionalFormatting>
  <conditionalFormatting sqref="B156 D247:D248 D165:I245 D246:E246 F256:I285 D156:E164 B158:B252">
    <cfRule type="containsErrors" dxfId="31" priority="33">
      <formula>ISERROR(B156)</formula>
    </cfRule>
  </conditionalFormatting>
  <conditionalFormatting sqref="K156:L156 K157:K175 L157:L285">
    <cfRule type="containsErrors" dxfId="30" priority="32">
      <formula>ISERROR(K156)</formula>
    </cfRule>
  </conditionalFormatting>
  <conditionalFormatting sqref="F160:I164 F156 F159">
    <cfRule type="containsErrors" dxfId="29" priority="26">
      <formula>ISERROR(F156)</formula>
    </cfRule>
  </conditionalFormatting>
  <conditionalFormatting sqref="B157">
    <cfRule type="containsErrors" dxfId="28" priority="25">
      <formula>ISERROR(B157)</formula>
    </cfRule>
  </conditionalFormatting>
  <conditionalFormatting sqref="B253:B285">
    <cfRule type="containsErrors" dxfId="27" priority="30">
      <formula>ISERROR(B253)</formula>
    </cfRule>
  </conditionalFormatting>
  <conditionalFormatting sqref="K176:K285">
    <cfRule type="containsErrors" dxfId="26" priority="31">
      <formula>ISERROR(K176)</formula>
    </cfRule>
  </conditionalFormatting>
  <conditionalFormatting sqref="E247:E285">
    <cfRule type="containsErrors" dxfId="25" priority="28">
      <formula>ISERROR(E247)</formula>
    </cfRule>
  </conditionalFormatting>
  <conditionalFormatting sqref="D249:D285">
    <cfRule type="containsErrors" dxfId="24" priority="29">
      <formula>ISERROR(D249)</formula>
    </cfRule>
  </conditionalFormatting>
  <conditionalFormatting sqref="B291 D382:D383 D300:I380 D381:E381 F391:I420 D291:E299 B293:B387">
    <cfRule type="containsErrors" dxfId="23" priority="24">
      <formula>ISERROR(B291)</formula>
    </cfRule>
  </conditionalFormatting>
  <conditionalFormatting sqref="K291 L295:L420 K295:K310">
    <cfRule type="containsErrors" dxfId="22" priority="23">
      <formula>ISERROR(K291)</formula>
    </cfRule>
  </conditionalFormatting>
  <conditionalFormatting sqref="B388:B420">
    <cfRule type="containsErrors" dxfId="21" priority="21">
      <formula>ISERROR(B388)</formula>
    </cfRule>
  </conditionalFormatting>
  <conditionalFormatting sqref="K311:K420">
    <cfRule type="containsErrors" dxfId="20" priority="22">
      <formula>ISERROR(K311)</formula>
    </cfRule>
  </conditionalFormatting>
  <conditionalFormatting sqref="E382:E420">
    <cfRule type="containsErrors" dxfId="19" priority="19">
      <formula>ISERROR(E382)</formula>
    </cfRule>
  </conditionalFormatting>
  <conditionalFormatting sqref="D384:D420">
    <cfRule type="containsErrors" dxfId="18" priority="20">
      <formula>ISERROR(D384)</formula>
    </cfRule>
  </conditionalFormatting>
  <conditionalFormatting sqref="F381:I390">
    <cfRule type="containsErrors" dxfId="17" priority="18">
      <formula>ISERROR(F381)</formula>
    </cfRule>
  </conditionalFormatting>
  <conditionalFormatting sqref="F295:I299">
    <cfRule type="containsErrors" dxfId="16" priority="17">
      <formula>ISERROR(F295)</formula>
    </cfRule>
  </conditionalFormatting>
  <conditionalFormatting sqref="B292">
    <cfRule type="containsErrors" dxfId="15" priority="16">
      <formula>ISERROR(B292)</formula>
    </cfRule>
  </conditionalFormatting>
  <conditionalFormatting sqref="K292:K294">
    <cfRule type="containsErrors" dxfId="14" priority="15">
      <formula>ISERROR(K292)</formula>
    </cfRule>
  </conditionalFormatting>
  <conditionalFormatting sqref="F22:F30">
    <cfRule type="containsErrors" dxfId="13" priority="14">
      <formula>ISERROR(F22)</formula>
    </cfRule>
  </conditionalFormatting>
  <conditionalFormatting sqref="F31:F150">
    <cfRule type="containsErrors" dxfId="12" priority="13">
      <formula>ISERROR(F31)</formula>
    </cfRule>
  </conditionalFormatting>
  <conditionalFormatting sqref="Q14:R14 L16:R16 R15">
    <cfRule type="containsErrors" dxfId="11" priority="12">
      <formula>ISERROR(L14)</formula>
    </cfRule>
  </conditionalFormatting>
  <conditionalFormatting sqref="L14:Q14">
    <cfRule type="containsErrors" dxfId="10" priority="11">
      <formula>ISERROR(L14)</formula>
    </cfRule>
  </conditionalFormatting>
  <conditionalFormatting sqref="S13:S16">
    <cfRule type="containsErrors" dxfId="9" priority="10">
      <formula>ISERROR(S13)</formula>
    </cfRule>
  </conditionalFormatting>
  <conditionalFormatting sqref="R13:R16">
    <cfRule type="containsErrors" dxfId="8" priority="8">
      <formula>ISERROR(R13)</formula>
    </cfRule>
  </conditionalFormatting>
  <conditionalFormatting sqref="L15:Q15">
    <cfRule type="containsErrors" dxfId="7" priority="1">
      <formula>ISERROR(L15)</formula>
    </cfRule>
  </conditionalFormatting>
  <conditionalFormatting sqref="J13:J16">
    <cfRule type="containsErrors" dxfId="6" priority="9">
      <formula>ISERROR(J13)</formula>
    </cfRule>
  </conditionalFormatting>
  <conditionalFormatting sqref="F157">
    <cfRule type="containsErrors" dxfId="5" priority="7">
      <formula>ISERROR(F157)</formula>
    </cfRule>
  </conditionalFormatting>
  <conditionalFormatting sqref="F158">
    <cfRule type="containsErrors" dxfId="4" priority="6">
      <formula>ISERROR(F158)</formula>
    </cfRule>
  </conditionalFormatting>
  <conditionalFormatting sqref="F291">
    <cfRule type="containsErrors" dxfId="3" priority="5">
      <formula>ISERROR(F291)</formula>
    </cfRule>
  </conditionalFormatting>
  <conditionalFormatting sqref="F292">
    <cfRule type="containsErrors" dxfId="2" priority="4">
      <formula>ISERROR(F292)</formula>
    </cfRule>
  </conditionalFormatting>
  <conditionalFormatting sqref="F293">
    <cfRule type="containsErrors" dxfId="1" priority="3">
      <formula>ISERROR(F293)</formula>
    </cfRule>
  </conditionalFormatting>
  <conditionalFormatting sqref="F294">
    <cfRule type="containsErrors" dxfId="0" priority="2">
      <formula>ISERROR(F294)</formula>
    </cfRule>
  </conditionalFormatting>
  <dataValidations disablePrompts="1" xWindow="760" yWindow="504" count="2">
    <dataValidation allowBlank="1" showInputMessage="1" showErrorMessage="1" promptTitle="CÓDIGO NEXUS" prompt="Ingrese el código de plaza de acuerdo al CAP, debe contener 12 dígitos." sqref="WVP983133:WVP983216 JD22:JD150 SZ22:SZ150 ACV22:ACV150 AMR22:AMR150 AWN22:AWN150 BGJ22:BGJ150 BQF22:BQF150 CAB22:CAB150 CJX22:CJX150 CTT22:CTT150 DDP22:DDP150 DNL22:DNL150 DXH22:DXH150 EHD22:EHD150 EQZ22:EQZ150 FAV22:FAV150 FKR22:FKR150 FUN22:FUN150 GEJ22:GEJ150 GOF22:GOF150 GYB22:GYB150 HHX22:HHX150 HRT22:HRT150 IBP22:IBP150 ILL22:ILL150 IVH22:IVH150 JFD22:JFD150 JOZ22:JOZ150 JYV22:JYV150 KIR22:KIR150 KSN22:KSN150 LCJ22:LCJ150 LMF22:LMF150 LWB22:LWB150 MFX22:MFX150 MPT22:MPT150 MZP22:MZP150 NJL22:NJL150 NTH22:NTH150 ODD22:ODD150 OMZ22:OMZ150 OWV22:OWV150 PGR22:PGR150 PQN22:PQN150 QAJ22:QAJ150 QKF22:QKF150 QUB22:QUB150 RDX22:RDX150 RNT22:RNT150 RXP22:RXP150 SHL22:SHL150 SRH22:SRH150 TBD22:TBD150 TKZ22:TKZ150 TUV22:TUV150 UER22:UER150 UON22:UON150 UYJ22:UYJ150 VIF22:VIF150 VSB22:VSB150 WBX22:WBX150 WLT22:WLT150 WVP22:WVP150 J65629:J65712 JD65629:JD65712 SZ65629:SZ65712 ACV65629:ACV65712 AMR65629:AMR65712 AWN65629:AWN65712 BGJ65629:BGJ65712 BQF65629:BQF65712 CAB65629:CAB65712 CJX65629:CJX65712 CTT65629:CTT65712 DDP65629:DDP65712 DNL65629:DNL65712 DXH65629:DXH65712 EHD65629:EHD65712 EQZ65629:EQZ65712 FAV65629:FAV65712 FKR65629:FKR65712 FUN65629:FUN65712 GEJ65629:GEJ65712 GOF65629:GOF65712 GYB65629:GYB65712 HHX65629:HHX65712 HRT65629:HRT65712 IBP65629:IBP65712 ILL65629:ILL65712 IVH65629:IVH65712 JFD65629:JFD65712 JOZ65629:JOZ65712 JYV65629:JYV65712 KIR65629:KIR65712 KSN65629:KSN65712 LCJ65629:LCJ65712 LMF65629:LMF65712 LWB65629:LWB65712 MFX65629:MFX65712 MPT65629:MPT65712 MZP65629:MZP65712 NJL65629:NJL65712 NTH65629:NTH65712 ODD65629:ODD65712 OMZ65629:OMZ65712 OWV65629:OWV65712 PGR65629:PGR65712 PQN65629:PQN65712 QAJ65629:QAJ65712 QKF65629:QKF65712 QUB65629:QUB65712 RDX65629:RDX65712 RNT65629:RNT65712 RXP65629:RXP65712 SHL65629:SHL65712 SRH65629:SRH65712 TBD65629:TBD65712 TKZ65629:TKZ65712 TUV65629:TUV65712 UER65629:UER65712 UON65629:UON65712 UYJ65629:UYJ65712 VIF65629:VIF65712 VSB65629:VSB65712 WBX65629:WBX65712 WLT65629:WLT65712 WVP65629:WVP65712 J131165:J131248 JD131165:JD131248 SZ131165:SZ131248 ACV131165:ACV131248 AMR131165:AMR131248 AWN131165:AWN131248 BGJ131165:BGJ131248 BQF131165:BQF131248 CAB131165:CAB131248 CJX131165:CJX131248 CTT131165:CTT131248 DDP131165:DDP131248 DNL131165:DNL131248 DXH131165:DXH131248 EHD131165:EHD131248 EQZ131165:EQZ131248 FAV131165:FAV131248 FKR131165:FKR131248 FUN131165:FUN131248 GEJ131165:GEJ131248 GOF131165:GOF131248 GYB131165:GYB131248 HHX131165:HHX131248 HRT131165:HRT131248 IBP131165:IBP131248 ILL131165:ILL131248 IVH131165:IVH131248 JFD131165:JFD131248 JOZ131165:JOZ131248 JYV131165:JYV131248 KIR131165:KIR131248 KSN131165:KSN131248 LCJ131165:LCJ131248 LMF131165:LMF131248 LWB131165:LWB131248 MFX131165:MFX131248 MPT131165:MPT131248 MZP131165:MZP131248 NJL131165:NJL131248 NTH131165:NTH131248 ODD131165:ODD131248 OMZ131165:OMZ131248 OWV131165:OWV131248 PGR131165:PGR131248 PQN131165:PQN131248 QAJ131165:QAJ131248 QKF131165:QKF131248 QUB131165:QUB131248 RDX131165:RDX131248 RNT131165:RNT131248 RXP131165:RXP131248 SHL131165:SHL131248 SRH131165:SRH131248 TBD131165:TBD131248 TKZ131165:TKZ131248 TUV131165:TUV131248 UER131165:UER131248 UON131165:UON131248 UYJ131165:UYJ131248 VIF131165:VIF131248 VSB131165:VSB131248 WBX131165:WBX131248 WLT131165:WLT131248 WVP131165:WVP131248 J196701:J196784 JD196701:JD196784 SZ196701:SZ196784 ACV196701:ACV196784 AMR196701:AMR196784 AWN196701:AWN196784 BGJ196701:BGJ196784 BQF196701:BQF196784 CAB196701:CAB196784 CJX196701:CJX196784 CTT196701:CTT196784 DDP196701:DDP196784 DNL196701:DNL196784 DXH196701:DXH196784 EHD196701:EHD196784 EQZ196701:EQZ196784 FAV196701:FAV196784 FKR196701:FKR196784 FUN196701:FUN196784 GEJ196701:GEJ196784 GOF196701:GOF196784 GYB196701:GYB196784 HHX196701:HHX196784 HRT196701:HRT196784 IBP196701:IBP196784 ILL196701:ILL196784 IVH196701:IVH196784 JFD196701:JFD196784 JOZ196701:JOZ196784 JYV196701:JYV196784 KIR196701:KIR196784 KSN196701:KSN196784 LCJ196701:LCJ196784 LMF196701:LMF196784 LWB196701:LWB196784 MFX196701:MFX196784 MPT196701:MPT196784 MZP196701:MZP196784 NJL196701:NJL196784 NTH196701:NTH196784 ODD196701:ODD196784 OMZ196701:OMZ196784 OWV196701:OWV196784 PGR196701:PGR196784 PQN196701:PQN196784 QAJ196701:QAJ196784 QKF196701:QKF196784 QUB196701:QUB196784 RDX196701:RDX196784 RNT196701:RNT196784 RXP196701:RXP196784 SHL196701:SHL196784 SRH196701:SRH196784 TBD196701:TBD196784 TKZ196701:TKZ196784 TUV196701:TUV196784 UER196701:UER196784 UON196701:UON196784 UYJ196701:UYJ196784 VIF196701:VIF196784 VSB196701:VSB196784 WBX196701:WBX196784 WLT196701:WLT196784 WVP196701:WVP196784 J262237:J262320 JD262237:JD262320 SZ262237:SZ262320 ACV262237:ACV262320 AMR262237:AMR262320 AWN262237:AWN262320 BGJ262237:BGJ262320 BQF262237:BQF262320 CAB262237:CAB262320 CJX262237:CJX262320 CTT262237:CTT262320 DDP262237:DDP262320 DNL262237:DNL262320 DXH262237:DXH262320 EHD262237:EHD262320 EQZ262237:EQZ262320 FAV262237:FAV262320 FKR262237:FKR262320 FUN262237:FUN262320 GEJ262237:GEJ262320 GOF262237:GOF262320 GYB262237:GYB262320 HHX262237:HHX262320 HRT262237:HRT262320 IBP262237:IBP262320 ILL262237:ILL262320 IVH262237:IVH262320 JFD262237:JFD262320 JOZ262237:JOZ262320 JYV262237:JYV262320 KIR262237:KIR262320 KSN262237:KSN262320 LCJ262237:LCJ262320 LMF262237:LMF262320 LWB262237:LWB262320 MFX262237:MFX262320 MPT262237:MPT262320 MZP262237:MZP262320 NJL262237:NJL262320 NTH262237:NTH262320 ODD262237:ODD262320 OMZ262237:OMZ262320 OWV262237:OWV262320 PGR262237:PGR262320 PQN262237:PQN262320 QAJ262237:QAJ262320 QKF262237:QKF262320 QUB262237:QUB262320 RDX262237:RDX262320 RNT262237:RNT262320 RXP262237:RXP262320 SHL262237:SHL262320 SRH262237:SRH262320 TBD262237:TBD262320 TKZ262237:TKZ262320 TUV262237:TUV262320 UER262237:UER262320 UON262237:UON262320 UYJ262237:UYJ262320 VIF262237:VIF262320 VSB262237:VSB262320 WBX262237:WBX262320 WLT262237:WLT262320 WVP262237:WVP262320 J327773:J327856 JD327773:JD327856 SZ327773:SZ327856 ACV327773:ACV327856 AMR327773:AMR327856 AWN327773:AWN327856 BGJ327773:BGJ327856 BQF327773:BQF327856 CAB327773:CAB327856 CJX327773:CJX327856 CTT327773:CTT327856 DDP327773:DDP327856 DNL327773:DNL327856 DXH327773:DXH327856 EHD327773:EHD327856 EQZ327773:EQZ327856 FAV327773:FAV327856 FKR327773:FKR327856 FUN327773:FUN327856 GEJ327773:GEJ327856 GOF327773:GOF327856 GYB327773:GYB327856 HHX327773:HHX327856 HRT327773:HRT327856 IBP327773:IBP327856 ILL327773:ILL327856 IVH327773:IVH327856 JFD327773:JFD327856 JOZ327773:JOZ327856 JYV327773:JYV327856 KIR327773:KIR327856 KSN327773:KSN327856 LCJ327773:LCJ327856 LMF327773:LMF327856 LWB327773:LWB327856 MFX327773:MFX327856 MPT327773:MPT327856 MZP327773:MZP327856 NJL327773:NJL327856 NTH327773:NTH327856 ODD327773:ODD327856 OMZ327773:OMZ327856 OWV327773:OWV327856 PGR327773:PGR327856 PQN327773:PQN327856 QAJ327773:QAJ327856 QKF327773:QKF327856 QUB327773:QUB327856 RDX327773:RDX327856 RNT327773:RNT327856 RXP327773:RXP327856 SHL327773:SHL327856 SRH327773:SRH327856 TBD327773:TBD327856 TKZ327773:TKZ327856 TUV327773:TUV327856 UER327773:UER327856 UON327773:UON327856 UYJ327773:UYJ327856 VIF327773:VIF327856 VSB327773:VSB327856 WBX327773:WBX327856 WLT327773:WLT327856 WVP327773:WVP327856 J393309:J393392 JD393309:JD393392 SZ393309:SZ393392 ACV393309:ACV393392 AMR393309:AMR393392 AWN393309:AWN393392 BGJ393309:BGJ393392 BQF393309:BQF393392 CAB393309:CAB393392 CJX393309:CJX393392 CTT393309:CTT393392 DDP393309:DDP393392 DNL393309:DNL393392 DXH393309:DXH393392 EHD393309:EHD393392 EQZ393309:EQZ393392 FAV393309:FAV393392 FKR393309:FKR393392 FUN393309:FUN393392 GEJ393309:GEJ393392 GOF393309:GOF393392 GYB393309:GYB393392 HHX393309:HHX393392 HRT393309:HRT393392 IBP393309:IBP393392 ILL393309:ILL393392 IVH393309:IVH393392 JFD393309:JFD393392 JOZ393309:JOZ393392 JYV393309:JYV393392 KIR393309:KIR393392 KSN393309:KSN393392 LCJ393309:LCJ393392 LMF393309:LMF393392 LWB393309:LWB393392 MFX393309:MFX393392 MPT393309:MPT393392 MZP393309:MZP393392 NJL393309:NJL393392 NTH393309:NTH393392 ODD393309:ODD393392 OMZ393309:OMZ393392 OWV393309:OWV393392 PGR393309:PGR393392 PQN393309:PQN393392 QAJ393309:QAJ393392 QKF393309:QKF393392 QUB393309:QUB393392 RDX393309:RDX393392 RNT393309:RNT393392 RXP393309:RXP393392 SHL393309:SHL393392 SRH393309:SRH393392 TBD393309:TBD393392 TKZ393309:TKZ393392 TUV393309:TUV393392 UER393309:UER393392 UON393309:UON393392 UYJ393309:UYJ393392 VIF393309:VIF393392 VSB393309:VSB393392 WBX393309:WBX393392 WLT393309:WLT393392 WVP393309:WVP393392 J458845:J458928 JD458845:JD458928 SZ458845:SZ458928 ACV458845:ACV458928 AMR458845:AMR458928 AWN458845:AWN458928 BGJ458845:BGJ458928 BQF458845:BQF458928 CAB458845:CAB458928 CJX458845:CJX458928 CTT458845:CTT458928 DDP458845:DDP458928 DNL458845:DNL458928 DXH458845:DXH458928 EHD458845:EHD458928 EQZ458845:EQZ458928 FAV458845:FAV458928 FKR458845:FKR458928 FUN458845:FUN458928 GEJ458845:GEJ458928 GOF458845:GOF458928 GYB458845:GYB458928 HHX458845:HHX458928 HRT458845:HRT458928 IBP458845:IBP458928 ILL458845:ILL458928 IVH458845:IVH458928 JFD458845:JFD458928 JOZ458845:JOZ458928 JYV458845:JYV458928 KIR458845:KIR458928 KSN458845:KSN458928 LCJ458845:LCJ458928 LMF458845:LMF458928 LWB458845:LWB458928 MFX458845:MFX458928 MPT458845:MPT458928 MZP458845:MZP458928 NJL458845:NJL458928 NTH458845:NTH458928 ODD458845:ODD458928 OMZ458845:OMZ458928 OWV458845:OWV458928 PGR458845:PGR458928 PQN458845:PQN458928 QAJ458845:QAJ458928 QKF458845:QKF458928 QUB458845:QUB458928 RDX458845:RDX458928 RNT458845:RNT458928 RXP458845:RXP458928 SHL458845:SHL458928 SRH458845:SRH458928 TBD458845:TBD458928 TKZ458845:TKZ458928 TUV458845:TUV458928 UER458845:UER458928 UON458845:UON458928 UYJ458845:UYJ458928 VIF458845:VIF458928 VSB458845:VSB458928 WBX458845:WBX458928 WLT458845:WLT458928 WVP458845:WVP458928 J524381:J524464 JD524381:JD524464 SZ524381:SZ524464 ACV524381:ACV524464 AMR524381:AMR524464 AWN524381:AWN524464 BGJ524381:BGJ524464 BQF524381:BQF524464 CAB524381:CAB524464 CJX524381:CJX524464 CTT524381:CTT524464 DDP524381:DDP524464 DNL524381:DNL524464 DXH524381:DXH524464 EHD524381:EHD524464 EQZ524381:EQZ524464 FAV524381:FAV524464 FKR524381:FKR524464 FUN524381:FUN524464 GEJ524381:GEJ524464 GOF524381:GOF524464 GYB524381:GYB524464 HHX524381:HHX524464 HRT524381:HRT524464 IBP524381:IBP524464 ILL524381:ILL524464 IVH524381:IVH524464 JFD524381:JFD524464 JOZ524381:JOZ524464 JYV524381:JYV524464 KIR524381:KIR524464 KSN524381:KSN524464 LCJ524381:LCJ524464 LMF524381:LMF524464 LWB524381:LWB524464 MFX524381:MFX524464 MPT524381:MPT524464 MZP524381:MZP524464 NJL524381:NJL524464 NTH524381:NTH524464 ODD524381:ODD524464 OMZ524381:OMZ524464 OWV524381:OWV524464 PGR524381:PGR524464 PQN524381:PQN524464 QAJ524381:QAJ524464 QKF524381:QKF524464 QUB524381:QUB524464 RDX524381:RDX524464 RNT524381:RNT524464 RXP524381:RXP524464 SHL524381:SHL524464 SRH524381:SRH524464 TBD524381:TBD524464 TKZ524381:TKZ524464 TUV524381:TUV524464 UER524381:UER524464 UON524381:UON524464 UYJ524381:UYJ524464 VIF524381:VIF524464 VSB524381:VSB524464 WBX524381:WBX524464 WLT524381:WLT524464 WVP524381:WVP524464 J589917:J590000 JD589917:JD590000 SZ589917:SZ590000 ACV589917:ACV590000 AMR589917:AMR590000 AWN589917:AWN590000 BGJ589917:BGJ590000 BQF589917:BQF590000 CAB589917:CAB590000 CJX589917:CJX590000 CTT589917:CTT590000 DDP589917:DDP590000 DNL589917:DNL590000 DXH589917:DXH590000 EHD589917:EHD590000 EQZ589917:EQZ590000 FAV589917:FAV590000 FKR589917:FKR590000 FUN589917:FUN590000 GEJ589917:GEJ590000 GOF589917:GOF590000 GYB589917:GYB590000 HHX589917:HHX590000 HRT589917:HRT590000 IBP589917:IBP590000 ILL589917:ILL590000 IVH589917:IVH590000 JFD589917:JFD590000 JOZ589917:JOZ590000 JYV589917:JYV590000 KIR589917:KIR590000 KSN589917:KSN590000 LCJ589917:LCJ590000 LMF589917:LMF590000 LWB589917:LWB590000 MFX589917:MFX590000 MPT589917:MPT590000 MZP589917:MZP590000 NJL589917:NJL590000 NTH589917:NTH590000 ODD589917:ODD590000 OMZ589917:OMZ590000 OWV589917:OWV590000 PGR589917:PGR590000 PQN589917:PQN590000 QAJ589917:QAJ590000 QKF589917:QKF590000 QUB589917:QUB590000 RDX589917:RDX590000 RNT589917:RNT590000 RXP589917:RXP590000 SHL589917:SHL590000 SRH589917:SRH590000 TBD589917:TBD590000 TKZ589917:TKZ590000 TUV589917:TUV590000 UER589917:UER590000 UON589917:UON590000 UYJ589917:UYJ590000 VIF589917:VIF590000 VSB589917:VSB590000 WBX589917:WBX590000 WLT589917:WLT590000 WVP589917:WVP590000 J655453:J655536 JD655453:JD655536 SZ655453:SZ655536 ACV655453:ACV655536 AMR655453:AMR655536 AWN655453:AWN655536 BGJ655453:BGJ655536 BQF655453:BQF655536 CAB655453:CAB655536 CJX655453:CJX655536 CTT655453:CTT655536 DDP655453:DDP655536 DNL655453:DNL655536 DXH655453:DXH655536 EHD655453:EHD655536 EQZ655453:EQZ655536 FAV655453:FAV655536 FKR655453:FKR655536 FUN655453:FUN655536 GEJ655453:GEJ655536 GOF655453:GOF655536 GYB655453:GYB655536 HHX655453:HHX655536 HRT655453:HRT655536 IBP655453:IBP655536 ILL655453:ILL655536 IVH655453:IVH655536 JFD655453:JFD655536 JOZ655453:JOZ655536 JYV655453:JYV655536 KIR655453:KIR655536 KSN655453:KSN655536 LCJ655453:LCJ655536 LMF655453:LMF655536 LWB655453:LWB655536 MFX655453:MFX655536 MPT655453:MPT655536 MZP655453:MZP655536 NJL655453:NJL655536 NTH655453:NTH655536 ODD655453:ODD655536 OMZ655453:OMZ655536 OWV655453:OWV655536 PGR655453:PGR655536 PQN655453:PQN655536 QAJ655453:QAJ655536 QKF655453:QKF655536 QUB655453:QUB655536 RDX655453:RDX655536 RNT655453:RNT655536 RXP655453:RXP655536 SHL655453:SHL655536 SRH655453:SRH655536 TBD655453:TBD655536 TKZ655453:TKZ655536 TUV655453:TUV655536 UER655453:UER655536 UON655453:UON655536 UYJ655453:UYJ655536 VIF655453:VIF655536 VSB655453:VSB655536 WBX655453:WBX655536 WLT655453:WLT655536 WVP655453:WVP655536 J720989:J721072 JD720989:JD721072 SZ720989:SZ721072 ACV720989:ACV721072 AMR720989:AMR721072 AWN720989:AWN721072 BGJ720989:BGJ721072 BQF720989:BQF721072 CAB720989:CAB721072 CJX720989:CJX721072 CTT720989:CTT721072 DDP720989:DDP721072 DNL720989:DNL721072 DXH720989:DXH721072 EHD720989:EHD721072 EQZ720989:EQZ721072 FAV720989:FAV721072 FKR720989:FKR721072 FUN720989:FUN721072 GEJ720989:GEJ721072 GOF720989:GOF721072 GYB720989:GYB721072 HHX720989:HHX721072 HRT720989:HRT721072 IBP720989:IBP721072 ILL720989:ILL721072 IVH720989:IVH721072 JFD720989:JFD721072 JOZ720989:JOZ721072 JYV720989:JYV721072 KIR720989:KIR721072 KSN720989:KSN721072 LCJ720989:LCJ721072 LMF720989:LMF721072 LWB720989:LWB721072 MFX720989:MFX721072 MPT720989:MPT721072 MZP720989:MZP721072 NJL720989:NJL721072 NTH720989:NTH721072 ODD720989:ODD721072 OMZ720989:OMZ721072 OWV720989:OWV721072 PGR720989:PGR721072 PQN720989:PQN721072 QAJ720989:QAJ721072 QKF720989:QKF721072 QUB720989:QUB721072 RDX720989:RDX721072 RNT720989:RNT721072 RXP720989:RXP721072 SHL720989:SHL721072 SRH720989:SRH721072 TBD720989:TBD721072 TKZ720989:TKZ721072 TUV720989:TUV721072 UER720989:UER721072 UON720989:UON721072 UYJ720989:UYJ721072 VIF720989:VIF721072 VSB720989:VSB721072 WBX720989:WBX721072 WLT720989:WLT721072 WVP720989:WVP721072 J786525:J786608 JD786525:JD786608 SZ786525:SZ786608 ACV786525:ACV786608 AMR786525:AMR786608 AWN786525:AWN786608 BGJ786525:BGJ786608 BQF786525:BQF786608 CAB786525:CAB786608 CJX786525:CJX786608 CTT786525:CTT786608 DDP786525:DDP786608 DNL786525:DNL786608 DXH786525:DXH786608 EHD786525:EHD786608 EQZ786525:EQZ786608 FAV786525:FAV786608 FKR786525:FKR786608 FUN786525:FUN786608 GEJ786525:GEJ786608 GOF786525:GOF786608 GYB786525:GYB786608 HHX786525:HHX786608 HRT786525:HRT786608 IBP786525:IBP786608 ILL786525:ILL786608 IVH786525:IVH786608 JFD786525:JFD786608 JOZ786525:JOZ786608 JYV786525:JYV786608 KIR786525:KIR786608 KSN786525:KSN786608 LCJ786525:LCJ786608 LMF786525:LMF786608 LWB786525:LWB786608 MFX786525:MFX786608 MPT786525:MPT786608 MZP786525:MZP786608 NJL786525:NJL786608 NTH786525:NTH786608 ODD786525:ODD786608 OMZ786525:OMZ786608 OWV786525:OWV786608 PGR786525:PGR786608 PQN786525:PQN786608 QAJ786525:QAJ786608 QKF786525:QKF786608 QUB786525:QUB786608 RDX786525:RDX786608 RNT786525:RNT786608 RXP786525:RXP786608 SHL786525:SHL786608 SRH786525:SRH786608 TBD786525:TBD786608 TKZ786525:TKZ786608 TUV786525:TUV786608 UER786525:UER786608 UON786525:UON786608 UYJ786525:UYJ786608 VIF786525:VIF786608 VSB786525:VSB786608 WBX786525:WBX786608 WLT786525:WLT786608 WVP786525:WVP786608 J852061:J852144 JD852061:JD852144 SZ852061:SZ852144 ACV852061:ACV852144 AMR852061:AMR852144 AWN852061:AWN852144 BGJ852061:BGJ852144 BQF852061:BQF852144 CAB852061:CAB852144 CJX852061:CJX852144 CTT852061:CTT852144 DDP852061:DDP852144 DNL852061:DNL852144 DXH852061:DXH852144 EHD852061:EHD852144 EQZ852061:EQZ852144 FAV852061:FAV852144 FKR852061:FKR852144 FUN852061:FUN852144 GEJ852061:GEJ852144 GOF852061:GOF852144 GYB852061:GYB852144 HHX852061:HHX852144 HRT852061:HRT852144 IBP852061:IBP852144 ILL852061:ILL852144 IVH852061:IVH852144 JFD852061:JFD852144 JOZ852061:JOZ852144 JYV852061:JYV852144 KIR852061:KIR852144 KSN852061:KSN852144 LCJ852061:LCJ852144 LMF852061:LMF852144 LWB852061:LWB852144 MFX852061:MFX852144 MPT852061:MPT852144 MZP852061:MZP852144 NJL852061:NJL852144 NTH852061:NTH852144 ODD852061:ODD852144 OMZ852061:OMZ852144 OWV852061:OWV852144 PGR852061:PGR852144 PQN852061:PQN852144 QAJ852061:QAJ852144 QKF852061:QKF852144 QUB852061:QUB852144 RDX852061:RDX852144 RNT852061:RNT852144 RXP852061:RXP852144 SHL852061:SHL852144 SRH852061:SRH852144 TBD852061:TBD852144 TKZ852061:TKZ852144 TUV852061:TUV852144 UER852061:UER852144 UON852061:UON852144 UYJ852061:UYJ852144 VIF852061:VIF852144 VSB852061:VSB852144 WBX852061:WBX852144 WLT852061:WLT852144 WVP852061:WVP852144 J917597:J917680 JD917597:JD917680 SZ917597:SZ917680 ACV917597:ACV917680 AMR917597:AMR917680 AWN917597:AWN917680 BGJ917597:BGJ917680 BQF917597:BQF917680 CAB917597:CAB917680 CJX917597:CJX917680 CTT917597:CTT917680 DDP917597:DDP917680 DNL917597:DNL917680 DXH917597:DXH917680 EHD917597:EHD917680 EQZ917597:EQZ917680 FAV917597:FAV917680 FKR917597:FKR917680 FUN917597:FUN917680 GEJ917597:GEJ917680 GOF917597:GOF917680 GYB917597:GYB917680 HHX917597:HHX917680 HRT917597:HRT917680 IBP917597:IBP917680 ILL917597:ILL917680 IVH917597:IVH917680 JFD917597:JFD917680 JOZ917597:JOZ917680 JYV917597:JYV917680 KIR917597:KIR917680 KSN917597:KSN917680 LCJ917597:LCJ917680 LMF917597:LMF917680 LWB917597:LWB917680 MFX917597:MFX917680 MPT917597:MPT917680 MZP917597:MZP917680 NJL917597:NJL917680 NTH917597:NTH917680 ODD917597:ODD917680 OMZ917597:OMZ917680 OWV917597:OWV917680 PGR917597:PGR917680 PQN917597:PQN917680 QAJ917597:QAJ917680 QKF917597:QKF917680 QUB917597:QUB917680 RDX917597:RDX917680 RNT917597:RNT917680 RXP917597:RXP917680 SHL917597:SHL917680 SRH917597:SRH917680 TBD917597:TBD917680 TKZ917597:TKZ917680 TUV917597:TUV917680 UER917597:UER917680 UON917597:UON917680 UYJ917597:UYJ917680 VIF917597:VIF917680 VSB917597:VSB917680 WBX917597:WBX917680 WLT917597:WLT917680 WVP917597:WVP917680 J983133:J983216 JD983133:JD983216 SZ983133:SZ983216 ACV983133:ACV983216 AMR983133:AMR983216 AWN983133:AWN983216 BGJ983133:BGJ983216 BQF983133:BQF983216 CAB983133:CAB983216 CJX983133:CJX983216 CTT983133:CTT983216 DDP983133:DDP983216 DNL983133:DNL983216 DXH983133:DXH983216 EHD983133:EHD983216 EQZ983133:EQZ983216 FAV983133:FAV983216 FKR983133:FKR983216 FUN983133:FUN983216 GEJ983133:GEJ983216 GOF983133:GOF983216 GYB983133:GYB983216 HHX983133:HHX983216 HRT983133:HRT983216 IBP983133:IBP983216 ILL983133:ILL983216 IVH983133:IVH983216 JFD983133:JFD983216 JOZ983133:JOZ983216 JYV983133:JYV983216 KIR983133:KIR983216 KSN983133:KSN983216 LCJ983133:LCJ983216 LMF983133:LMF983216 LWB983133:LWB983216 MFX983133:MFX983216 MPT983133:MPT983216 MZP983133:MZP983216 NJL983133:NJL983216 NTH983133:NTH983216 ODD983133:ODD983216 OMZ983133:OMZ983216 OWV983133:OWV983216 PGR983133:PGR983216 PQN983133:PQN983216 QAJ983133:QAJ983216 QKF983133:QKF983216 QUB983133:QUB983216 RDX983133:RDX983216 RNT983133:RNT983216 RXP983133:RXP983216 SHL983133:SHL983216 SRH983133:SRH983216 TBD983133:TBD983216 TKZ983133:TKZ983216 TUV983133:TUV983216 UER983133:UER983216 UON983133:UON983216 UYJ983133:UYJ983216 VIF983133:VIF983216 VSB983133:VSB983216 WBX983133:WBX983216 WLT983133:WLT983216 JD157:JD285 SZ157:SZ285 ACV157:ACV285 AMR157:AMR285 AWN157:AWN285 BGJ157:BGJ285 BQF157:BQF285 CAB157:CAB285 CJX157:CJX285 CTT157:CTT285 DDP157:DDP285 DNL157:DNL285 DXH157:DXH285 EHD157:EHD285 EQZ157:EQZ285 FAV157:FAV285 FKR157:FKR285 FUN157:FUN285 GEJ157:GEJ285 GOF157:GOF285 GYB157:GYB285 HHX157:HHX285 HRT157:HRT285 IBP157:IBP285 ILL157:ILL285 IVH157:IVH285 JFD157:JFD285 JOZ157:JOZ285 JYV157:JYV285 KIR157:KIR285 KSN157:KSN285 LCJ157:LCJ285 LMF157:LMF285 LWB157:LWB285 MFX157:MFX285 MPT157:MPT285 MZP157:MZP285 NJL157:NJL285 NTH157:NTH285 ODD157:ODD285 OMZ157:OMZ285 OWV157:OWV285 PGR157:PGR285 PQN157:PQN285 QAJ157:QAJ285 QKF157:QKF285 QUB157:QUB285 RDX157:RDX285 RNT157:RNT285 RXP157:RXP285 SHL157:SHL285 SRH157:SRH285 TBD157:TBD285 TKZ157:TKZ285 TUV157:TUV285 UER157:UER285 UON157:UON285 UYJ157:UYJ285 VIF157:VIF285 VSB157:VSB285 WBX157:WBX285 WLT157:WLT285 WVP157:WVP285 JD292:JD420 SZ292:SZ420 ACV292:ACV420 AMR292:AMR420 AWN292:AWN420 BGJ292:BGJ420 BQF292:BQF420 CAB292:CAB420 CJX292:CJX420 CTT292:CTT420 DDP292:DDP420 DNL292:DNL420 DXH292:DXH420 EHD292:EHD420 EQZ292:EQZ420 FAV292:FAV420 FKR292:FKR420 FUN292:FUN420 GEJ292:GEJ420 GOF292:GOF420 GYB292:GYB420 HHX292:HHX420 HRT292:HRT420 IBP292:IBP420 ILL292:ILL420 IVH292:IVH420 JFD292:JFD420 JOZ292:JOZ420 JYV292:JYV420 KIR292:KIR420 KSN292:KSN420 LCJ292:LCJ420 LMF292:LMF420 LWB292:LWB420 MFX292:MFX420 MPT292:MPT420 MZP292:MZP420 NJL292:NJL420 NTH292:NTH420 ODD292:ODD420 OMZ292:OMZ420 OWV292:OWV420 PGR292:PGR420 PQN292:PQN420 QAJ292:QAJ420 QKF292:QKF420 QUB292:QUB420 RDX292:RDX420 RNT292:RNT420 RXP292:RXP420 SHL292:SHL420 SRH292:SRH420 TBD292:TBD420 TKZ292:TKZ420 TUV292:TUV420 UER292:UER420 UON292:UON420 UYJ292:UYJ420 VIF292:VIF420 VSB292:VSB420 WBX292:WBX420 WLT292:WLT420 WVP292:WVP420"/>
    <dataValidation type="custom" allowBlank="1" showInputMessage="1" showErrorMessage="1" promptTitle="CODIGO NEXUS" prompt="Ingrese el código de plaza de acuerdo al CAP, debe contener 12 dígitos." sqref="WVP983132 WLT983132 WBX983132 VSB983132 VIF983132 UYJ983132 UON983132 UER983132 TUV983132 TKZ983132 TBD983132 SRH983132 SHL983132 RXP983132 RNT983132 RDX983132 QUB983132 QKF983132 QAJ983132 PQN983132 PGR983132 OWV983132 OMZ983132 ODD983132 NTH983132 NJL983132 MZP983132 MPT983132 MFX983132 LWB983132 LMF983132 LCJ983132 KSN983132 KIR983132 JYV983132 JOZ983132 JFD983132 IVH983132 ILL983132 IBP983132 HRT983132 HHX983132 GYB983132 GOF983132 GEJ983132 FUN983132 FKR983132 FAV983132 EQZ983132 EHD983132 DXH983132 DNL983132 DDP983132 CTT983132 CJX983132 CAB983132 BQF983132 BGJ983132 AWN983132 AMR983132 ACV983132 SZ983132 JD983132 J983132 WVP917596 WLT917596 WBX917596 VSB917596 VIF917596 UYJ917596 UON917596 UER917596 TUV917596 TKZ917596 TBD917596 SRH917596 SHL917596 RXP917596 RNT917596 RDX917596 QUB917596 QKF917596 QAJ917596 PQN917596 PGR917596 OWV917596 OMZ917596 ODD917596 NTH917596 NJL917596 MZP917596 MPT917596 MFX917596 LWB917596 LMF917596 LCJ917596 KSN917596 KIR917596 JYV917596 JOZ917596 JFD917596 IVH917596 ILL917596 IBP917596 HRT917596 HHX917596 GYB917596 GOF917596 GEJ917596 FUN917596 FKR917596 FAV917596 EQZ917596 EHD917596 DXH917596 DNL917596 DDP917596 CTT917596 CJX917596 CAB917596 BQF917596 BGJ917596 AWN917596 AMR917596 ACV917596 SZ917596 JD917596 J917596 WVP852060 WLT852060 WBX852060 VSB852060 VIF852060 UYJ852060 UON852060 UER852060 TUV852060 TKZ852060 TBD852060 SRH852060 SHL852060 RXP852060 RNT852060 RDX852060 QUB852060 QKF852060 QAJ852060 PQN852060 PGR852060 OWV852060 OMZ852060 ODD852060 NTH852060 NJL852060 MZP852060 MPT852060 MFX852060 LWB852060 LMF852060 LCJ852060 KSN852060 KIR852060 JYV852060 JOZ852060 JFD852060 IVH852060 ILL852060 IBP852060 HRT852060 HHX852060 GYB852060 GOF852060 GEJ852060 FUN852060 FKR852060 FAV852060 EQZ852060 EHD852060 DXH852060 DNL852060 DDP852060 CTT852060 CJX852060 CAB852060 BQF852060 BGJ852060 AWN852060 AMR852060 ACV852060 SZ852060 JD852060 J852060 WVP786524 WLT786524 WBX786524 VSB786524 VIF786524 UYJ786524 UON786524 UER786524 TUV786524 TKZ786524 TBD786524 SRH786524 SHL786524 RXP786524 RNT786524 RDX786524 QUB786524 QKF786524 QAJ786524 PQN786524 PGR786524 OWV786524 OMZ786524 ODD786524 NTH786524 NJL786524 MZP786524 MPT786524 MFX786524 LWB786524 LMF786524 LCJ786524 KSN786524 KIR786524 JYV786524 JOZ786524 JFD786524 IVH786524 ILL786524 IBP786524 HRT786524 HHX786524 GYB786524 GOF786524 GEJ786524 FUN786524 FKR786524 FAV786524 EQZ786524 EHD786524 DXH786524 DNL786524 DDP786524 CTT786524 CJX786524 CAB786524 BQF786524 BGJ786524 AWN786524 AMR786524 ACV786524 SZ786524 JD786524 J786524 WVP720988 WLT720988 WBX720988 VSB720988 VIF720988 UYJ720988 UON720988 UER720988 TUV720988 TKZ720988 TBD720988 SRH720988 SHL720988 RXP720988 RNT720988 RDX720988 QUB720988 QKF720988 QAJ720988 PQN720988 PGR720988 OWV720988 OMZ720988 ODD720988 NTH720988 NJL720988 MZP720988 MPT720988 MFX720988 LWB720988 LMF720988 LCJ720988 KSN720988 KIR720988 JYV720988 JOZ720988 JFD720988 IVH720988 ILL720988 IBP720988 HRT720988 HHX720988 GYB720988 GOF720988 GEJ720988 FUN720988 FKR720988 FAV720988 EQZ720988 EHD720988 DXH720988 DNL720988 DDP720988 CTT720988 CJX720988 CAB720988 BQF720988 BGJ720988 AWN720988 AMR720988 ACV720988 SZ720988 JD720988 J720988 WVP655452 WLT655452 WBX655452 VSB655452 VIF655452 UYJ655452 UON655452 UER655452 TUV655452 TKZ655452 TBD655452 SRH655452 SHL655452 RXP655452 RNT655452 RDX655452 QUB655452 QKF655452 QAJ655452 PQN655452 PGR655452 OWV655452 OMZ655452 ODD655452 NTH655452 NJL655452 MZP655452 MPT655452 MFX655452 LWB655452 LMF655452 LCJ655452 KSN655452 KIR655452 JYV655452 JOZ655452 JFD655452 IVH655452 ILL655452 IBP655452 HRT655452 HHX655452 GYB655452 GOF655452 GEJ655452 FUN655452 FKR655452 FAV655452 EQZ655452 EHD655452 DXH655452 DNL655452 DDP655452 CTT655452 CJX655452 CAB655452 BQF655452 BGJ655452 AWN655452 AMR655452 ACV655452 SZ655452 JD655452 J655452 WVP589916 WLT589916 WBX589916 VSB589916 VIF589916 UYJ589916 UON589916 UER589916 TUV589916 TKZ589916 TBD589916 SRH589916 SHL589916 RXP589916 RNT589916 RDX589916 QUB589916 QKF589916 QAJ589916 PQN589916 PGR589916 OWV589916 OMZ589916 ODD589916 NTH589916 NJL589916 MZP589916 MPT589916 MFX589916 LWB589916 LMF589916 LCJ589916 KSN589916 KIR589916 JYV589916 JOZ589916 JFD589916 IVH589916 ILL589916 IBP589916 HRT589916 HHX589916 GYB589916 GOF589916 GEJ589916 FUN589916 FKR589916 FAV589916 EQZ589916 EHD589916 DXH589916 DNL589916 DDP589916 CTT589916 CJX589916 CAB589916 BQF589916 BGJ589916 AWN589916 AMR589916 ACV589916 SZ589916 JD589916 J589916 WVP524380 WLT524380 WBX524380 VSB524380 VIF524380 UYJ524380 UON524380 UER524380 TUV524380 TKZ524380 TBD524380 SRH524380 SHL524380 RXP524380 RNT524380 RDX524380 QUB524380 QKF524380 QAJ524380 PQN524380 PGR524380 OWV524380 OMZ524380 ODD524380 NTH524380 NJL524380 MZP524380 MPT524380 MFX524380 LWB524380 LMF524380 LCJ524380 KSN524380 KIR524380 JYV524380 JOZ524380 JFD524380 IVH524380 ILL524380 IBP524380 HRT524380 HHX524380 GYB524380 GOF524380 GEJ524380 FUN524380 FKR524380 FAV524380 EQZ524380 EHD524380 DXH524380 DNL524380 DDP524380 CTT524380 CJX524380 CAB524380 BQF524380 BGJ524380 AWN524380 AMR524380 ACV524380 SZ524380 JD524380 J524380 WVP458844 WLT458844 WBX458844 VSB458844 VIF458844 UYJ458844 UON458844 UER458844 TUV458844 TKZ458844 TBD458844 SRH458844 SHL458844 RXP458844 RNT458844 RDX458844 QUB458844 QKF458844 QAJ458844 PQN458844 PGR458844 OWV458844 OMZ458844 ODD458844 NTH458844 NJL458844 MZP458844 MPT458844 MFX458844 LWB458844 LMF458844 LCJ458844 KSN458844 KIR458844 JYV458844 JOZ458844 JFD458844 IVH458844 ILL458844 IBP458844 HRT458844 HHX458844 GYB458844 GOF458844 GEJ458844 FUN458844 FKR458844 FAV458844 EQZ458844 EHD458844 DXH458844 DNL458844 DDP458844 CTT458844 CJX458844 CAB458844 BQF458844 BGJ458844 AWN458844 AMR458844 ACV458844 SZ458844 JD458844 J458844 WVP393308 WLT393308 WBX393308 VSB393308 VIF393308 UYJ393308 UON393308 UER393308 TUV393308 TKZ393308 TBD393308 SRH393308 SHL393308 RXP393308 RNT393308 RDX393308 QUB393308 QKF393308 QAJ393308 PQN393308 PGR393308 OWV393308 OMZ393308 ODD393308 NTH393308 NJL393308 MZP393308 MPT393308 MFX393308 LWB393308 LMF393308 LCJ393308 KSN393308 KIR393308 JYV393308 JOZ393308 JFD393308 IVH393308 ILL393308 IBP393308 HRT393308 HHX393308 GYB393308 GOF393308 GEJ393308 FUN393308 FKR393308 FAV393308 EQZ393308 EHD393308 DXH393308 DNL393308 DDP393308 CTT393308 CJX393308 CAB393308 BQF393308 BGJ393308 AWN393308 AMR393308 ACV393308 SZ393308 JD393308 J393308 WVP327772 WLT327772 WBX327772 VSB327772 VIF327772 UYJ327772 UON327772 UER327772 TUV327772 TKZ327772 TBD327772 SRH327772 SHL327772 RXP327772 RNT327772 RDX327772 QUB327772 QKF327772 QAJ327772 PQN327772 PGR327772 OWV327772 OMZ327772 ODD327772 NTH327772 NJL327772 MZP327772 MPT327772 MFX327772 LWB327772 LMF327772 LCJ327772 KSN327772 KIR327772 JYV327772 JOZ327772 JFD327772 IVH327772 ILL327772 IBP327772 HRT327772 HHX327772 GYB327772 GOF327772 GEJ327772 FUN327772 FKR327772 FAV327772 EQZ327772 EHD327772 DXH327772 DNL327772 DDP327772 CTT327772 CJX327772 CAB327772 BQF327772 BGJ327772 AWN327772 AMR327772 ACV327772 SZ327772 JD327772 J327772 WVP262236 WLT262236 WBX262236 VSB262236 VIF262236 UYJ262236 UON262236 UER262236 TUV262236 TKZ262236 TBD262236 SRH262236 SHL262236 RXP262236 RNT262236 RDX262236 QUB262236 QKF262236 QAJ262236 PQN262236 PGR262236 OWV262236 OMZ262236 ODD262236 NTH262236 NJL262236 MZP262236 MPT262236 MFX262236 LWB262236 LMF262236 LCJ262236 KSN262236 KIR262236 JYV262236 JOZ262236 JFD262236 IVH262236 ILL262236 IBP262236 HRT262236 HHX262236 GYB262236 GOF262236 GEJ262236 FUN262236 FKR262236 FAV262236 EQZ262236 EHD262236 DXH262236 DNL262236 DDP262236 CTT262236 CJX262236 CAB262236 BQF262236 BGJ262236 AWN262236 AMR262236 ACV262236 SZ262236 JD262236 J262236 WVP196700 WLT196700 WBX196700 VSB196700 VIF196700 UYJ196700 UON196700 UER196700 TUV196700 TKZ196700 TBD196700 SRH196700 SHL196700 RXP196700 RNT196700 RDX196700 QUB196700 QKF196700 QAJ196700 PQN196700 PGR196700 OWV196700 OMZ196700 ODD196700 NTH196700 NJL196700 MZP196700 MPT196700 MFX196700 LWB196700 LMF196700 LCJ196700 KSN196700 KIR196700 JYV196700 JOZ196700 JFD196700 IVH196700 ILL196700 IBP196700 HRT196700 HHX196700 GYB196700 GOF196700 GEJ196700 FUN196700 FKR196700 FAV196700 EQZ196700 EHD196700 DXH196700 DNL196700 DDP196700 CTT196700 CJX196700 CAB196700 BQF196700 BGJ196700 AWN196700 AMR196700 ACV196700 SZ196700 JD196700 J196700 WVP131164 WLT131164 WBX131164 VSB131164 VIF131164 UYJ131164 UON131164 UER131164 TUV131164 TKZ131164 TBD131164 SRH131164 SHL131164 RXP131164 RNT131164 RDX131164 QUB131164 QKF131164 QAJ131164 PQN131164 PGR131164 OWV131164 OMZ131164 ODD131164 NTH131164 NJL131164 MZP131164 MPT131164 MFX131164 LWB131164 LMF131164 LCJ131164 KSN131164 KIR131164 JYV131164 JOZ131164 JFD131164 IVH131164 ILL131164 IBP131164 HRT131164 HHX131164 GYB131164 GOF131164 GEJ131164 FUN131164 FKR131164 FAV131164 EQZ131164 EHD131164 DXH131164 DNL131164 DDP131164 CTT131164 CJX131164 CAB131164 BQF131164 BGJ131164 AWN131164 AMR131164 ACV131164 SZ131164 JD131164 J131164 WVP65628 WLT65628 WBX65628 VSB65628 VIF65628 UYJ65628 UON65628 UER65628 TUV65628 TKZ65628 TBD65628 SRH65628 SHL65628 RXP65628 RNT65628 RDX65628 QUB65628 QKF65628 QAJ65628 PQN65628 PGR65628 OWV65628 OMZ65628 ODD65628 NTH65628 NJL65628 MZP65628 MPT65628 MFX65628 LWB65628 LMF65628 LCJ65628 KSN65628 KIR65628 JYV65628 JOZ65628 JFD65628 IVH65628 ILL65628 IBP65628 HRT65628 HHX65628 GYB65628 GOF65628 GEJ65628 FUN65628 FKR65628 FAV65628 EQZ65628 EHD65628 DXH65628 DNL65628 DDP65628 CTT65628 CJX65628 CAB65628 BQF65628 BGJ65628 AWN65628 AMR65628 ACV65628 SZ65628 JD65628 J65628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WVP156 WLT156 WBX156 VSB156 VIF156 UYJ156 UON156 UER156 TUV156 TKZ156 TBD156 SRH156 SHL156 RXP156 RNT156 RDX156 QUB156 QKF156 QAJ156 PQN156 PGR156 OWV156 OMZ156 ODD156 NTH156 NJL156 MZP156 MPT156 MFX156 LWB156 LMF156 LCJ156 KSN156 KIR156 JYV156 JOZ156 JFD156 IVH156 ILL156 IBP156 HRT156 HHX156 GYB156 GOF156 GEJ156 FUN156 FKR156 FAV156 EQZ156 EHD156 DXH156 DNL156 DDP156 CTT156 CJX156 CAB156 BQF156 BGJ156 AWN156 AMR156 ACV156 SZ156 JD156 WVP291 WLT291 WBX291 VSB291 VIF291 UYJ291 UON291 UER291 TUV291 TKZ291 TBD291 SRH291 SHL291 RXP291 RNT291 RDX291 QUB291 QKF291 QAJ291 PQN291 PGR291 OWV291 OMZ291 ODD291 NTH291 NJL291 MZP291 MPT291 MFX291 LWB291 LMF291 LCJ291 KSN291 KIR291 JYV291 JOZ291 JFD291 IVH291 ILL291 IBP291 HRT291 HHX291 GYB291 GOF291 GEJ291 FUN291 FKR291 FAV291 EQZ291 EHD291 DXH291 DNL291 DDP291 CTT291 CJX291 CAB291 BQF291 BGJ291 AWN291 AMR291 ACV291 SZ291 JD291">
      <formula1>COUNTIF($H$21:$J$102,+J21)=1</formula1>
    </dataValidation>
  </dataValidations>
  <printOptions horizontalCentered="1"/>
  <pageMargins left="0.11811023622047245" right="0" top="0.19685039370078741" bottom="7.874015748031496E-2" header="0" footer="0"/>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data</vt:lpstr>
      <vt:lpstr>ie_sec</vt:lpstr>
      <vt:lpstr>Anexo_01</vt:lpstr>
      <vt:lpstr>Anexo_01!Área_de_impresión</vt:lpstr>
      <vt:lpstr>Anexo_01!Criterios</vt:lpstr>
      <vt:lpstr>Anexo_01!Títulos_a_imprimir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2018-12-27T02:11:34Z</dcterms:modified>
</cp:coreProperties>
</file>