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8240"/>
  </bookViews>
  <sheets>
    <sheet name="FORMATO 1 2019" sheetId="1" r:id="rId1"/>
    <sheet name="lista mobiliario y equipamiento" sheetId="4" r:id="rId2"/>
  </sheets>
  <definedNames>
    <definedName name="_xlnm._FilterDatabase" localSheetId="0" hidden="1">'FORMATO 1 2019'!$B$108:$I$658</definedName>
    <definedName name="_xlnm.Print_Area" localSheetId="0">'FORMATO 1 2019'!$B$2:$I$667</definedName>
    <definedName name="_xlnm.Print_Titles" localSheetId="0">'FORMATO 1 2019'!$107:$108</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 i="1" l="1"/>
  <c r="E100" i="1"/>
  <c r="E99" i="1"/>
  <c r="E98" i="1"/>
  <c r="E97" i="1"/>
  <c r="E96" i="1"/>
  <c r="E94" i="1"/>
  <c r="E93" i="1"/>
  <c r="E92" i="1"/>
  <c r="E91" i="1"/>
  <c r="E90" i="1"/>
  <c r="E89" i="1"/>
  <c r="E87" i="1"/>
  <c r="E86" i="1"/>
  <c r="E85" i="1"/>
  <c r="E84" i="1"/>
  <c r="E82" i="1"/>
  <c r="E81" i="1"/>
  <c r="E80" i="1"/>
  <c r="E78" i="1"/>
  <c r="E77" i="1"/>
  <c r="E75" i="1"/>
  <c r="E73" i="1"/>
  <c r="E72" i="1"/>
  <c r="E71" i="1"/>
  <c r="E70" i="1"/>
  <c r="E69" i="1"/>
  <c r="E68" i="1"/>
  <c r="E67" i="1"/>
  <c r="E66" i="1"/>
  <c r="E65" i="1"/>
  <c r="E64" i="1"/>
  <c r="E63" i="1"/>
  <c r="E61" i="1"/>
  <c r="E60" i="1"/>
  <c r="E59" i="1"/>
  <c r="E58" i="1"/>
  <c r="E57" i="1"/>
  <c r="E56" i="1"/>
  <c r="E55" i="1"/>
  <c r="E54" i="1"/>
  <c r="E53" i="1"/>
  <c r="E52" i="1"/>
  <c r="E50" i="1"/>
  <c r="E48" i="1"/>
  <c r="E47" i="1"/>
  <c r="E45" i="1"/>
  <c r="E44" i="1"/>
  <c r="E43" i="1"/>
  <c r="E42" i="1"/>
  <c r="E40" i="1"/>
  <c r="E39" i="1"/>
  <c r="E38" i="1"/>
  <c r="E36" i="1"/>
  <c r="E35" i="1"/>
  <c r="E34" i="1"/>
  <c r="E33" i="1"/>
  <c r="E32" i="1"/>
  <c r="E31" i="1"/>
  <c r="E30" i="1"/>
  <c r="E29" i="1"/>
  <c r="E28" i="1"/>
  <c r="E26" i="1"/>
  <c r="E25" i="1"/>
  <c r="E24" i="1"/>
  <c r="E23" i="1"/>
  <c r="E22" i="1"/>
  <c r="E21" i="1"/>
  <c r="E20" i="1"/>
  <c r="E18" i="1"/>
  <c r="E17" i="1"/>
  <c r="E16" i="1"/>
  <c r="E15" i="1"/>
  <c r="E14" i="1"/>
  <c r="E13" i="1"/>
  <c r="E12" i="1"/>
  <c r="I554" i="1"/>
  <c r="I212" i="1"/>
  <c r="I211" i="1"/>
  <c r="I656" i="1"/>
  <c r="I655" i="1"/>
  <c r="I654" i="1"/>
  <c r="I653" i="1"/>
  <c r="I652" i="1"/>
  <c r="I651" i="1"/>
  <c r="I649" i="1"/>
  <c r="I648" i="1"/>
  <c r="I647" i="1"/>
  <c r="I646" i="1"/>
  <c r="I645" i="1"/>
  <c r="I643" i="1"/>
  <c r="I642" i="1"/>
  <c r="I641" i="1"/>
  <c r="I640" i="1"/>
  <c r="I638" i="1"/>
  <c r="I637" i="1"/>
  <c r="I636" i="1"/>
  <c r="I635" i="1"/>
  <c r="I634" i="1"/>
  <c r="I633" i="1"/>
  <c r="I631" i="1"/>
  <c r="I630" i="1"/>
  <c r="I629" i="1"/>
  <c r="I628" i="1"/>
  <c r="I626" i="1"/>
  <c r="I625" i="1"/>
  <c r="I624" i="1"/>
  <c r="I623" i="1"/>
  <c r="I622" i="1"/>
  <c r="I621" i="1"/>
  <c r="I620" i="1"/>
  <c r="I619" i="1"/>
  <c r="I616" i="1"/>
  <c r="I615" i="1"/>
  <c r="I613" i="1"/>
  <c r="I612" i="1"/>
  <c r="I611" i="1"/>
  <c r="I610" i="1"/>
  <c r="I608" i="1"/>
  <c r="I607" i="1"/>
  <c r="I606" i="1"/>
  <c r="I605" i="1"/>
  <c r="I603" i="1"/>
  <c r="I602" i="1"/>
  <c r="I601" i="1"/>
  <c r="I599" i="1"/>
  <c r="I598" i="1"/>
  <c r="I597" i="1"/>
  <c r="I596" i="1"/>
  <c r="I594" i="1"/>
  <c r="I593" i="1"/>
  <c r="I592" i="1"/>
  <c r="I591" i="1"/>
  <c r="I590" i="1"/>
  <c r="I589" i="1"/>
  <c r="I588" i="1"/>
  <c r="I587" i="1"/>
  <c r="I586" i="1"/>
  <c r="I585" i="1"/>
  <c r="I582" i="1"/>
  <c r="I581" i="1"/>
  <c r="I580" i="1"/>
  <c r="I578" i="1"/>
  <c r="I577" i="1"/>
  <c r="I575" i="1"/>
  <c r="I574" i="1"/>
  <c r="I573" i="1"/>
  <c r="I572" i="1"/>
  <c r="I571" i="1"/>
  <c r="I570" i="1"/>
  <c r="I569" i="1"/>
  <c r="I568" i="1"/>
  <c r="I567" i="1"/>
  <c r="I566" i="1"/>
  <c r="I564" i="1"/>
  <c r="I563" i="1"/>
  <c r="I562" i="1"/>
  <c r="I561" i="1"/>
  <c r="I560" i="1"/>
  <c r="I559" i="1"/>
  <c r="I558" i="1"/>
  <c r="I557" i="1"/>
  <c r="I553" i="1"/>
  <c r="I547" i="1"/>
  <c r="I552" i="1"/>
  <c r="I551" i="1"/>
  <c r="I550" i="1"/>
  <c r="I549" i="1"/>
  <c r="I546" i="1"/>
  <c r="I545" i="1"/>
  <c r="I544" i="1"/>
  <c r="I543" i="1"/>
  <c r="I541" i="1"/>
  <c r="I540" i="1"/>
  <c r="I539" i="1"/>
  <c r="I538" i="1"/>
  <c r="I535" i="1"/>
  <c r="I534" i="1"/>
  <c r="I533" i="1"/>
  <c r="I532" i="1"/>
  <c r="I531" i="1"/>
  <c r="I530" i="1"/>
  <c r="I520" i="1"/>
  <c r="I528" i="1"/>
  <c r="I527" i="1"/>
  <c r="I526" i="1"/>
  <c r="I525" i="1"/>
  <c r="I524" i="1"/>
  <c r="I523" i="1"/>
  <c r="I519" i="1"/>
  <c r="I518" i="1"/>
  <c r="I517" i="1"/>
  <c r="I516" i="1"/>
  <c r="I504" i="1"/>
  <c r="I515" i="1"/>
  <c r="I514" i="1"/>
  <c r="I513" i="1"/>
  <c r="I512" i="1"/>
  <c r="I509" i="1"/>
  <c r="I508" i="1"/>
  <c r="I507" i="1"/>
  <c r="I506" i="1"/>
  <c r="I503" i="1"/>
  <c r="I502" i="1"/>
  <c r="I501" i="1"/>
  <c r="I500" i="1"/>
  <c r="I498" i="1"/>
  <c r="I497" i="1"/>
  <c r="I496" i="1"/>
  <c r="I495" i="1"/>
  <c r="I493" i="1"/>
  <c r="I492" i="1"/>
  <c r="I491" i="1"/>
  <c r="I490" i="1"/>
  <c r="I488" i="1"/>
  <c r="I487" i="1"/>
  <c r="I486" i="1"/>
  <c r="I485" i="1"/>
  <c r="I484" i="1"/>
  <c r="I483" i="1"/>
  <c r="I482" i="1"/>
  <c r="I481" i="1"/>
  <c r="I480" i="1"/>
  <c r="I479" i="1"/>
  <c r="I477" i="1"/>
  <c r="I476" i="1"/>
  <c r="I475" i="1"/>
  <c r="I474" i="1"/>
  <c r="I473" i="1"/>
  <c r="I472" i="1"/>
  <c r="I471" i="1"/>
  <c r="I470" i="1"/>
  <c r="I468" i="1"/>
  <c r="I467" i="1"/>
  <c r="I466" i="1"/>
  <c r="I465" i="1"/>
  <c r="I464" i="1"/>
  <c r="I462" i="1"/>
  <c r="I461" i="1"/>
  <c r="I460" i="1"/>
  <c r="I459" i="1"/>
  <c r="I458" i="1"/>
  <c r="I456" i="1"/>
  <c r="I455" i="1"/>
  <c r="I454" i="1"/>
  <c r="I453" i="1"/>
  <c r="I452" i="1"/>
  <c r="I451" i="1"/>
  <c r="I450" i="1"/>
  <c r="I448" i="1"/>
  <c r="I447" i="1"/>
  <c r="I437" i="1"/>
  <c r="I436" i="1"/>
  <c r="I435" i="1"/>
  <c r="I434" i="1"/>
  <c r="I433" i="1"/>
  <c r="I432" i="1"/>
  <c r="I431" i="1"/>
  <c r="I430" i="1"/>
  <c r="I429" i="1"/>
  <c r="I428" i="1"/>
  <c r="I426" i="1"/>
  <c r="I425" i="1"/>
  <c r="I424" i="1"/>
  <c r="I423" i="1"/>
  <c r="I422" i="1"/>
  <c r="I421" i="1"/>
  <c r="I420" i="1"/>
  <c r="I419" i="1"/>
  <c r="I418" i="1"/>
  <c r="I417" i="1"/>
  <c r="I416" i="1"/>
  <c r="I415" i="1"/>
  <c r="I414" i="1"/>
  <c r="I411" i="1"/>
  <c r="I410" i="1"/>
  <c r="I409" i="1"/>
  <c r="I408" i="1"/>
  <c r="I407" i="1"/>
  <c r="I406" i="1"/>
  <c r="I405" i="1"/>
  <c r="I404" i="1"/>
  <c r="I403" i="1"/>
  <c r="I402" i="1"/>
  <c r="I401" i="1"/>
  <c r="I400" i="1"/>
  <c r="I399" i="1"/>
  <c r="I397" i="1"/>
  <c r="I396" i="1"/>
  <c r="I395" i="1"/>
  <c r="I394" i="1"/>
  <c r="I393" i="1"/>
  <c r="I392" i="1"/>
  <c r="I391" i="1"/>
  <c r="I390" i="1"/>
  <c r="I388" i="1"/>
  <c r="I387" i="1"/>
  <c r="I386" i="1"/>
  <c r="I385" i="1"/>
  <c r="I383" i="1"/>
  <c r="I382" i="1"/>
  <c r="I381" i="1"/>
  <c r="I380" i="1"/>
  <c r="I379" i="1"/>
  <c r="I378" i="1"/>
  <c r="I377" i="1"/>
  <c r="I376" i="1"/>
  <c r="I375" i="1"/>
  <c r="I373" i="1"/>
  <c r="I372" i="1"/>
  <c r="I371" i="1"/>
  <c r="I370" i="1"/>
  <c r="I368" i="1"/>
  <c r="I367" i="1"/>
  <c r="I366" i="1"/>
  <c r="I365" i="1"/>
  <c r="I364" i="1"/>
  <c r="I363" i="1"/>
  <c r="I361" i="1"/>
  <c r="I360" i="1"/>
  <c r="I359" i="1"/>
  <c r="I358" i="1"/>
  <c r="I357" i="1"/>
  <c r="I356" i="1"/>
  <c r="I354" i="1"/>
  <c r="I353" i="1"/>
  <c r="I352" i="1"/>
  <c r="I351" i="1"/>
  <c r="I350" i="1"/>
  <c r="I349" i="1"/>
  <c r="I348" i="1"/>
  <c r="I347" i="1"/>
  <c r="I346" i="1"/>
  <c r="I344" i="1"/>
  <c r="I343" i="1"/>
  <c r="I342" i="1"/>
  <c r="I341" i="1"/>
  <c r="I340" i="1"/>
  <c r="I339" i="1"/>
  <c r="I338" i="1"/>
  <c r="I337" i="1"/>
  <c r="I335" i="1"/>
  <c r="I329" i="1"/>
  <c r="I334" i="1"/>
  <c r="I333" i="1"/>
  <c r="I332" i="1"/>
  <c r="I328" i="1"/>
  <c r="I327" i="1"/>
  <c r="I326" i="1"/>
  <c r="I323" i="1"/>
  <c r="I322" i="1"/>
  <c r="I321" i="1"/>
  <c r="I319" i="1"/>
  <c r="I318" i="1"/>
  <c r="I317" i="1"/>
  <c r="I308" i="1"/>
  <c r="I307" i="1"/>
  <c r="I306" i="1"/>
  <c r="I305" i="1"/>
  <c r="I304" i="1"/>
  <c r="I303" i="1"/>
  <c r="I302" i="1"/>
  <c r="I300" i="1"/>
  <c r="I299" i="1"/>
  <c r="I298" i="1"/>
  <c r="I296" i="1"/>
  <c r="I295" i="1"/>
  <c r="I294" i="1"/>
  <c r="I291" i="1"/>
  <c r="I290" i="1"/>
  <c r="I289" i="1"/>
  <c r="I288" i="1"/>
  <c r="I287" i="1"/>
  <c r="I285" i="1"/>
  <c r="I284" i="1"/>
  <c r="I283" i="1"/>
  <c r="I281" i="1"/>
  <c r="I280" i="1"/>
  <c r="I279" i="1"/>
  <c r="I278" i="1"/>
  <c r="I275" i="1"/>
  <c r="I274" i="1"/>
  <c r="I269" i="1"/>
  <c r="I273" i="1"/>
  <c r="I272" i="1"/>
  <c r="I271" i="1"/>
  <c r="I268" i="1"/>
  <c r="I267" i="1"/>
  <c r="I266" i="1"/>
  <c r="I264" i="1"/>
  <c r="I263" i="1"/>
  <c r="I262" i="1"/>
  <c r="I260" i="1"/>
  <c r="I259" i="1"/>
  <c r="I258" i="1"/>
  <c r="I256" i="1"/>
  <c r="I255" i="1"/>
  <c r="I254" i="1"/>
  <c r="I253" i="1"/>
  <c r="I252" i="1"/>
  <c r="I250" i="1"/>
  <c r="I249" i="1"/>
  <c r="I248" i="1"/>
  <c r="I247" i="1"/>
  <c r="I245" i="1"/>
  <c r="I244" i="1"/>
  <c r="I243" i="1"/>
  <c r="I242" i="1"/>
  <c r="I241" i="1"/>
  <c r="I240" i="1"/>
  <c r="I239" i="1"/>
  <c r="I238" i="1"/>
  <c r="I237" i="1"/>
  <c r="I236" i="1"/>
  <c r="I235" i="1"/>
  <c r="I234" i="1"/>
  <c r="I232" i="1"/>
  <c r="I231" i="1"/>
  <c r="I230" i="1"/>
  <c r="I229" i="1"/>
  <c r="I228" i="1"/>
  <c r="I226" i="1"/>
  <c r="I225" i="1"/>
  <c r="I224" i="1"/>
  <c r="I223" i="1"/>
  <c r="I222" i="1"/>
  <c r="I221" i="1"/>
  <c r="I220" i="1"/>
  <c r="I217" i="1"/>
  <c r="I216" i="1"/>
  <c r="I215" i="1"/>
  <c r="I214" i="1"/>
  <c r="I210" i="1"/>
  <c r="I209" i="1"/>
  <c r="I208" i="1"/>
  <c r="I207" i="1"/>
  <c r="I206" i="1"/>
  <c r="I205" i="1"/>
  <c r="I204" i="1"/>
  <c r="I202" i="1"/>
  <c r="I201" i="1"/>
  <c r="I200" i="1"/>
  <c r="I198" i="1"/>
  <c r="I197" i="1"/>
  <c r="I196" i="1"/>
  <c r="I195" i="1"/>
  <c r="I193" i="1"/>
  <c r="I192" i="1"/>
  <c r="I191" i="1"/>
  <c r="I190" i="1"/>
  <c r="I189" i="1"/>
  <c r="I188" i="1"/>
  <c r="I187" i="1"/>
  <c r="I185" i="1"/>
  <c r="I184" i="1"/>
  <c r="I182" i="1"/>
  <c r="I181" i="1"/>
  <c r="I180" i="1"/>
  <c r="I179" i="1"/>
  <c r="I178" i="1"/>
  <c r="I131" i="1"/>
  <c r="I130" i="1"/>
  <c r="I203" i="1" l="1"/>
  <c r="H25" i="1" s="1"/>
  <c r="I548" i="1"/>
  <c r="H82" i="1" s="1"/>
  <c r="I183" i="1"/>
  <c r="H21" i="1" s="1"/>
  <c r="I227" i="1"/>
  <c r="H29" i="1" s="1"/>
  <c r="I639" i="1"/>
  <c r="H99" i="1" s="1"/>
  <c r="I282" i="1"/>
  <c r="H39" i="1" s="1"/>
  <c r="I627" i="1"/>
  <c r="H97" i="1" s="1"/>
  <c r="I632" i="1"/>
  <c r="H98" i="1" s="1"/>
  <c r="I618" i="1"/>
  <c r="H96" i="1" s="1"/>
  <c r="I650" i="1"/>
  <c r="H101" i="1" s="1"/>
  <c r="I644" i="1"/>
  <c r="H100" i="1" s="1"/>
  <c r="I614" i="1"/>
  <c r="H94" i="1" s="1"/>
  <c r="I609" i="1"/>
  <c r="H93" i="1" s="1"/>
  <c r="I600" i="1"/>
  <c r="H91" i="1" s="1"/>
  <c r="I604" i="1"/>
  <c r="H92" i="1" s="1"/>
  <c r="I595" i="1"/>
  <c r="H90" i="1" s="1"/>
  <c r="I584" i="1"/>
  <c r="H89" i="1" s="1"/>
  <c r="I583" i="1" l="1"/>
  <c r="I617" i="1"/>
  <c r="I579" i="1"/>
  <c r="H87" i="1" s="1"/>
  <c r="I576" i="1"/>
  <c r="H86" i="1" s="1"/>
  <c r="I556" i="1"/>
  <c r="H84" i="1" s="1"/>
  <c r="I542" i="1"/>
  <c r="H81" i="1" s="1"/>
  <c r="I529" i="1"/>
  <c r="H78" i="1" s="1"/>
  <c r="I511" i="1"/>
  <c r="I505" i="1"/>
  <c r="H73" i="1" s="1"/>
  <c r="I494" i="1"/>
  <c r="H71" i="1" s="1"/>
  <c r="I413" i="1"/>
  <c r="H63" i="1" s="1"/>
  <c r="I398" i="1"/>
  <c r="H61" i="1" s="1"/>
  <c r="I389" i="1"/>
  <c r="H60" i="1" s="1"/>
  <c r="I384" i="1"/>
  <c r="H59" i="1" s="1"/>
  <c r="I374" i="1"/>
  <c r="H58" i="1" s="1"/>
  <c r="I369" i="1"/>
  <c r="H57" i="1" s="1"/>
  <c r="I362" i="1"/>
  <c r="H56" i="1" s="1"/>
  <c r="I355" i="1"/>
  <c r="H55" i="1" s="1"/>
  <c r="I345" i="1"/>
  <c r="H54" i="1" s="1"/>
  <c r="I331" i="1"/>
  <c r="H52" i="1" s="1"/>
  <c r="I301" i="1"/>
  <c r="H44" i="1" s="1"/>
  <c r="I297" i="1"/>
  <c r="H43" i="1" s="1"/>
  <c r="I293" i="1"/>
  <c r="H42" i="1" s="1"/>
  <c r="I270" i="1"/>
  <c r="H36" i="1" s="1"/>
  <c r="I265" i="1"/>
  <c r="H35" i="1" s="1"/>
  <c r="I261" i="1"/>
  <c r="H34" i="1" s="1"/>
  <c r="I257" i="1"/>
  <c r="H33" i="1" s="1"/>
  <c r="I251" i="1"/>
  <c r="H32" i="1" s="1"/>
  <c r="I233" i="1"/>
  <c r="H30" i="1" s="1"/>
  <c r="I219" i="1"/>
  <c r="H28" i="1" s="1"/>
  <c r="I199" i="1"/>
  <c r="H24" i="1" s="1"/>
  <c r="I186" i="1"/>
  <c r="H22" i="1" s="1"/>
  <c r="I177" i="1"/>
  <c r="H20" i="1" s="1"/>
  <c r="I510" i="1" l="1"/>
  <c r="H75" i="1"/>
  <c r="I565" i="1"/>
  <c r="I537" i="1"/>
  <c r="I522" i="1"/>
  <c r="I499" i="1"/>
  <c r="H72" i="1" s="1"/>
  <c r="I489" i="1"/>
  <c r="H70" i="1" s="1"/>
  <c r="I536" i="1" l="1"/>
  <c r="H80" i="1"/>
  <c r="I521" i="1"/>
  <c r="H77" i="1"/>
  <c r="I555" i="1"/>
  <c r="H85" i="1"/>
  <c r="I457" i="1"/>
  <c r="H66" i="1" s="1"/>
  <c r="I463" i="1"/>
  <c r="H67" i="1" s="1"/>
  <c r="I478" i="1"/>
  <c r="H69" i="1" s="1"/>
  <c r="I469" i="1"/>
  <c r="H68" i="1" s="1"/>
  <c r="I336" i="1" l="1"/>
  <c r="I330" i="1" l="1"/>
  <c r="H53" i="1"/>
  <c r="I132" i="1"/>
  <c r="I325" i="1" l="1"/>
  <c r="I320" i="1"/>
  <c r="H48" i="1" s="1"/>
  <c r="I316" i="1"/>
  <c r="I286" i="1"/>
  <c r="H40" i="1" s="1"/>
  <c r="I277" i="1"/>
  <c r="I324" i="1" l="1"/>
  <c r="H50" i="1"/>
  <c r="I276" i="1"/>
  <c r="H38" i="1"/>
  <c r="I315" i="1"/>
  <c r="H47" i="1"/>
  <c r="I246" i="1"/>
  <c r="I213" i="1"/>
  <c r="H26" i="1" s="1"/>
  <c r="I194" i="1"/>
  <c r="H23" i="1" s="1"/>
  <c r="I175" i="1"/>
  <c r="I174" i="1"/>
  <c r="I173" i="1"/>
  <c r="I172" i="1"/>
  <c r="I171" i="1"/>
  <c r="I170" i="1"/>
  <c r="I169" i="1"/>
  <c r="I168" i="1"/>
  <c r="I167" i="1"/>
  <c r="I166" i="1"/>
  <c r="I165" i="1"/>
  <c r="I161" i="1"/>
  <c r="I163" i="1"/>
  <c r="I162" i="1"/>
  <c r="I160" i="1"/>
  <c r="I159" i="1"/>
  <c r="I158" i="1"/>
  <c r="I157" i="1"/>
  <c r="I156" i="1"/>
  <c r="I155" i="1"/>
  <c r="I154" i="1"/>
  <c r="I153" i="1"/>
  <c r="I310" i="1"/>
  <c r="I311" i="1"/>
  <c r="I312" i="1"/>
  <c r="I313" i="1"/>
  <c r="I314" i="1"/>
  <c r="I145" i="1"/>
  <c r="I144" i="1"/>
  <c r="I150" i="1"/>
  <c r="I218" i="1" l="1"/>
  <c r="H31" i="1"/>
  <c r="I176" i="1"/>
  <c r="I164" i="1"/>
  <c r="H18" i="1" s="1"/>
  <c r="I309" i="1"/>
  <c r="I152" i="1"/>
  <c r="H17" i="1" s="1"/>
  <c r="I112" i="1"/>
  <c r="I113" i="1"/>
  <c r="I114" i="1"/>
  <c r="I115" i="1"/>
  <c r="I116" i="1"/>
  <c r="I117" i="1"/>
  <c r="I118" i="1"/>
  <c r="I119" i="1"/>
  <c r="I292" i="1" l="1"/>
  <c r="H45" i="1"/>
  <c r="I140" i="1"/>
  <c r="I139" i="1"/>
  <c r="I138" i="1"/>
  <c r="I142" i="1"/>
  <c r="I141" i="1"/>
  <c r="I136" i="1"/>
  <c r="I135" i="1"/>
  <c r="I124" i="1"/>
  <c r="I123" i="1"/>
  <c r="I122" i="1"/>
  <c r="I126" i="1"/>
  <c r="I125" i="1"/>
  <c r="I121" i="1"/>
  <c r="I137" i="1" l="1"/>
  <c r="H15" i="1" s="1"/>
  <c r="I120" i="1"/>
  <c r="H13" i="1" s="1"/>
  <c r="H95" i="1"/>
  <c r="H88" i="1"/>
  <c r="H83" i="1"/>
  <c r="H79" i="1"/>
  <c r="G658" i="1" l="1"/>
  <c r="H76" i="1" l="1"/>
  <c r="I151" i="1" l="1"/>
  <c r="I149" i="1"/>
  <c r="I148" i="1"/>
  <c r="I147" i="1"/>
  <c r="I146" i="1"/>
  <c r="I143" i="1" l="1"/>
  <c r="H16" i="1" s="1"/>
  <c r="I438" i="1"/>
  <c r="I439" i="1"/>
  <c r="I134" i="1"/>
  <c r="I445" i="1" l="1"/>
  <c r="I446" i="1"/>
  <c r="I449" i="1"/>
  <c r="H65" i="1" s="1"/>
  <c r="I444" i="1" l="1"/>
  <c r="I443" i="1"/>
  <c r="I442" i="1"/>
  <c r="I441" i="1"/>
  <c r="I440" i="1"/>
  <c r="I133" i="1"/>
  <c r="I129" i="1"/>
  <c r="I128" i="1"/>
  <c r="I111" i="1"/>
  <c r="I110" i="1" s="1"/>
  <c r="H12" i="1" s="1"/>
  <c r="I9" i="1"/>
  <c r="G9" i="1"/>
  <c r="I427" i="1" l="1"/>
  <c r="H51" i="1"/>
  <c r="I127" i="1"/>
  <c r="H49" i="1"/>
  <c r="H74" i="1"/>
  <c r="I412" i="1" l="1"/>
  <c r="H64" i="1"/>
  <c r="I109" i="1"/>
  <c r="H14" i="1"/>
  <c r="H11" i="1" s="1"/>
  <c r="H46" i="1"/>
  <c r="H27" i="1"/>
  <c r="H41" i="1"/>
  <c r="I657" i="1" l="1"/>
  <c r="H19" i="1"/>
  <c r="H37" i="1"/>
  <c r="H62" i="1"/>
  <c r="H102" i="1" l="1"/>
  <c r="K656" i="1" s="1"/>
  <c r="K657" i="1" s="1"/>
</calcChain>
</file>

<file path=xl/sharedStrings.xml><?xml version="1.0" encoding="utf-8"?>
<sst xmlns="http://schemas.openxmlformats.org/spreadsheetml/2006/main" count="1712" uniqueCount="706">
  <si>
    <t>FORMATO Nº 01</t>
  </si>
  <si>
    <t>FICHA TECNICA DE MANTENIMIENTO DE LOCALES ESCOLARES</t>
  </si>
  <si>
    <t>OJO SOLO LLENAR ESPACIOS DE COLOR</t>
  </si>
  <si>
    <t>NOMBRE DE LA INSTITUCION EDUCATIVA:</t>
  </si>
  <si>
    <t>TELEFONO:</t>
  </si>
  <si>
    <t>CORREO ELECTRÓNICO</t>
  </si>
  <si>
    <t>CODIGO DE LOCAL</t>
  </si>
  <si>
    <t>CODIGO MODULAR</t>
  </si>
  <si>
    <t>UBICACIÓN (AV./CALLE)</t>
  </si>
  <si>
    <t>CENTRO POBLADO</t>
  </si>
  <si>
    <t>DISTRITO</t>
  </si>
  <si>
    <t>PROVINCIA</t>
  </si>
  <si>
    <t>REGION</t>
  </si>
  <si>
    <t>Nº</t>
  </si>
  <si>
    <t>PARTIDAS DE MANTENIMIENTO DE LOCALES ESCOLARES</t>
  </si>
  <si>
    <t>UNIDAD</t>
  </si>
  <si>
    <t>CANTIDAD</t>
  </si>
  <si>
    <t>COSTO ESTIMADO (S/.)</t>
  </si>
  <si>
    <t>REPARACION DE TECHOS</t>
  </si>
  <si>
    <t>M2</t>
  </si>
  <si>
    <t>UND</t>
  </si>
  <si>
    <t>FLETE POR TRANSPORTE DE MATERIALES</t>
  </si>
  <si>
    <t>GBL</t>
  </si>
  <si>
    <t>REPARACION DE PISOS</t>
  </si>
  <si>
    <t>REPARACION DE MUROS</t>
  </si>
  <si>
    <t>REPARACIÓN DE PUERTAS</t>
  </si>
  <si>
    <t>REPARACIÓN DE VENTANAS</t>
  </si>
  <si>
    <t>P2</t>
  </si>
  <si>
    <t>TOTAL</t>
  </si>
  <si>
    <t>NUMERO DE AULAS EN EL LOCAL DE LA INSTITUCION EDUCATIVA PUBLICA</t>
  </si>
  <si>
    <t>NUMERO DE ALUMNOS DE LA INSTITUCION EDUCATIVA PUBLICA</t>
  </si>
  <si>
    <t>NUMERO DE DOCENTES DE  LA INSTITUCION EDUCATIVA PUBLICA</t>
  </si>
  <si>
    <t>NOMBRE DEL DIRECTOR (NOMBRADO Y/O ENCARGADO)</t>
  </si>
  <si>
    <t>DESCRIPCION DE LAS PARTIDAS:</t>
  </si>
  <si>
    <t>Item</t>
  </si>
  <si>
    <t>Partida de Mantenimiento</t>
  </si>
  <si>
    <t>Unidad de Medida</t>
  </si>
  <si>
    <t>Cantidad</t>
  </si>
  <si>
    <t>Precio (S/.)</t>
  </si>
  <si>
    <t>Parcial (S/.)</t>
  </si>
  <si>
    <t>Calamina galvanizada Nº 25</t>
  </si>
  <si>
    <t>Plchs</t>
  </si>
  <si>
    <t>Clavo de calamina</t>
  </si>
  <si>
    <t>Kl</t>
  </si>
  <si>
    <t>Mano de Obra</t>
  </si>
  <si>
    <t>Gbl</t>
  </si>
  <si>
    <t>Madera aguano 2"x4"x10'</t>
  </si>
  <si>
    <t>Und</t>
  </si>
  <si>
    <t>Madera aguano 2"x2"x10'</t>
  </si>
  <si>
    <t>Clavo para madera</t>
  </si>
  <si>
    <t>Alambre nº 16</t>
  </si>
  <si>
    <t>Bls.</t>
  </si>
  <si>
    <t>Arena fina</t>
  </si>
  <si>
    <t>M3.</t>
  </si>
  <si>
    <t>Und.</t>
  </si>
  <si>
    <t>ml</t>
  </si>
  <si>
    <t>Interruptores</t>
  </si>
  <si>
    <t>soquet</t>
  </si>
  <si>
    <t>Tomacorrientes</t>
  </si>
  <si>
    <t>cinta aislante</t>
  </si>
  <si>
    <t>Pintura esmalte</t>
  </si>
  <si>
    <t>NOTA:</t>
  </si>
  <si>
    <t xml:space="preserve"> NO IMPRIMIR ESTA NOTA</t>
  </si>
  <si>
    <t>NO REGISTRAR HERRAMIENTAS DE CONSTRUCCION NI LIJAS, WAYPE, FRANELAS, CANDADOS, ETC</t>
  </si>
  <si>
    <t>PINTURA</t>
  </si>
  <si>
    <t>Pintura Látex</t>
  </si>
  <si>
    <t>Pasta mural</t>
  </si>
  <si>
    <t>inprimante</t>
  </si>
  <si>
    <t>m3</t>
  </si>
  <si>
    <t>ML</t>
  </si>
  <si>
    <t>Puno,</t>
  </si>
  <si>
    <t>DIRECTOR DE LA INSTITUCION EDUCATIVA</t>
  </si>
  <si>
    <t xml:space="preserve"> REPRESENTANTE DEL COMITÉ DE MANTENIMIENTO</t>
  </si>
  <si>
    <t>IMPORTANTE: Antes de la ejecución de los trabajos, los directores de las Instituciones Educativas, deberán solicitar autorización del Formato 1, mediante el sello y firma del profesional encargado en el área de infraestructura de la UGEL, DRE y Municipalidad.</t>
  </si>
  <si>
    <t>ESPACIO</t>
  </si>
  <si>
    <t>und</t>
  </si>
  <si>
    <t>mano de obra</t>
  </si>
  <si>
    <t>malla rashell</t>
  </si>
  <si>
    <t>m2</t>
  </si>
  <si>
    <t>argollas de armadura</t>
  </si>
  <si>
    <t>gbl</t>
  </si>
  <si>
    <t>SI LA PARTIDA NO VAN A UTILIZAR SE DEBE COMPRIMIR O ELIMINAR (para no desperdiciar papel)</t>
  </si>
  <si>
    <t>PROGRAMA DE MANTENIMIENTO DE LOCALES ESCOLARES ADELANTO 2019 - I –  ETAPA</t>
  </si>
  <si>
    <t>Coberturas de edificaciones de losa aligerada. Se recomienda impermeabilización y tratamiento por filtraciones</t>
  </si>
  <si>
    <t>Mallas en cubiertas livianas de áreas exteriores</t>
  </si>
  <si>
    <t>Soportes y elementos de sujeción en cubiertas de edificaciones y de áreas exteriores*</t>
  </si>
  <si>
    <t>Falso cielo raso en interiores. Se recomienda incluir aislante térmico debajo de la cobertura</t>
  </si>
  <si>
    <t>Sistema de evacuación de aguas pluviales (canaletas y montantes pluviales) en cubiertas de edificaciones y de áreas exteriores</t>
  </si>
  <si>
    <t>Sistema de captación de aguas pluviales en cubiertas de edificaciones y de áreas exteriores</t>
  </si>
  <si>
    <t>Coberturas de edificaciones y de áreas exteriores (no se considera losas). Se recomienda que sea aislada de las lluvias</t>
  </si>
  <si>
    <t>Resane en muros tarrajeados</t>
  </si>
  <si>
    <t>muros de drywall o fibrocemento</t>
  </si>
  <si>
    <t>paneles de madera</t>
  </si>
  <si>
    <t>Refuerzo de malla en muros de adobe</t>
  </si>
  <si>
    <t>Aislamiento de muros que incluya cámara de aire y material aislante</t>
  </si>
  <si>
    <t>Zócalos en muros y/o contrazócalos en parapetos para protección contra la humedad</t>
  </si>
  <si>
    <t>Sardinel (Resane)</t>
  </si>
  <si>
    <t>Pisos interiores antideslizantes de alto tránsito con acabado de vinil, loseta, cerámico, caucho y otros</t>
  </si>
  <si>
    <t>Resane de pisos interiores de cemento pulido</t>
  </si>
  <si>
    <t>Pisos interiores de machihembrado de madera. Se recomienda incluir material aislante térmico</t>
  </si>
  <si>
    <t>Resane de pisos exteriores de cemento frotachado</t>
  </si>
  <si>
    <t>Pisos exteriores de loseta antideslizante</t>
  </si>
  <si>
    <t>Pisos exteriores de adoquín</t>
  </si>
  <si>
    <t>Pisos exteriores de caucho</t>
  </si>
  <si>
    <t>Cantoneras y material antideslizante (cintas) en rampas y/o escaleras</t>
  </si>
  <si>
    <t>Piso podotáctil, previa aprobación del especialista</t>
  </si>
  <si>
    <t>Bandas señalizadoras a 1,20 y 0,90m en puertas con superficies vidriadas</t>
  </si>
  <si>
    <t>Rejas de seguridad</t>
  </si>
  <si>
    <t>Carpintería de Puertas (marco, hoja, bisagras, cerrajería, vidrios). Se recomienda el sellado térmico de los marcos para garantizar aislamiento térmico</t>
  </si>
  <si>
    <t>Celosías</t>
  </si>
  <si>
    <t>Carpintería de ventanas (marco, hoja, bisagras, cerrajería, accesorios). Se recomienda el sellado térmico de los marcos para garantizar aislamiento térmico</t>
  </si>
  <si>
    <t>Vidrio. Se recomienda incluir doble vidrio para garantizar aislamiento térmico e instalar láminas de seguridad</t>
  </si>
  <si>
    <t>PASAMANOS Y BARANDAS</t>
  </si>
  <si>
    <t>Barandas en rampas, escaleras y parapetos</t>
  </si>
  <si>
    <t>Pasamanos en rampas y escaleras. Se recomienda que sean de madera</t>
  </si>
  <si>
    <t>REJAS DE SEGURIDAD</t>
  </si>
  <si>
    <t>INSTALACIONES ELECTRICAS</t>
  </si>
  <si>
    <t>Cuarto de tableros</t>
  </si>
  <si>
    <t>Tablero eléctrico</t>
  </si>
  <si>
    <t>Sistema de puesta a tierra (pozo y conductores)</t>
  </si>
  <si>
    <t>Instalaciones, ductos y cables eléctricos</t>
  </si>
  <si>
    <t>Canaletas o tuberías para protección de instalaciones</t>
  </si>
  <si>
    <t>Caja de paso</t>
  </si>
  <si>
    <t>tomacorrientes, interuptores y luminarias</t>
  </si>
  <si>
    <t>extractores</t>
  </si>
  <si>
    <t>paneles solares</t>
  </si>
  <si>
    <t>pararrayos</t>
  </si>
  <si>
    <t>INSTALACIONES SANITARIAS</t>
  </si>
  <si>
    <t>Aparatos y/o accesorios sanitarios</t>
  </si>
  <si>
    <t>Tuberías de agua y/o desagüe</t>
  </si>
  <si>
    <t>Tanque elevado de PVC</t>
  </si>
  <si>
    <t>Tanque cisterna</t>
  </si>
  <si>
    <t>Tanque séptico, pozo percolador o silo</t>
  </si>
  <si>
    <t>Biodigestor</t>
  </si>
  <si>
    <t>Terma</t>
  </si>
  <si>
    <t>Bombas y/o electrobombas</t>
  </si>
  <si>
    <t>Cuneta y/o canales</t>
  </si>
  <si>
    <t>sumideros</t>
  </si>
  <si>
    <t>INSTALACIONES DE GAS</t>
  </si>
  <si>
    <t>conductores</t>
  </si>
  <si>
    <t>RED TELEFONICA/INTERNET</t>
  </si>
  <si>
    <t>Instalaciones, ductos y cables</t>
  </si>
  <si>
    <t>SEGURIDAD</t>
  </si>
  <si>
    <t>Señalización de seguridad</t>
  </si>
  <si>
    <t>Extintores</t>
  </si>
  <si>
    <t>Sistema de detección y alarma, previa evaluación de especialista</t>
  </si>
  <si>
    <t>Vegetación</t>
  </si>
  <si>
    <t>Grass sintético en áreas de juegos infantiles</t>
  </si>
  <si>
    <t>Sistema de riego</t>
  </si>
  <si>
    <t>Alcorques (para árboles)</t>
  </si>
  <si>
    <t>VEGETACION EN AREAS EXISTENTES</t>
  </si>
  <si>
    <t>MOBILIARIO Y EQUIPAMIENTO</t>
  </si>
  <si>
    <t>Mobiliario y/o equipamiento escolar y auxiliar</t>
  </si>
  <si>
    <t>Elementos recreativos</t>
  </si>
  <si>
    <t>Equipamiento deportivo (arcos de fútbol inc. malla, parantes de vóley, canasta de básquet)</t>
  </si>
  <si>
    <t>Tachos para residuos sólidos</t>
  </si>
  <si>
    <t>Herramientas como pala, pico, lampa, sogas y otros.</t>
  </si>
  <si>
    <t>Bicicletas entregadas por la intervención Rutas Solidarias</t>
  </si>
  <si>
    <t>Pintado de muros, columnas, vigas, techo (sólo en caso que no existan fallas estructurales graves)</t>
  </si>
  <si>
    <t>Pintado de elementos de madera con pintura retardante de fuego (sólo en caso que no existan fallas graves)</t>
  </si>
  <si>
    <t>Pintado de losas deportivas y/o pista atlética</t>
  </si>
  <si>
    <t>Pintado de canales, tuberías exteriores a la edificación y elementos de sujeción con pintura anticorrosiva y esmalte</t>
  </si>
  <si>
    <t>Pintado de carpinterías metálica y de madera</t>
  </si>
  <si>
    <t>PUNTOS</t>
  </si>
  <si>
    <t>PUNTO</t>
  </si>
  <si>
    <t>Pintado de elementos de estructura metalica con pintura anticorrosiva (sólo en caso que no existan fallas graves)</t>
  </si>
  <si>
    <t>AULA</t>
  </si>
  <si>
    <t>COCINA Y COMEDOR</t>
  </si>
  <si>
    <t>ADMINISTRATIVO</t>
  </si>
  <si>
    <t>EXTERIORES</t>
  </si>
  <si>
    <t>SERVICIOS AUXILIARES</t>
  </si>
  <si>
    <t>SERVICIOS HIGIENICOS</t>
  </si>
  <si>
    <t>flete de transporte</t>
  </si>
  <si>
    <t>arena</t>
  </si>
  <si>
    <t>poleas</t>
  </si>
  <si>
    <t>acero galvanizado de 1/16</t>
  </si>
  <si>
    <t xml:space="preserve">estructura metalica dependiendo del diseño estructural </t>
  </si>
  <si>
    <t>arena gruesa</t>
  </si>
  <si>
    <t>impermetibizante tipo pintura (adhitivo) 1 deben indicar</t>
  </si>
  <si>
    <t>impermetibizante tipo mezcla (adhitivo) 2 deben indicar</t>
  </si>
  <si>
    <t>Soportes y elementos de sujeción en cubiertas de edificaciones y de áreas exteriores</t>
  </si>
  <si>
    <t>triplay</t>
  </si>
  <si>
    <t>tapajuntas de madera</t>
  </si>
  <si>
    <t>cola sintetica</t>
  </si>
  <si>
    <t>listones de madera aguano 1"x 1"x10"</t>
  </si>
  <si>
    <t>gln</t>
  </si>
  <si>
    <t>Sistema de evacuación de aguas pluviales (canaletas pluviales) en cubiertas de edificaciones y de áreas exteriores</t>
  </si>
  <si>
    <t>canaleta galvanizada de 6"</t>
  </si>
  <si>
    <t>abrazaderas</t>
  </si>
  <si>
    <t>sujetadores</t>
  </si>
  <si>
    <t>arena fina</t>
  </si>
  <si>
    <t>bls</t>
  </si>
  <si>
    <t>pegamento PVC</t>
  </si>
  <si>
    <t>yeso de 9kg</t>
  </si>
  <si>
    <t xml:space="preserve">muros de sistema drywall </t>
  </si>
  <si>
    <t>muros de sistema fibrocemento</t>
  </si>
  <si>
    <t>listones de madera aguano 2"x 2"x10"</t>
  </si>
  <si>
    <t>clavos de 3"</t>
  </si>
  <si>
    <t>calvos de 2"</t>
  </si>
  <si>
    <t>kg</t>
  </si>
  <si>
    <t>clavos de 2"</t>
  </si>
  <si>
    <t>malla de acero galvanizado</t>
  </si>
  <si>
    <t>2.37.</t>
  </si>
  <si>
    <t>poliestireno expandido (tecnoport de diferentes grosores)</t>
  </si>
  <si>
    <t>glb</t>
  </si>
  <si>
    <t>ceramico</t>
  </si>
  <si>
    <t>pegamento chema</t>
  </si>
  <si>
    <t>fragua</t>
  </si>
  <si>
    <t>loseta</t>
  </si>
  <si>
    <t>agregado grueso de 2"</t>
  </si>
  <si>
    <t>listones de madera de 3"x3"x10"</t>
  </si>
  <si>
    <t xml:space="preserve">madera machimbrado </t>
  </si>
  <si>
    <t>sellador DD</t>
  </si>
  <si>
    <t>adithivo</t>
  </si>
  <si>
    <t>loseta antideslizante</t>
  </si>
  <si>
    <t>piso de caucho de 2"</t>
  </si>
  <si>
    <t xml:space="preserve">listones antideslizantes de 6" </t>
  </si>
  <si>
    <t>pegamento</t>
  </si>
  <si>
    <t>ceramico de bloques  podotactil</t>
  </si>
  <si>
    <t>rejas  para puerta (según diseño y medida)</t>
  </si>
  <si>
    <t>Carpintería de Puertas (marco, hoja, bisagras, cerrajería, vidrios). Se recomienda el sellado térmico</t>
  </si>
  <si>
    <t>reposicion de puerta (según medida)</t>
  </si>
  <si>
    <t>chapa</t>
  </si>
  <si>
    <t>bisagra</t>
  </si>
  <si>
    <t>marco</t>
  </si>
  <si>
    <t>Vidrio (según medida)</t>
  </si>
  <si>
    <t>Celosías (según medida)</t>
  </si>
  <si>
    <t>rejas  para ventana (según diseño y medida)</t>
  </si>
  <si>
    <t>Carpintería de ventanas (marco, hoja, bisagras, cerrajería, etc). Se recomienda el sellado térmico</t>
  </si>
  <si>
    <t>reposicion de ventana (según material)</t>
  </si>
  <si>
    <t>vidrios</t>
  </si>
  <si>
    <t>bisagras</t>
  </si>
  <si>
    <t>cerrajeria</t>
  </si>
  <si>
    <t xml:space="preserve">silicona </t>
  </si>
  <si>
    <t>Vidrio. Se recomienda incluir doble vidrio para garantizar aislamiento térmico e instalar láminado</t>
  </si>
  <si>
    <t>vidrio laminado</t>
  </si>
  <si>
    <t>silicona</t>
  </si>
  <si>
    <t>baranda según diseño y medida</t>
  </si>
  <si>
    <t>pasamanos según diseño y medida</t>
  </si>
  <si>
    <t>rejas  para puerta o ventana (según diseño y medida)</t>
  </si>
  <si>
    <t>cemento portland tipo IP</t>
  </si>
  <si>
    <t xml:space="preserve">rejas en areas verdes </t>
  </si>
  <si>
    <t>ganchos de sujecion</t>
  </si>
  <si>
    <t>caja de registro con tapa (40 x 40 cm) de concreto.</t>
  </si>
  <si>
    <t>electrodo principal (varilla de cobre puro de ¾ " X 2.40 m)</t>
  </si>
  <si>
    <t>cable conectores desmontable ( conector pico de loro de3/4 ")</t>
  </si>
  <si>
    <t>Cable deconexión (cable Nº 6  AWG, color amarillo-verde o amarillo)</t>
  </si>
  <si>
    <t>cable de cobre denudo de 50 mm2 o 1/0</t>
  </si>
  <si>
    <t>mts</t>
  </si>
  <si>
    <t>Adhitivo ( 02 dosis química de Thorgel, Tierragel,Protegel ,Laborgel o similar)</t>
  </si>
  <si>
    <t>Cable AGW  Nº 12</t>
  </si>
  <si>
    <t>Cable AWG  Nº 12</t>
  </si>
  <si>
    <t>Cable AWG  Nº 14</t>
  </si>
  <si>
    <t>tubo pvc SEL de 3/4 para instalaciones electricas</t>
  </si>
  <si>
    <t>canaleta adhesiva de 10x10x2mm o 10x10x4mm</t>
  </si>
  <si>
    <t>union solera para canaletas 10x10x2mm o 10x10x4mm</t>
  </si>
  <si>
    <t>angulo plano para canaleta de 10x10x2mm o 10x10x4mm</t>
  </si>
  <si>
    <t>tornillos de anclaje</t>
  </si>
  <si>
    <t>caja de paso</t>
  </si>
  <si>
    <t>octagono</t>
  </si>
  <si>
    <t>cuchilla termomagnetica de 32amp</t>
  </si>
  <si>
    <t>cuchilla diferencial de 32 amp</t>
  </si>
  <si>
    <t>focos led</t>
  </si>
  <si>
    <t>focos  de  señalizacion</t>
  </si>
  <si>
    <t>reflectores</t>
  </si>
  <si>
    <t>panel solar fotovoltaico</t>
  </si>
  <si>
    <t>bateria</t>
  </si>
  <si>
    <t>regulador de cambio</t>
  </si>
  <si>
    <t>estructura metalica de soporte</t>
  </si>
  <si>
    <t>armario de soporte</t>
  </si>
  <si>
    <t>terminal ERITECH DYNASPHERE</t>
  </si>
  <si>
    <t>soporte F.R.P.</t>
  </si>
  <si>
    <t>acoplador de linea</t>
  </si>
  <si>
    <t>sujetador de cable de acero inoxidable</t>
  </si>
  <si>
    <t>mastil metalico mas bajo</t>
  </si>
  <si>
    <t>soporte de montaje</t>
  </si>
  <si>
    <t>conductores de bajada ERITECH ERICORE</t>
  </si>
  <si>
    <t>abrazadera del conductor de bajada</t>
  </si>
  <si>
    <t>contador de eventos de descarga atmosfericas</t>
  </si>
  <si>
    <t>pozo de inspeccion</t>
  </si>
  <si>
    <t>electrodos de tierra</t>
  </si>
  <si>
    <t>inodoro</t>
  </si>
  <si>
    <t>lavamanos</t>
  </si>
  <si>
    <t>urinario</t>
  </si>
  <si>
    <t>accesorio de urinario</t>
  </si>
  <si>
    <t>accesorio de tanque de inodoro</t>
  </si>
  <si>
    <t>valvula sifon</t>
  </si>
  <si>
    <t xml:space="preserve">pegamento de PVC </t>
  </si>
  <si>
    <t>cinta teflon</t>
  </si>
  <si>
    <t>adex</t>
  </si>
  <si>
    <t>tuberia de  pvc de 1/2" hidro</t>
  </si>
  <si>
    <t>tuberia de  pvc de 2" hidro</t>
  </si>
  <si>
    <t>tuberia de  pvc de 4" hidro</t>
  </si>
  <si>
    <t>codos de 1/2" hidro</t>
  </si>
  <si>
    <t>T de pvc de 1/2" hidro</t>
  </si>
  <si>
    <t>union universal de  1/2" hidro</t>
  </si>
  <si>
    <t>Llave check ø 1/2" hidro</t>
  </si>
  <si>
    <t>Llave de paso de ø1/2" hidro</t>
  </si>
  <si>
    <t>Sellador Adex hidro</t>
  </si>
  <si>
    <t>Cinta teflón hidro</t>
  </si>
  <si>
    <t>tapon macho de pvc de 1/2" hidro</t>
  </si>
  <si>
    <t>codo de pvc de 4" hidro</t>
  </si>
  <si>
    <t>yee de pvc de 4" hidro</t>
  </si>
  <si>
    <t>tee de pvc de 4" hidro</t>
  </si>
  <si>
    <t>codo de pvc de 2" hidro</t>
  </si>
  <si>
    <t>yee de pvc de 2" hidro</t>
  </si>
  <si>
    <t>tee de pvc de 2" hidro</t>
  </si>
  <si>
    <t>yee de pvc  con reducciond e 4" a 2" hidro</t>
  </si>
  <si>
    <t>yee de pvc  con reducciond e 4" hidro</t>
  </si>
  <si>
    <t>estructura de tanque elevado</t>
  </si>
  <si>
    <t>accesorio de tanque elevado</t>
  </si>
  <si>
    <t>filtro de tanque elevado</t>
  </si>
  <si>
    <t>piso laminado de madera dse 3/4" (previa autorizacion)</t>
  </si>
  <si>
    <t>espuma inpermeabilizante</t>
  </si>
  <si>
    <t>adoquines de concreto (según diseño)</t>
  </si>
  <si>
    <t>tanque de agua de PVC elevado de 1100lts</t>
  </si>
  <si>
    <t>accesorios de tanque cisterna</t>
  </si>
  <si>
    <t>filtro de tanque cisterna</t>
  </si>
  <si>
    <t>tanque cisterna de pvc 1350lts</t>
  </si>
  <si>
    <t>Tanque cisterna de PVC (enterrado)</t>
  </si>
  <si>
    <t>Tanque cisterna de concreto</t>
  </si>
  <si>
    <t>tapa metalica</t>
  </si>
  <si>
    <t>tanque septico</t>
  </si>
  <si>
    <t>tubo de 2"</t>
  </si>
  <si>
    <t>codo de 2"</t>
  </si>
  <si>
    <t>pegamento adex</t>
  </si>
  <si>
    <t>caja de concreto de desague</t>
  </si>
  <si>
    <t>rollizos de madera</t>
  </si>
  <si>
    <t>caseta metalica de 1.00x1.00x2.00m</t>
  </si>
  <si>
    <t>terma</t>
  </si>
  <si>
    <t>tubo de evacuador de calor</t>
  </si>
  <si>
    <t>electrobomba</t>
  </si>
  <si>
    <t>vinilico</t>
  </si>
  <si>
    <t>sumidero de 4"</t>
  </si>
  <si>
    <t>sumidero de 2"</t>
  </si>
  <si>
    <t>tuberia pe - al - pe (linea de gas)</t>
  </si>
  <si>
    <t>union (linea de gas)</t>
  </si>
  <si>
    <t>valvula de cierre (linea de gas)</t>
  </si>
  <si>
    <t>union de salida macho (linea de gas)</t>
  </si>
  <si>
    <t>union de salida hembra (linea de gas)</t>
  </si>
  <si>
    <t>tee (linea de gas)</t>
  </si>
  <si>
    <t>codo (linea de gas)</t>
  </si>
  <si>
    <t>cabina de tableros de distribucion</t>
  </si>
  <si>
    <t>cable de fibra optica</t>
  </si>
  <si>
    <t>tester</t>
  </si>
  <si>
    <t>router de distribucion de internet</t>
  </si>
  <si>
    <t>cintas de seguridad fluorescente</t>
  </si>
  <si>
    <t xml:space="preserve">extintor de seguridad </t>
  </si>
  <si>
    <t>uña de sujetador</t>
  </si>
  <si>
    <t>tornillo de anclaje</t>
  </si>
  <si>
    <t>alarma de seguridad</t>
  </si>
  <si>
    <t>altavoz de seguridad</t>
  </si>
  <si>
    <t xml:space="preserve">detector de movimiento </t>
  </si>
  <si>
    <t xml:space="preserve">arboles </t>
  </si>
  <si>
    <t xml:space="preserve">arbutos </t>
  </si>
  <si>
    <t>flores</t>
  </si>
  <si>
    <t>tierra negra</t>
  </si>
  <si>
    <t>humus</t>
  </si>
  <si>
    <t>abono</t>
  </si>
  <si>
    <t>plastico de propileno (seka)</t>
  </si>
  <si>
    <t>sesped artificial</t>
  </si>
  <si>
    <t>banda de union</t>
  </si>
  <si>
    <t>cola PU 458</t>
  </si>
  <si>
    <t>adhesivo PU 458</t>
  </si>
  <si>
    <t>granos de caucho</t>
  </si>
  <si>
    <t>Manguera extensible c/pistola 15 m</t>
  </si>
  <si>
    <t>manguera por goteo</t>
  </si>
  <si>
    <t>alborque según diseño para arboles (previa aprovacion del especialista)</t>
  </si>
  <si>
    <t>estantes de almacenamiento de materiales</t>
  </si>
  <si>
    <t>estantes de sectores según sectores (inicial) deben detaller cada uno</t>
  </si>
  <si>
    <t>banco de laboratorio</t>
  </si>
  <si>
    <t xml:space="preserve">mesas de nivel inicial primaria y secundaria </t>
  </si>
  <si>
    <t>sillas de nivel inicial primaria y secundaria</t>
  </si>
  <si>
    <r>
      <rPr>
        <sz val="11"/>
        <color theme="1"/>
        <rFont val="Calibri"/>
        <family val="2"/>
        <scheme val="minor"/>
      </rPr>
      <t>Adquisición de fotocopiadora y tóner</t>
    </r>
  </si>
  <si>
    <r>
      <rPr>
        <sz val="11"/>
        <color theme="1"/>
        <rFont val="Calibri"/>
        <family val="2"/>
        <scheme val="minor"/>
      </rPr>
      <t>Adquisición de impresoras y tintas</t>
    </r>
  </si>
  <si>
    <r>
      <rPr>
        <sz val="11"/>
        <color theme="1"/>
        <rFont val="Calibri"/>
        <family val="2"/>
        <scheme val="minor"/>
      </rPr>
      <t>Adquisición de plancha de fierro fundido para vicharra y/o cocina mejorada existente</t>
    </r>
  </si>
  <si>
    <r>
      <rPr>
        <sz val="11"/>
        <color theme="1"/>
        <rFont val="Calibri"/>
        <family val="2"/>
        <scheme val="minor"/>
      </rPr>
      <t>Adquisición de cocina y su equipamiento (cubiertos, platos, vasos, ollas y cucharones)</t>
    </r>
  </si>
  <si>
    <r>
      <rPr>
        <sz val="11"/>
        <color theme="1"/>
        <rFont val="Calibri"/>
        <family val="2"/>
        <scheme val="minor"/>
      </rPr>
      <t>Adquisición de Equipo de sonido</t>
    </r>
  </si>
  <si>
    <r>
      <rPr>
        <sz val="11"/>
        <color theme="1"/>
        <rFont val="Calibri"/>
        <family val="2"/>
        <scheme val="minor"/>
      </rPr>
      <t>Adquisición de DVD / Blu-ray</t>
    </r>
  </si>
  <si>
    <r>
      <rPr>
        <sz val="11"/>
        <color theme="1"/>
        <rFont val="Calibri"/>
        <family val="2"/>
        <scheme val="minor"/>
      </rPr>
      <t>Estante para biblioteca de aula</t>
    </r>
  </si>
  <si>
    <r>
      <rPr>
        <sz val="11"/>
        <color theme="1"/>
        <rFont val="Calibri"/>
        <family val="2"/>
        <scheme val="minor"/>
      </rPr>
      <t>DETALLE</t>
    </r>
  </si>
  <si>
    <r>
      <rPr>
        <b/>
        <sz val="9"/>
        <rFont val="Arial"/>
        <family val="2"/>
      </rPr>
      <t>NIVEL</t>
    </r>
  </si>
  <si>
    <r>
      <rPr>
        <sz val="11"/>
        <color theme="1"/>
        <rFont val="Calibri"/>
        <family val="2"/>
        <scheme val="minor"/>
      </rPr>
      <t>Colcha de polar de 1 o 1.5 plazas</t>
    </r>
  </si>
  <si>
    <r>
      <rPr>
        <sz val="11"/>
        <color theme="1"/>
        <rFont val="Calibri"/>
        <family val="2"/>
        <scheme val="minor"/>
      </rPr>
      <t>Cubrecama de 1 o 1.5 plazas de algodón</t>
    </r>
  </si>
  <si>
    <r>
      <rPr>
        <sz val="11"/>
        <color theme="1"/>
        <rFont val="Calibri"/>
        <family val="2"/>
        <scheme val="minor"/>
      </rPr>
      <t>Juego de sábanas de 1 o 1.5 plazas de algodón</t>
    </r>
  </si>
  <si>
    <r>
      <rPr>
        <sz val="11"/>
        <color theme="1"/>
        <rFont val="Calibri"/>
        <family val="2"/>
        <scheme val="minor"/>
      </rPr>
      <t>Mosquiteros para dormitorio (ámbitos amazónicos)</t>
    </r>
  </si>
  <si>
    <r>
      <rPr>
        <sz val="11"/>
        <color theme="1"/>
        <rFont val="Calibri"/>
        <family val="2"/>
        <scheme val="minor"/>
      </rPr>
      <t>Colchones de 1 o 1.5 plazas</t>
    </r>
  </si>
  <si>
    <r>
      <rPr>
        <sz val="11"/>
        <color theme="1"/>
        <rFont val="Calibri"/>
        <family val="2"/>
        <scheme val="minor"/>
      </rPr>
      <t>Camarotes de 1 o 1.5 plazas</t>
    </r>
  </si>
  <si>
    <r>
      <rPr>
        <sz val="11"/>
        <color theme="1"/>
        <rFont val="Calibri"/>
        <family val="2"/>
        <scheme val="minor"/>
      </rPr>
      <t>Adquisición de Panel Solar</t>
    </r>
  </si>
  <si>
    <r>
      <rPr>
        <sz val="11"/>
        <color theme="1"/>
        <rFont val="Calibri"/>
        <family val="2"/>
        <scheme val="minor"/>
      </rPr>
      <t>Adquisición de ventilador de techo</t>
    </r>
  </si>
  <si>
    <r>
      <rPr>
        <sz val="11"/>
        <color theme="1"/>
        <rFont val="Calibri"/>
        <family val="2"/>
        <scheme val="minor"/>
      </rPr>
      <t>Adquisición de batería para panel solar</t>
    </r>
  </si>
  <si>
    <r>
      <rPr>
        <sz val="11"/>
        <color theme="1"/>
        <rFont val="Calibri"/>
        <family val="2"/>
        <scheme val="minor"/>
      </rPr>
      <t>Adquisición de parlante y micrófono</t>
    </r>
  </si>
  <si>
    <r>
      <rPr>
        <sz val="11"/>
        <color theme="1"/>
        <rFont val="Calibri"/>
        <family val="2"/>
        <scheme val="minor"/>
      </rPr>
      <t>Adquisición de consola de sonido</t>
    </r>
  </si>
  <si>
    <r>
      <rPr>
        <sz val="11"/>
        <color theme="1"/>
        <rFont val="Calibri"/>
        <family val="2"/>
        <scheme val="minor"/>
      </rPr>
      <t>Adquisición de equipamiento de comedor (tazas, vasos, tenedor, cuchara cuchillo, cucharita, plato hondo, plato tendido)</t>
    </r>
  </si>
  <si>
    <r>
      <rPr>
        <sz val="11"/>
        <color theme="1"/>
        <rFont val="Calibri"/>
        <family val="2"/>
        <scheme val="minor"/>
      </rPr>
      <t>Adquisición de cocina y su equipamiento (cubiertos, platos, vasos, jarras, ollas, teteras, cuchillos, trinches, espumadera, baldes y cucharones)</t>
    </r>
  </si>
  <si>
    <r>
      <rPr>
        <sz val="11"/>
        <color theme="1"/>
        <rFont val="Calibri"/>
        <family val="2"/>
        <scheme val="minor"/>
      </rPr>
      <t>Adquisición de televisor</t>
    </r>
  </si>
  <si>
    <r>
      <rPr>
        <sz val="11"/>
        <color theme="1"/>
        <rFont val="Calibri"/>
        <family val="2"/>
        <scheme val="minor"/>
      </rPr>
      <t>Adquisición de Ecran</t>
    </r>
  </si>
  <si>
    <r>
      <rPr>
        <sz val="11"/>
        <color theme="1"/>
        <rFont val="Calibri"/>
        <family val="2"/>
        <scheme val="minor"/>
      </rPr>
      <t>Adquisición de proyector multimedia</t>
    </r>
  </si>
  <si>
    <r>
      <rPr>
        <b/>
        <sz val="9"/>
        <rFont val="Arial"/>
        <family val="2"/>
      </rPr>
      <t>DETALLE</t>
    </r>
  </si>
  <si>
    <r>
      <rPr>
        <sz val="11"/>
        <color theme="1"/>
        <rFont val="Calibri"/>
        <family val="2"/>
        <scheme val="minor"/>
      </rPr>
      <t>Carretilla</t>
    </r>
  </si>
  <si>
    <r>
      <rPr>
        <sz val="11"/>
        <color theme="1"/>
        <rFont val="Calibri"/>
        <family val="2"/>
        <scheme val="minor"/>
      </rPr>
      <t>Pico</t>
    </r>
  </si>
  <si>
    <r>
      <rPr>
        <sz val="11"/>
        <color theme="1"/>
        <rFont val="Calibri"/>
        <family val="2"/>
        <scheme val="minor"/>
      </rPr>
      <t>Palanas</t>
    </r>
  </si>
  <si>
    <r>
      <rPr>
        <sz val="11"/>
        <color theme="1"/>
        <rFont val="Calibri"/>
        <family val="2"/>
        <scheme val="minor"/>
      </rPr>
      <t>Rastrillo</t>
    </r>
  </si>
  <si>
    <r>
      <rPr>
        <sz val="11"/>
        <color theme="1"/>
        <rFont val="Calibri"/>
        <family val="2"/>
        <scheme val="minor"/>
      </rPr>
      <t>Hachas</t>
    </r>
  </si>
  <si>
    <r>
      <rPr>
        <sz val="11"/>
        <color theme="1"/>
        <rFont val="Calibri"/>
        <family val="2"/>
        <scheme val="minor"/>
      </rPr>
      <t>Mochila fumigadora</t>
    </r>
  </si>
  <si>
    <r>
      <rPr>
        <sz val="11"/>
        <color theme="1"/>
        <rFont val="Calibri"/>
        <family val="2"/>
        <scheme val="minor"/>
      </rPr>
      <t>Machete</t>
    </r>
  </si>
  <si>
    <r>
      <rPr>
        <sz val="11"/>
        <color theme="1"/>
        <rFont val="Calibri"/>
        <family val="2"/>
        <scheme val="minor"/>
      </rPr>
      <t>Kit de Unidades Productivas</t>
    </r>
  </si>
  <si>
    <r>
      <rPr>
        <b/>
        <sz val="9"/>
        <rFont val="Arial"/>
        <family val="2"/>
      </rPr>
      <t>MATERIAL</t>
    </r>
  </si>
  <si>
    <r>
      <rPr>
        <sz val="11"/>
        <color theme="1"/>
        <rFont val="Calibri"/>
        <family val="2"/>
        <scheme val="minor"/>
      </rPr>
      <t>Balanza</t>
    </r>
  </si>
  <si>
    <r>
      <rPr>
        <sz val="11"/>
        <color theme="1"/>
        <rFont val="Calibri"/>
        <family val="2"/>
        <scheme val="minor"/>
      </rPr>
      <t>Tallímetros</t>
    </r>
  </si>
  <si>
    <r>
      <rPr>
        <sz val="11"/>
        <color theme="1"/>
        <rFont val="Calibri"/>
        <family val="2"/>
        <scheme val="minor"/>
      </rPr>
      <t>Winchas (10 y 30 metros)</t>
    </r>
  </si>
  <si>
    <r>
      <rPr>
        <sz val="11"/>
        <color theme="1"/>
        <rFont val="Calibri"/>
        <family val="2"/>
        <scheme val="minor"/>
      </rPr>
      <t>Kit de instrumentos de medición</t>
    </r>
  </si>
  <si>
    <r>
      <rPr>
        <sz val="11"/>
        <color theme="1"/>
        <rFont val="Calibri"/>
        <family val="2"/>
        <scheme val="minor"/>
      </rPr>
      <t>Cronómetros</t>
    </r>
  </si>
  <si>
    <r>
      <rPr>
        <sz val="11"/>
        <color theme="1"/>
        <rFont val="Calibri"/>
        <family val="2"/>
        <scheme val="minor"/>
      </rPr>
      <t>Discos para lanzamiento (para secundaria; 2 a 4 kilos)</t>
    </r>
  </si>
  <si>
    <r>
      <rPr>
        <sz val="11"/>
        <color theme="1"/>
        <rFont val="Calibri"/>
        <family val="2"/>
        <scheme val="minor"/>
      </rPr>
      <t>Testimonios (para carrera de postas)</t>
    </r>
  </si>
  <si>
    <r>
      <rPr>
        <sz val="11"/>
        <color theme="1"/>
        <rFont val="Calibri"/>
        <family val="2"/>
        <scheme val="minor"/>
      </rPr>
      <t>Kit de atletismo</t>
    </r>
  </si>
  <si>
    <r>
      <rPr>
        <sz val="11"/>
        <color theme="1"/>
        <rFont val="Calibri"/>
        <family val="2"/>
        <scheme val="minor"/>
      </rPr>
      <t>Vallas para secundaria (unidad)</t>
    </r>
  </si>
  <si>
    <r>
      <rPr>
        <sz val="11"/>
        <color theme="1"/>
        <rFont val="Calibri"/>
        <family val="2"/>
        <scheme val="minor"/>
      </rPr>
      <t>Conos señalizadores medianos</t>
    </r>
  </si>
  <si>
    <r>
      <rPr>
        <sz val="11"/>
        <color theme="1"/>
        <rFont val="Calibri"/>
        <family val="2"/>
        <scheme val="minor"/>
      </rPr>
      <t>Parante de vóley (juego de 02)</t>
    </r>
  </si>
  <si>
    <r>
      <rPr>
        <sz val="11"/>
        <color theme="1"/>
        <rFont val="Calibri"/>
        <family val="2"/>
        <scheme val="minor"/>
      </rPr>
      <t>Net de vóley</t>
    </r>
  </si>
  <si>
    <r>
      <rPr>
        <sz val="11"/>
        <color theme="1"/>
        <rFont val="Calibri"/>
        <family val="2"/>
        <scheme val="minor"/>
      </rPr>
      <t>Infladores con aguja</t>
    </r>
  </si>
  <si>
    <r>
      <rPr>
        <sz val="11"/>
        <color theme="1"/>
        <rFont val="Calibri"/>
        <family val="2"/>
        <scheme val="minor"/>
      </rPr>
      <t>Kit de deportes</t>
    </r>
  </si>
  <si>
    <r>
      <rPr>
        <sz val="11"/>
        <color theme="1"/>
        <rFont val="Calibri"/>
        <family val="2"/>
        <scheme val="minor"/>
      </rPr>
      <t>Pelotas de vóley # 5 (cuero)</t>
    </r>
  </si>
  <si>
    <r>
      <rPr>
        <sz val="11"/>
        <color theme="1"/>
        <rFont val="Calibri"/>
        <family val="2"/>
        <scheme val="minor"/>
      </rPr>
      <t>Pelotas de básquet # 7 (cuero)</t>
    </r>
  </si>
  <si>
    <r>
      <rPr>
        <sz val="11"/>
        <color theme="1"/>
        <rFont val="Calibri"/>
        <family val="2"/>
        <scheme val="minor"/>
      </rPr>
      <t>Pelotas de fútbol # 5 (cuero)</t>
    </r>
  </si>
  <si>
    <r>
      <rPr>
        <sz val="11"/>
        <color theme="1"/>
        <rFont val="Calibri"/>
        <family val="2"/>
        <scheme val="minor"/>
      </rPr>
      <t>Tablas de pique</t>
    </r>
  </si>
  <si>
    <r>
      <rPr>
        <sz val="11"/>
        <color theme="1"/>
        <rFont val="Calibri"/>
        <family val="2"/>
        <scheme val="minor"/>
      </rPr>
      <t>Taburetes de 6 cuerpos (para secundaria)</t>
    </r>
  </si>
  <si>
    <r>
      <rPr>
        <sz val="11"/>
        <color theme="1"/>
        <rFont val="Calibri"/>
        <family val="2"/>
        <scheme val="minor"/>
      </rPr>
      <t>Cintas para gimnasia</t>
    </r>
  </si>
  <si>
    <r>
      <rPr>
        <sz val="11"/>
        <color theme="1"/>
        <rFont val="Calibri"/>
        <family val="2"/>
        <scheme val="minor"/>
      </rPr>
      <t>Aros (huía huía) grande</t>
    </r>
  </si>
  <si>
    <r>
      <rPr>
        <sz val="11"/>
        <color theme="1"/>
        <rFont val="Calibri"/>
        <family val="2"/>
        <scheme val="minor"/>
      </rPr>
      <t>Kit de gimnasia básica y rítmica</t>
    </r>
  </si>
  <si>
    <r>
      <rPr>
        <sz val="11"/>
        <color theme="1"/>
        <rFont val="Calibri"/>
        <family val="2"/>
        <scheme val="minor"/>
      </rPr>
      <t>Cuerdas de gimnasia para 1</t>
    </r>
    <r>
      <rPr>
        <vertAlign val="superscript"/>
        <sz val="10"/>
        <rFont val="Arial"/>
        <family val="2"/>
      </rPr>
      <t>o</t>
    </r>
    <r>
      <rPr>
        <sz val="11"/>
        <color theme="1"/>
        <rFont val="Calibri"/>
        <family val="2"/>
        <scheme val="minor"/>
      </rPr>
      <t xml:space="preserve"> a 3</t>
    </r>
    <r>
      <rPr>
        <vertAlign val="superscript"/>
        <sz val="10"/>
        <rFont val="Arial"/>
        <family val="2"/>
      </rPr>
      <t>o</t>
    </r>
    <r>
      <rPr>
        <sz val="11"/>
        <color theme="1"/>
        <rFont val="Calibri"/>
        <family val="2"/>
        <scheme val="minor"/>
      </rPr>
      <t xml:space="preserve"> grado (2 metros)</t>
    </r>
  </si>
  <si>
    <r>
      <rPr>
        <sz val="11"/>
        <color theme="1"/>
        <rFont val="Calibri"/>
        <family val="2"/>
        <scheme val="minor"/>
      </rPr>
      <t>Colchonetas compactas</t>
    </r>
  </si>
  <si>
    <r>
      <rPr>
        <sz val="11"/>
        <color theme="1"/>
        <rFont val="Calibri"/>
        <family val="2"/>
        <scheme val="minor"/>
      </rPr>
      <t>Colchonetas blandas</t>
    </r>
  </si>
  <si>
    <r>
      <rPr>
        <sz val="11"/>
        <color theme="1"/>
        <rFont val="Calibri"/>
        <family val="2"/>
        <scheme val="minor"/>
      </rPr>
      <t>Estante para biblioteca de institución educativa</t>
    </r>
  </si>
  <si>
    <r>
      <rPr>
        <sz val="11"/>
        <color theme="1"/>
        <rFont val="Calibri"/>
        <family val="2"/>
        <scheme val="minor"/>
      </rPr>
      <t>Winchas (10 y 20 metros)</t>
    </r>
  </si>
  <si>
    <r>
      <rPr>
        <sz val="11"/>
        <color theme="1"/>
        <rFont val="Calibri"/>
        <family val="2"/>
        <scheme val="minor"/>
      </rPr>
      <t>Discos para lanzamiento (para primaria; 1 a 2 kilos)</t>
    </r>
  </si>
  <si>
    <r>
      <rPr>
        <sz val="11"/>
        <color theme="1"/>
        <rFont val="Calibri"/>
        <family val="2"/>
        <scheme val="minor"/>
      </rPr>
      <t>Vallas para primaria (unidad)</t>
    </r>
  </si>
  <si>
    <r>
      <rPr>
        <sz val="11"/>
        <color theme="1"/>
        <rFont val="Calibri"/>
        <family val="2"/>
        <scheme val="minor"/>
      </rPr>
      <t>Conos señalizadores pequeños</t>
    </r>
  </si>
  <si>
    <r>
      <rPr>
        <sz val="11"/>
        <color theme="1"/>
        <rFont val="Calibri"/>
        <family val="2"/>
        <scheme val="minor"/>
      </rPr>
      <t>Kit de juegos pre-deportivos</t>
    </r>
  </si>
  <si>
    <r>
      <rPr>
        <sz val="11"/>
        <color theme="1"/>
        <rFont val="Calibri"/>
        <family val="2"/>
        <scheme val="minor"/>
      </rPr>
      <t>Pelotas de mini vóley # 5 (cuero)</t>
    </r>
  </si>
  <si>
    <r>
      <rPr>
        <sz val="11"/>
        <color theme="1"/>
        <rFont val="Calibri"/>
        <family val="2"/>
        <scheme val="minor"/>
      </rPr>
      <t>Pelotas de mini básquet# 5 (cuero)</t>
    </r>
  </si>
  <si>
    <r>
      <rPr>
        <sz val="11"/>
        <color theme="1"/>
        <rFont val="Calibri"/>
        <family val="2"/>
        <scheme val="minor"/>
      </rPr>
      <t>Pelotas de mini fútbol # 4 (cuero)</t>
    </r>
  </si>
  <si>
    <r>
      <rPr>
        <sz val="11"/>
        <color theme="1"/>
        <rFont val="Calibri"/>
        <family val="2"/>
        <scheme val="minor"/>
      </rPr>
      <t>Tabla de pique</t>
    </r>
  </si>
  <si>
    <r>
      <rPr>
        <sz val="11"/>
        <color theme="1"/>
        <rFont val="Calibri"/>
        <family val="2"/>
        <scheme val="minor"/>
      </rPr>
      <t>Taburete de 5 cuerpos (para primaria)</t>
    </r>
  </si>
  <si>
    <r>
      <rPr>
        <sz val="11"/>
        <color theme="1"/>
        <rFont val="Calibri"/>
        <family val="2"/>
        <scheme val="minor"/>
      </rPr>
      <t>Aros (huía huía) medianos</t>
    </r>
  </si>
  <si>
    <r>
      <rPr>
        <sz val="11"/>
        <color theme="1"/>
        <rFont val="Calibri"/>
        <family val="2"/>
        <scheme val="minor"/>
      </rPr>
      <t>Cuerdas de gimnasia para 4</t>
    </r>
    <r>
      <rPr>
        <vertAlign val="superscript"/>
        <sz val="10"/>
        <rFont val="Arial"/>
        <family val="2"/>
      </rPr>
      <t>o</t>
    </r>
    <r>
      <rPr>
        <sz val="11"/>
        <color theme="1"/>
        <rFont val="Calibri"/>
        <family val="2"/>
        <scheme val="minor"/>
      </rPr>
      <t xml:space="preserve"> a 6</t>
    </r>
    <r>
      <rPr>
        <vertAlign val="superscript"/>
        <sz val="10"/>
        <rFont val="Arial"/>
        <family val="2"/>
      </rPr>
      <t>o</t>
    </r>
    <r>
      <rPr>
        <sz val="11"/>
        <color theme="1"/>
        <rFont val="Calibri"/>
        <family val="2"/>
        <scheme val="minor"/>
      </rPr>
      <t xml:space="preserve"> grado (2 metros)</t>
    </r>
  </si>
  <si>
    <r>
      <rPr>
        <sz val="11"/>
        <color theme="1"/>
        <rFont val="Calibri"/>
        <family val="2"/>
        <scheme val="minor"/>
      </rPr>
      <t>Cuerdas de gimnasia para 1</t>
    </r>
    <r>
      <rPr>
        <vertAlign val="superscript"/>
        <sz val="10"/>
        <rFont val="Arial"/>
        <family val="2"/>
      </rPr>
      <t>o</t>
    </r>
    <r>
      <rPr>
        <sz val="11"/>
        <color theme="1"/>
        <rFont val="Calibri"/>
        <family val="2"/>
        <scheme val="minor"/>
      </rPr>
      <t xml:space="preserve"> a 3</t>
    </r>
    <r>
      <rPr>
        <vertAlign val="superscript"/>
        <sz val="10"/>
        <rFont val="Arial"/>
        <family val="2"/>
      </rPr>
      <t>o</t>
    </r>
    <r>
      <rPr>
        <sz val="11"/>
        <color theme="1"/>
        <rFont val="Calibri"/>
        <family val="2"/>
        <scheme val="minor"/>
      </rPr>
      <t xml:space="preserve"> grado (1.5 metros)</t>
    </r>
  </si>
  <si>
    <r>
      <rPr>
        <sz val="11"/>
        <color theme="1"/>
        <rFont val="Calibri"/>
        <family val="2"/>
        <scheme val="minor"/>
      </rPr>
      <t xml:space="preserve">DETALLE </t>
    </r>
  </si>
  <si>
    <t>MATERIALES PARA USO PEDAGÓGICO DEL DEPARTAMENTO DE EDUC FISICA</t>
  </si>
  <si>
    <r>
      <rPr>
        <b/>
        <sz val="12"/>
        <rFont val="Arial"/>
        <family val="2"/>
      </rPr>
      <t>Listado de útiles escolares (Para los estudiantes de PRIMARIA)</t>
    </r>
  </si>
  <si>
    <r>
      <rPr>
        <sz val="12"/>
        <color theme="1"/>
        <rFont val="Calibri"/>
        <family val="2"/>
        <scheme val="minor"/>
      </rPr>
      <t>1 barra de goma 21 gr.</t>
    </r>
  </si>
  <si>
    <r>
      <rPr>
        <sz val="12"/>
        <color theme="1"/>
        <rFont val="Calibri"/>
        <family val="2"/>
        <scheme val="minor"/>
      </rPr>
      <t>1 caja de lápices de colores pequeños x 12</t>
    </r>
  </si>
  <si>
    <r>
      <rPr>
        <sz val="12"/>
        <color theme="1"/>
        <rFont val="Calibri"/>
        <family val="2"/>
        <scheme val="minor"/>
      </rPr>
      <t>1 caja de crayones</t>
    </r>
  </si>
  <si>
    <r>
      <rPr>
        <sz val="12"/>
        <color theme="1"/>
        <rFont val="Calibri"/>
        <family val="2"/>
        <scheme val="minor"/>
      </rPr>
      <t>1 block de cartulina color blanco tamaño 24x30</t>
    </r>
  </si>
  <si>
    <r>
      <rPr>
        <sz val="12"/>
        <color theme="1"/>
        <rFont val="Calibri"/>
        <family val="2"/>
        <scheme val="minor"/>
      </rPr>
      <t>1 paquete de plastilina</t>
    </r>
  </si>
  <si>
    <r>
      <rPr>
        <sz val="12"/>
        <color theme="1"/>
        <rFont val="Calibri"/>
        <family val="2"/>
        <scheme val="minor"/>
      </rPr>
      <t>1 caja de temperas x 7 + pincel</t>
    </r>
  </si>
  <si>
    <r>
      <rPr>
        <sz val="12"/>
        <color theme="1"/>
        <rFont val="Calibri"/>
        <family val="2"/>
        <scheme val="minor"/>
      </rPr>
      <t>1 tijera punta roma 5"</t>
    </r>
  </si>
  <si>
    <r>
      <rPr>
        <sz val="12"/>
        <color theme="1"/>
        <rFont val="Calibri"/>
        <family val="2"/>
        <scheme val="minor"/>
      </rPr>
      <t>1 tajador de metal</t>
    </r>
  </si>
  <si>
    <r>
      <rPr>
        <sz val="12"/>
        <color theme="1"/>
        <rFont val="Calibri"/>
        <family val="2"/>
        <scheme val="minor"/>
      </rPr>
      <t>1 borrador blanco para lápiz grande</t>
    </r>
  </si>
  <si>
    <r>
      <rPr>
        <sz val="12"/>
        <color theme="1"/>
        <rFont val="Calibri"/>
        <family val="2"/>
        <scheme val="minor"/>
      </rPr>
      <t>1 lápiz triangular 2b</t>
    </r>
  </si>
  <si>
    <r>
      <rPr>
        <sz val="12"/>
        <color theme="1"/>
        <rFont val="Calibri"/>
        <family val="2"/>
        <scheme val="minor"/>
      </rPr>
      <t>Cuaderno cuadriculado 100 pp (Matemática)</t>
    </r>
  </si>
  <si>
    <r>
      <rPr>
        <sz val="12"/>
        <color theme="1"/>
        <rFont val="Calibri"/>
        <family val="2"/>
        <scheme val="minor"/>
      </rPr>
      <t>Cuaderno en blanco 100 pp (Comunicación)</t>
    </r>
  </si>
  <si>
    <r>
      <rPr>
        <sz val="12"/>
        <color theme="1"/>
        <rFont val="Calibri"/>
        <family val="2"/>
        <scheme val="minor"/>
      </rPr>
      <t>Cuaderno rayado 100 pp (Comunicación)</t>
    </r>
  </si>
  <si>
    <r>
      <rPr>
        <sz val="12"/>
        <color theme="1"/>
        <rFont val="Calibri"/>
        <family val="2"/>
        <scheme val="minor"/>
      </rPr>
      <t>1 caja de lápices de colores largos x 12</t>
    </r>
  </si>
  <si>
    <r>
      <rPr>
        <sz val="12"/>
        <color theme="1"/>
        <rFont val="Calibri"/>
        <family val="2"/>
        <scheme val="minor"/>
      </rPr>
      <t>1 regla de plástico de 30cm</t>
    </r>
  </si>
  <si>
    <r>
      <rPr>
        <sz val="14"/>
        <color theme="1"/>
        <rFont val="Calibri"/>
        <family val="2"/>
        <scheme val="minor"/>
      </rPr>
      <t>Pizarra acrílica</t>
    </r>
  </si>
  <si>
    <r>
      <rPr>
        <sz val="14"/>
        <color theme="1"/>
        <rFont val="Calibri"/>
        <family val="2"/>
        <scheme val="minor"/>
      </rPr>
      <t>Armario con puertas</t>
    </r>
  </si>
  <si>
    <r>
      <rPr>
        <sz val="14"/>
        <color theme="1"/>
        <rFont val="Calibri"/>
        <family val="2"/>
        <scheme val="minor"/>
      </rPr>
      <t>Estante para colocar útiles de uso del docente en aula</t>
    </r>
  </si>
  <si>
    <r>
      <rPr>
        <sz val="14"/>
        <color theme="1"/>
        <rFont val="Calibri"/>
        <family val="2"/>
        <scheme val="minor"/>
      </rPr>
      <t>Estante para biblioteca de aula</t>
    </r>
  </si>
  <si>
    <r>
      <rPr>
        <sz val="14"/>
        <color theme="1"/>
        <rFont val="Calibri"/>
        <family val="2"/>
        <scheme val="minor"/>
      </rPr>
      <t>Adquisición de DVD / Blu-ray</t>
    </r>
  </si>
  <si>
    <r>
      <rPr>
        <sz val="14"/>
        <color theme="1"/>
        <rFont val="Calibri"/>
        <family val="2"/>
        <scheme val="minor"/>
      </rPr>
      <t>Adquisición de Equipo de sonido</t>
    </r>
  </si>
  <si>
    <r>
      <rPr>
        <sz val="14"/>
        <color theme="1"/>
        <rFont val="Calibri"/>
        <family val="2"/>
        <scheme val="minor"/>
      </rPr>
      <t>Adquisición de cocina y su equipamiento (cubiertos, platos, vasos, ollas y cucharones)</t>
    </r>
  </si>
  <si>
    <r>
      <rPr>
        <sz val="14"/>
        <color theme="1"/>
        <rFont val="Calibri"/>
        <family val="2"/>
        <scheme val="minor"/>
      </rPr>
      <t>Adquisición de plancha de fierro fundido para vicharra y/o cocina mejorada existente</t>
    </r>
  </si>
  <si>
    <r>
      <rPr>
        <sz val="14"/>
        <color theme="1"/>
        <rFont val="Calibri"/>
        <family val="2"/>
        <scheme val="minor"/>
      </rPr>
      <t>Adquisición de impresoras y tintas</t>
    </r>
  </si>
  <si>
    <r>
      <rPr>
        <sz val="14"/>
        <color theme="1"/>
        <rFont val="Calibri"/>
        <family val="2"/>
        <scheme val="minor"/>
      </rPr>
      <t>Adquisición de fotocopiadora y tóner</t>
    </r>
  </si>
  <si>
    <r>
      <rPr>
        <b/>
        <sz val="12"/>
        <rFont val="Arial"/>
        <family val="2"/>
      </rPr>
      <t>Orden Prioridad</t>
    </r>
  </si>
  <si>
    <r>
      <rPr>
        <b/>
        <sz val="12"/>
        <rFont val="Arial"/>
        <family val="2"/>
      </rPr>
      <t>Herramientas y repuestos para el mantenimiento y reparación de bicicletas</t>
    </r>
  </si>
  <si>
    <r>
      <rPr>
        <sz val="12"/>
        <color theme="1"/>
        <rFont val="Calibri"/>
        <family val="2"/>
        <scheme val="minor"/>
      </rPr>
      <t xml:space="preserve">" </t>
    </r>
    <r>
      <rPr>
        <b/>
        <sz val="12"/>
        <rFont val="Arial"/>
        <family val="2"/>
      </rPr>
      <t>Comprende</t>
    </r>
  </si>
  <si>
    <r>
      <rPr>
        <sz val="26"/>
        <color theme="1"/>
        <rFont val="Calibri"/>
        <family val="2"/>
        <scheme val="minor"/>
      </rPr>
      <t>Equipo de mecánica para taller de mantenimiento y reparación de bicicletas</t>
    </r>
  </si>
  <si>
    <t>•Llaves Alien                      •Lubricantes para bicicleta •Tronchacadenas              •Desarmador                               •Llaves de boca                        •Alicates                                       •Llaves de niples                     •Martillo                                 •Extractor de catalina</t>
  </si>
  <si>
    <r>
      <rPr>
        <sz val="28"/>
        <color theme="1"/>
        <rFont val="Calibri"/>
        <family val="2"/>
        <scheme val="minor"/>
      </rPr>
      <t>1</t>
    </r>
  </si>
  <si>
    <r>
      <rPr>
        <b/>
        <sz val="22"/>
        <rFont val="Arial"/>
        <family val="2"/>
      </rPr>
      <t>Prioridad</t>
    </r>
  </si>
  <si>
    <r>
      <rPr>
        <b/>
        <sz val="16"/>
        <rFont val="Arial"/>
        <family val="2"/>
      </rPr>
      <t>Herramientas y repuestos</t>
    </r>
  </si>
  <si>
    <r>
      <rPr>
        <b/>
        <sz val="16"/>
        <rFont val="Arial"/>
        <family val="2"/>
      </rPr>
      <t>para el mantenimiento y</t>
    </r>
  </si>
  <si>
    <r>
      <rPr>
        <b/>
        <sz val="16"/>
        <rFont val="Arial"/>
        <family val="2"/>
      </rPr>
      <t>reparación de bicicletas</t>
    </r>
  </si>
  <si>
    <r>
      <rPr>
        <b/>
        <sz val="20"/>
        <rFont val="Arial"/>
        <family val="2"/>
      </rPr>
      <t>Comprende</t>
    </r>
  </si>
  <si>
    <t>Repuestos necesarios según diagnostico</t>
  </si>
  <si>
    <r>
      <rPr>
        <sz val="16"/>
        <color theme="1"/>
        <rFont val="Calibri"/>
        <family val="2"/>
        <scheme val="minor"/>
      </rPr>
      <t>Cables de freno</t>
    </r>
  </si>
  <si>
    <r>
      <rPr>
        <sz val="16"/>
        <color theme="1"/>
        <rFont val="Calibri"/>
        <family val="2"/>
        <scheme val="minor"/>
      </rPr>
      <t>Funda de freno</t>
    </r>
  </si>
  <si>
    <r>
      <rPr>
        <sz val="16"/>
        <color theme="1"/>
        <rFont val="Calibri"/>
        <family val="2"/>
        <scheme val="minor"/>
      </rPr>
      <t>Par de tacos de freno</t>
    </r>
  </si>
  <si>
    <r>
      <rPr>
        <sz val="16"/>
        <color theme="1"/>
        <rFont val="Calibri"/>
        <family val="2"/>
        <scheme val="minor"/>
      </rPr>
      <t>Billas de tasa de dirección</t>
    </r>
  </si>
  <si>
    <r>
      <rPr>
        <sz val="16"/>
        <color theme="1"/>
        <rFont val="Calibri"/>
        <family val="2"/>
        <scheme val="minor"/>
      </rPr>
      <t>Cadena</t>
    </r>
  </si>
  <si>
    <r>
      <rPr>
        <sz val="16"/>
        <color theme="1"/>
        <rFont val="Calibri"/>
        <family val="2"/>
        <scheme val="minor"/>
      </rPr>
      <t>Tasas de dirección</t>
    </r>
  </si>
  <si>
    <r>
      <rPr>
        <sz val="16"/>
        <color theme="1"/>
        <rFont val="Calibri"/>
        <family val="2"/>
        <scheme val="minor"/>
      </rPr>
      <t>Eje de rueda delantera</t>
    </r>
  </si>
  <si>
    <r>
      <rPr>
        <sz val="16"/>
        <color theme="1"/>
        <rFont val="Calibri"/>
        <family val="2"/>
        <scheme val="minor"/>
      </rPr>
      <t>Eje de rueda trasera</t>
    </r>
  </si>
  <si>
    <r>
      <rPr>
        <sz val="16"/>
        <color theme="1"/>
        <rFont val="Calibri"/>
        <family val="2"/>
        <scheme val="minor"/>
      </rPr>
      <t>Masa delantera</t>
    </r>
  </si>
  <si>
    <r>
      <rPr>
        <sz val="16"/>
        <color theme="1"/>
        <rFont val="Calibri"/>
        <family val="2"/>
        <scheme val="minor"/>
      </rPr>
      <t>Masa trasera</t>
    </r>
  </si>
  <si>
    <r>
      <rPr>
        <sz val="16"/>
        <color theme="1"/>
        <rFont val="Calibri"/>
        <family val="2"/>
        <scheme val="minor"/>
      </rPr>
      <t>Aro de aluminio</t>
    </r>
  </si>
  <si>
    <r>
      <rPr>
        <sz val="16"/>
        <color theme="1"/>
        <rFont val="Calibri"/>
        <family val="2"/>
        <scheme val="minor"/>
      </rPr>
      <t>Llantas 26" o 24"</t>
    </r>
  </si>
  <si>
    <r>
      <rPr>
        <sz val="18"/>
        <color theme="1"/>
        <rFont val="Calibri"/>
        <family val="2"/>
        <scheme val="minor"/>
      </rPr>
      <t>Extractores de eje central</t>
    </r>
  </si>
  <si>
    <r>
      <rPr>
        <sz val="18"/>
        <color theme="1"/>
        <rFont val="Calibri"/>
        <family val="2"/>
        <scheme val="minor"/>
      </rPr>
      <t>Llave francesa</t>
    </r>
  </si>
  <si>
    <r>
      <rPr>
        <sz val="18"/>
        <color theme="1"/>
        <rFont val="Calibri"/>
        <family val="2"/>
        <scheme val="minor"/>
      </rPr>
      <t>Llaves de conos</t>
    </r>
  </si>
  <si>
    <r>
      <rPr>
        <sz val="18"/>
        <color theme="1"/>
        <rFont val="Calibri"/>
        <family val="2"/>
        <scheme val="minor"/>
      </rPr>
      <t>Cables de freno</t>
    </r>
  </si>
  <si>
    <r>
      <rPr>
        <sz val="18"/>
        <color theme="1"/>
        <rFont val="Calibri"/>
        <family val="2"/>
        <scheme val="minor"/>
      </rPr>
      <t>Funda de freno</t>
    </r>
  </si>
  <si>
    <r>
      <rPr>
        <sz val="18"/>
        <color theme="1"/>
        <rFont val="Calibri"/>
        <family val="2"/>
        <scheme val="minor"/>
      </rPr>
      <t>Par de tacos de freno</t>
    </r>
  </si>
  <si>
    <r>
      <rPr>
        <sz val="18"/>
        <color theme="1"/>
        <rFont val="Calibri"/>
        <family val="2"/>
        <scheme val="minor"/>
      </rPr>
      <t>Billas de tasa de dirección</t>
    </r>
  </si>
  <si>
    <r>
      <rPr>
        <sz val="18"/>
        <color theme="1"/>
        <rFont val="Calibri"/>
        <family val="2"/>
        <scheme val="minor"/>
      </rPr>
      <t>Cámara 26" o 24" Eje central sellado Eje central de tasas Sistema de frenos Gruesa de rayos</t>
    </r>
  </si>
  <si>
    <r>
      <rPr>
        <sz val="18"/>
        <color theme="1"/>
        <rFont val="Calibri"/>
        <family val="2"/>
        <scheme val="minor"/>
      </rPr>
      <t>Cadena</t>
    </r>
  </si>
  <si>
    <r>
      <rPr>
        <sz val="18"/>
        <color theme="1"/>
        <rFont val="Calibri"/>
        <family val="2"/>
        <scheme val="minor"/>
      </rPr>
      <t>Tasas de dirección</t>
    </r>
  </si>
  <si>
    <r>
      <rPr>
        <sz val="18"/>
        <color theme="1"/>
        <rFont val="Calibri"/>
        <family val="2"/>
        <scheme val="minor"/>
      </rPr>
      <t>Rueda trasera</t>
    </r>
  </si>
  <si>
    <r>
      <rPr>
        <sz val="18"/>
        <color theme="1"/>
        <rFont val="Calibri"/>
        <family val="2"/>
        <scheme val="minor"/>
      </rPr>
      <t>Rueda delantera</t>
    </r>
  </si>
  <si>
    <r>
      <rPr>
        <sz val="18"/>
        <color theme="1"/>
        <rFont val="Calibri"/>
        <family val="2"/>
        <scheme val="minor"/>
      </rPr>
      <t>Eje de rueda delantera</t>
    </r>
  </si>
  <si>
    <r>
      <rPr>
        <sz val="18"/>
        <color theme="1"/>
        <rFont val="Calibri"/>
        <family val="2"/>
        <scheme val="minor"/>
      </rPr>
      <t>Eje de rueda trasera</t>
    </r>
  </si>
  <si>
    <r>
      <rPr>
        <sz val="18"/>
        <color theme="1"/>
        <rFont val="Calibri"/>
        <family val="2"/>
        <scheme val="minor"/>
      </rPr>
      <t>Masa delantera</t>
    </r>
  </si>
  <si>
    <r>
      <rPr>
        <sz val="18"/>
        <color theme="1"/>
        <rFont val="Calibri"/>
        <family val="2"/>
        <scheme val="minor"/>
      </rPr>
      <t>Masa trasera</t>
    </r>
  </si>
  <si>
    <r>
      <rPr>
        <sz val="18"/>
        <color theme="1"/>
        <rFont val="Calibri"/>
        <family val="2"/>
        <scheme val="minor"/>
      </rPr>
      <t>Aro de aluminio</t>
    </r>
  </si>
  <si>
    <r>
      <rPr>
        <sz val="18"/>
        <color theme="1"/>
        <rFont val="Calibri"/>
        <family val="2"/>
        <scheme val="minor"/>
      </rPr>
      <t>Llantas 26" o 24"</t>
    </r>
  </si>
  <si>
    <r>
      <rPr>
        <sz val="18"/>
        <color theme="1"/>
        <rFont val="Calibri"/>
        <family val="2"/>
        <scheme val="minor"/>
      </rPr>
      <t>Potencia forma de codo Adaptador de potencia Potencia Timón Mangos Ajuste de asiento Poste de asiento Asiento Pedales Catalina</t>
    </r>
  </si>
  <si>
    <r>
      <rPr>
        <sz val="22"/>
        <color theme="1"/>
        <rFont val="Calibri"/>
        <family val="2"/>
        <scheme val="minor"/>
      </rPr>
      <t>Repuestos necesarios anualmente</t>
    </r>
  </si>
  <si>
    <r>
      <rPr>
        <b/>
        <sz val="20"/>
        <rFont val="Arial"/>
        <family val="2"/>
      </rPr>
      <t>Herramientas | Especificaciones</t>
    </r>
  </si>
  <si>
    <r>
      <rPr>
        <sz val="16"/>
        <color theme="1"/>
        <rFont val="Calibri"/>
        <family val="2"/>
        <scheme val="minor"/>
      </rPr>
      <t>Juego de llaves Alien 4, 5 y 6 mm.</t>
    </r>
  </si>
  <si>
    <r>
      <rPr>
        <sz val="16"/>
        <color theme="1"/>
        <rFont val="Calibri"/>
        <family val="2"/>
        <scheme val="minor"/>
      </rPr>
      <t>Acero endurecido</t>
    </r>
  </si>
  <si>
    <r>
      <rPr>
        <sz val="16"/>
        <color theme="1"/>
        <rFont val="Calibri"/>
        <family val="2"/>
        <scheme val="minor"/>
      </rPr>
      <t>Llave Alien 4 mm</t>
    </r>
  </si>
  <si>
    <r>
      <rPr>
        <sz val="16"/>
        <color theme="1"/>
        <rFont val="Calibri"/>
        <family val="2"/>
        <scheme val="minor"/>
      </rPr>
      <t>Llave Alien 5 mm</t>
    </r>
  </si>
  <si>
    <r>
      <rPr>
        <sz val="16"/>
        <color theme="1"/>
        <rFont val="Calibri"/>
        <family val="2"/>
        <scheme val="minor"/>
      </rPr>
      <t>Llave Alien 6 mm</t>
    </r>
  </si>
  <si>
    <r>
      <rPr>
        <sz val="16"/>
        <color theme="1"/>
        <rFont val="Calibri"/>
        <family val="2"/>
        <scheme val="minor"/>
      </rPr>
      <t>Grasa para engranajes</t>
    </r>
  </si>
  <si>
    <r>
      <rPr>
        <sz val="16"/>
        <color theme="1"/>
        <rFont val="Calibri"/>
        <family val="2"/>
        <scheme val="minor"/>
      </rPr>
      <t>Aceite para cadena de bicicleta o aceite de motor</t>
    </r>
  </si>
  <si>
    <r>
      <rPr>
        <sz val="16"/>
        <color theme="1"/>
        <rFont val="Calibri"/>
        <family val="2"/>
        <scheme val="minor"/>
      </rPr>
      <t>Componente teflón incluido</t>
    </r>
  </si>
  <si>
    <r>
      <rPr>
        <sz val="16"/>
        <color theme="1"/>
        <rFont val="Calibri"/>
        <family val="2"/>
        <scheme val="minor"/>
      </rPr>
      <t>Tronchacadenas para bicicletas</t>
    </r>
  </si>
  <si>
    <r>
      <rPr>
        <sz val="16"/>
        <color theme="1"/>
        <rFont val="Calibri"/>
        <family val="2"/>
        <scheme val="minor"/>
      </rPr>
      <t>Compatible con cadenas de una velocidad</t>
    </r>
  </si>
  <si>
    <r>
      <rPr>
        <b/>
        <sz val="16"/>
        <rFont val="Arial"/>
        <family val="2"/>
      </rPr>
      <t xml:space="preserve">Herramientas </t>
    </r>
    <r>
      <rPr>
        <sz val="16"/>
        <color theme="1"/>
        <rFont val="Calibri"/>
        <family val="2"/>
        <scheme val="minor"/>
      </rPr>
      <t>Desarmador estrella o plano #2</t>
    </r>
  </si>
  <si>
    <r>
      <rPr>
        <b/>
        <sz val="16"/>
        <rFont val="Arial"/>
        <family val="2"/>
      </rPr>
      <t>Especificaciones</t>
    </r>
  </si>
  <si>
    <r>
      <rPr>
        <sz val="16"/>
        <color theme="1"/>
        <rFont val="Calibri"/>
        <family val="2"/>
        <scheme val="minor"/>
      </rPr>
      <t>Llave de boca 15 mm</t>
    </r>
  </si>
  <si>
    <r>
      <rPr>
        <sz val="16"/>
        <color theme="1"/>
        <rFont val="Calibri"/>
        <family val="2"/>
        <scheme val="minor"/>
      </rPr>
      <t>Llave de pedales de 15 mm</t>
    </r>
  </si>
  <si>
    <r>
      <rPr>
        <sz val="16"/>
        <color theme="1"/>
        <rFont val="Calibri"/>
        <family val="2"/>
        <scheme val="minor"/>
      </rPr>
      <t>Alicate corta cables</t>
    </r>
  </si>
  <si>
    <r>
      <rPr>
        <sz val="16"/>
        <color theme="1"/>
        <rFont val="Calibri"/>
        <family val="2"/>
        <scheme val="minor"/>
      </rPr>
      <t>Debe permitir cortar cables y fundas</t>
    </r>
  </si>
  <si>
    <r>
      <rPr>
        <sz val="16"/>
        <color theme="1"/>
        <rFont val="Calibri"/>
        <family val="2"/>
        <scheme val="minor"/>
      </rPr>
      <t>Alicate universal</t>
    </r>
  </si>
  <si>
    <r>
      <rPr>
        <sz val="16"/>
        <color theme="1"/>
        <rFont val="Calibri"/>
        <family val="2"/>
        <scheme val="minor"/>
      </rPr>
      <t>Llave de niples</t>
    </r>
  </si>
  <si>
    <r>
      <rPr>
        <sz val="16"/>
        <color theme="1"/>
        <rFont val="Calibri"/>
        <family val="2"/>
        <scheme val="minor"/>
      </rPr>
      <t>Martillo de madera, goma o acero</t>
    </r>
  </si>
  <si>
    <r>
      <rPr>
        <sz val="16"/>
        <color theme="1"/>
        <rFont val="Calibri"/>
        <family val="2"/>
        <scheme val="minor"/>
      </rPr>
      <t>Extractor de catalina</t>
    </r>
  </si>
  <si>
    <r>
      <rPr>
        <sz val="16"/>
        <color theme="1"/>
        <rFont val="Calibri"/>
        <family val="2"/>
        <scheme val="minor"/>
      </rPr>
      <t>Extractor de tuerca de eje central cuadrado para bicicletas</t>
    </r>
  </si>
  <si>
    <r>
      <rPr>
        <sz val="16"/>
        <color theme="1"/>
        <rFont val="Calibri"/>
        <family val="2"/>
        <scheme val="minor"/>
      </rPr>
      <t>Palanca para extractor de tuerca eje central cuadrado sellado</t>
    </r>
  </si>
  <si>
    <r>
      <rPr>
        <sz val="16"/>
        <color theme="1"/>
        <rFont val="Calibri"/>
        <family val="2"/>
        <scheme val="minor"/>
      </rPr>
      <t>Dado de 14 mm</t>
    </r>
  </si>
  <si>
    <r>
      <rPr>
        <sz val="16"/>
        <color theme="1"/>
        <rFont val="Calibri"/>
        <family val="2"/>
        <scheme val="minor"/>
      </rPr>
      <t>Palanca para dado</t>
    </r>
  </si>
  <si>
    <r>
      <rPr>
        <sz val="16"/>
        <color theme="1"/>
        <rFont val="Calibri"/>
        <family val="2"/>
        <scheme val="minor"/>
      </rPr>
      <t>Dado 14mm con llave con llave para dados</t>
    </r>
  </si>
  <si>
    <r>
      <rPr>
        <sz val="16"/>
        <color theme="1"/>
        <rFont val="Calibri"/>
        <family val="2"/>
        <scheme val="minor"/>
      </rPr>
      <t>Alicate de presión 10#</t>
    </r>
  </si>
  <si>
    <r>
      <rPr>
        <sz val="16"/>
        <color theme="1"/>
        <rFont val="Calibri"/>
        <family val="2"/>
        <scheme val="minor"/>
      </rPr>
      <t>Llave francesa 12"</t>
    </r>
  </si>
  <si>
    <r>
      <rPr>
        <sz val="16"/>
        <color theme="1"/>
        <rFont val="Calibri"/>
        <family val="2"/>
        <scheme val="minor"/>
      </rPr>
      <t>Llave para tasas de dirección</t>
    </r>
  </si>
  <si>
    <r>
      <rPr>
        <sz val="16"/>
        <color theme="1"/>
        <rFont val="Calibri"/>
        <family val="2"/>
        <scheme val="minor"/>
      </rPr>
      <t>Llave para tasas de eje central</t>
    </r>
  </si>
  <si>
    <r>
      <rPr>
        <sz val="16"/>
        <color theme="1"/>
        <rFont val="Calibri"/>
        <family val="2"/>
        <scheme val="minor"/>
      </rPr>
      <t>Extractor de eje central cuadrado sellado</t>
    </r>
  </si>
  <si>
    <r>
      <rPr>
        <sz val="16"/>
        <color theme="1"/>
        <rFont val="Calibri"/>
        <family val="2"/>
        <scheme val="minor"/>
      </rPr>
      <t>Palanca para extractor de eje central cuadrado sellado</t>
    </r>
  </si>
  <si>
    <r>
      <rPr>
        <sz val="16"/>
        <color theme="1"/>
        <rFont val="Calibri"/>
        <family val="2"/>
        <scheme val="minor"/>
      </rPr>
      <t>Llave de boca plana para conos número 13 y 15 mm</t>
    </r>
  </si>
  <si>
    <r>
      <rPr>
        <sz val="16"/>
        <color theme="1"/>
        <rFont val="Calibri"/>
        <family val="2"/>
        <scheme val="minor"/>
      </rPr>
      <t>Llave de boca plana para conos número 13 mm</t>
    </r>
  </si>
  <si>
    <r>
      <rPr>
        <sz val="16"/>
        <color theme="1"/>
        <rFont val="Calibri"/>
        <family val="2"/>
        <scheme val="minor"/>
      </rPr>
      <t>Llave de boca plana para conos número 15 mm</t>
    </r>
  </si>
  <si>
    <r>
      <rPr>
        <sz val="16"/>
        <color theme="1"/>
        <rFont val="Calibri"/>
        <family val="2"/>
        <scheme val="minor"/>
      </rPr>
      <t>Llave de boca plana para conos número 17 mm</t>
    </r>
  </si>
  <si>
    <r>
      <rPr>
        <sz val="16"/>
        <color theme="1"/>
        <rFont val="Calibri"/>
        <family val="2"/>
        <scheme val="minor"/>
      </rPr>
      <t>Llave de boca 17mm</t>
    </r>
  </si>
  <si>
    <r>
      <rPr>
        <b/>
        <sz val="16"/>
        <rFont val="Arial"/>
        <family val="2"/>
      </rPr>
      <t>Repuestos</t>
    </r>
  </si>
  <si>
    <r>
      <rPr>
        <sz val="16"/>
        <color theme="1"/>
        <rFont val="Calibri"/>
        <family val="2"/>
        <scheme val="minor"/>
      </rPr>
      <t>Acero inoxidable</t>
    </r>
  </si>
  <si>
    <r>
      <rPr>
        <sz val="16"/>
        <color theme="1"/>
        <rFont val="Calibri"/>
        <family val="2"/>
        <scheme val="minor"/>
      </rPr>
      <t>Cable espiralado</t>
    </r>
  </si>
  <si>
    <r>
      <rPr>
        <sz val="16"/>
        <color theme="1"/>
        <rFont val="Calibri"/>
        <family val="2"/>
        <scheme val="minor"/>
      </rPr>
      <t>Cabezal de freno montañero</t>
    </r>
  </si>
  <si>
    <r>
      <rPr>
        <sz val="16"/>
        <color theme="1"/>
        <rFont val="Calibri"/>
        <family val="2"/>
        <scheme val="minor"/>
      </rPr>
      <t>2 m para el freno trasero y 0.9 m para el freno delantero</t>
    </r>
  </si>
  <si>
    <r>
      <rPr>
        <sz val="16"/>
        <color theme="1"/>
        <rFont val="Calibri"/>
        <family val="2"/>
        <scheme val="minor"/>
      </rPr>
      <t>Forma espiralada por debajo del plástico</t>
    </r>
  </si>
  <si>
    <r>
      <rPr>
        <sz val="16"/>
        <color theme="1"/>
        <rFont val="Calibri"/>
        <family val="2"/>
        <scheme val="minor"/>
      </rPr>
      <t>Teflón al interior</t>
    </r>
  </si>
  <si>
    <r>
      <rPr>
        <sz val="16"/>
        <color theme="1"/>
        <rFont val="Calibri"/>
        <family val="2"/>
        <scheme val="minor"/>
      </rPr>
      <t>Flexible</t>
    </r>
  </si>
  <si>
    <r>
      <rPr>
        <sz val="16"/>
        <color theme="1"/>
        <rFont val="Calibri"/>
        <family val="2"/>
        <scheme val="minor"/>
      </rPr>
      <t>1.8 m para el freno trasero y 0.7 m para el freno delantero</t>
    </r>
  </si>
  <si>
    <r>
      <rPr>
        <sz val="16"/>
        <color theme="1"/>
        <rFont val="Calibri"/>
        <family val="2"/>
        <scheme val="minor"/>
      </rPr>
      <t>Frenos tipo V</t>
    </r>
  </si>
  <si>
    <r>
      <rPr>
        <sz val="16"/>
        <color theme="1"/>
        <rFont val="Calibri"/>
        <family val="2"/>
        <scheme val="minor"/>
      </rPr>
      <t>Inc. arandelas</t>
    </r>
  </si>
  <si>
    <r>
      <rPr>
        <sz val="16"/>
        <color theme="1"/>
        <rFont val="Calibri"/>
        <family val="2"/>
        <scheme val="minor"/>
      </rPr>
      <t>Composición suave</t>
    </r>
  </si>
  <si>
    <r>
      <rPr>
        <sz val="16"/>
        <color theme="1"/>
        <rFont val="Calibri"/>
        <family val="2"/>
        <scheme val="minor"/>
      </rPr>
      <t>5/32 pulgadas</t>
    </r>
  </si>
  <si>
    <r>
      <rPr>
        <sz val="16"/>
        <color theme="1"/>
        <rFont val="Calibri"/>
        <family val="2"/>
        <scheme val="minor"/>
      </rPr>
      <t>Paquetes de 100 unidades</t>
    </r>
  </si>
  <si>
    <r>
      <rPr>
        <sz val="16"/>
        <color theme="1"/>
        <rFont val="Calibri"/>
        <family val="2"/>
        <scheme val="minor"/>
      </rPr>
      <t>Cámara 26" o 24"</t>
    </r>
  </si>
  <si>
    <r>
      <rPr>
        <sz val="16"/>
        <color theme="1"/>
        <rFont val="Calibri"/>
        <family val="2"/>
        <scheme val="minor"/>
      </rPr>
      <t>26" o 24" *1.9/2.125</t>
    </r>
  </si>
  <si>
    <r>
      <rPr>
        <sz val="16"/>
        <color theme="1"/>
        <rFont val="Calibri"/>
        <family val="2"/>
        <scheme val="minor"/>
      </rPr>
      <t>Eje central sellado</t>
    </r>
  </si>
  <si>
    <r>
      <rPr>
        <sz val="16"/>
        <color theme="1"/>
        <rFont val="Calibri"/>
        <family val="2"/>
        <scheme val="minor"/>
      </rPr>
      <t>Caja de eje estándar 1 %</t>
    </r>
  </si>
  <si>
    <r>
      <rPr>
        <sz val="16"/>
        <color theme="1"/>
        <rFont val="Calibri"/>
        <family val="2"/>
        <scheme val="minor"/>
      </rPr>
      <t>Eje cuadrado de 116 mi</t>
    </r>
  </si>
  <si>
    <r>
      <rPr>
        <sz val="16"/>
        <color theme="1"/>
        <rFont val="Calibri"/>
        <family val="2"/>
        <scheme val="minor"/>
      </rPr>
      <t>Eje central de tasas</t>
    </r>
  </si>
  <si>
    <r>
      <rPr>
        <sz val="16"/>
        <color theme="1"/>
        <rFont val="Calibri"/>
        <family val="2"/>
        <scheme val="minor"/>
      </rPr>
      <t>Eje de 116 mi</t>
    </r>
  </si>
  <si>
    <r>
      <rPr>
        <sz val="16"/>
        <color theme="1"/>
        <rFont val="Calibri"/>
        <family val="2"/>
        <scheme val="minor"/>
      </rPr>
      <t>Sistema de frenos</t>
    </r>
  </si>
  <si>
    <r>
      <rPr>
        <sz val="16"/>
        <color theme="1"/>
        <rFont val="Calibri"/>
        <family val="2"/>
        <scheme val="minor"/>
      </rPr>
      <t>Aluminio</t>
    </r>
  </si>
  <si>
    <r>
      <rPr>
        <sz val="16"/>
        <color theme="1"/>
        <rFont val="Calibri"/>
        <family val="2"/>
        <scheme val="minor"/>
      </rPr>
      <t>Inc. brazos palancas, fundas y cables de freno delantero y trasero</t>
    </r>
  </si>
  <si>
    <r>
      <rPr>
        <sz val="16"/>
        <color theme="1"/>
        <rFont val="Calibri"/>
        <family val="2"/>
        <scheme val="minor"/>
      </rPr>
      <t>Brazos de freno</t>
    </r>
  </si>
  <si>
    <r>
      <rPr>
        <sz val="16"/>
        <color theme="1"/>
        <rFont val="Calibri"/>
        <family val="2"/>
        <scheme val="minor"/>
      </rPr>
      <t>Palancas de freno</t>
    </r>
  </si>
  <si>
    <r>
      <rPr>
        <sz val="16"/>
        <color theme="1"/>
        <rFont val="Calibri"/>
        <family val="2"/>
        <scheme val="minor"/>
      </rPr>
      <t>Guías de freno</t>
    </r>
  </si>
  <si>
    <r>
      <rPr>
        <sz val="16"/>
        <color theme="1"/>
        <rFont val="Calibri"/>
        <family val="2"/>
        <scheme val="minor"/>
      </rPr>
      <t>Terminales de freno</t>
    </r>
  </si>
  <si>
    <r>
      <rPr>
        <sz val="16"/>
        <color theme="1"/>
        <rFont val="Calibri"/>
        <family val="2"/>
        <scheme val="minor"/>
      </rPr>
      <t>Terminales de funda</t>
    </r>
  </si>
  <si>
    <r>
      <rPr>
        <sz val="16"/>
        <color theme="1"/>
        <rFont val="Calibri"/>
        <family val="2"/>
        <scheme val="minor"/>
      </rPr>
      <t>Gruesa de rayos</t>
    </r>
  </si>
  <si>
    <r>
      <rPr>
        <sz val="16"/>
        <color theme="1"/>
        <rFont val="Calibri"/>
        <family val="2"/>
        <scheme val="minor"/>
      </rPr>
      <t>72 rayos</t>
    </r>
  </si>
  <si>
    <r>
      <rPr>
        <sz val="16"/>
        <color theme="1"/>
        <rFont val="Calibri"/>
        <family val="2"/>
        <scheme val="minor"/>
      </rPr>
      <t>Inc. Niples</t>
    </r>
  </si>
  <si>
    <r>
      <rPr>
        <sz val="16"/>
        <color theme="1"/>
        <rFont val="Calibri"/>
        <family val="2"/>
        <scheme val="minor"/>
      </rPr>
      <t>Niples para rayos</t>
    </r>
  </si>
  <si>
    <r>
      <rPr>
        <sz val="16"/>
        <color theme="1"/>
        <rFont val="Calibri"/>
        <family val="2"/>
        <scheme val="minor"/>
      </rPr>
      <t>Cocada alta</t>
    </r>
  </si>
  <si>
    <r>
      <rPr>
        <sz val="16"/>
        <color theme="1"/>
        <rFont val="Calibri"/>
        <family val="2"/>
        <scheme val="minor"/>
      </rPr>
      <t>Potencia forma de codo</t>
    </r>
  </si>
  <si>
    <r>
      <rPr>
        <sz val="16"/>
        <color theme="1"/>
        <rFont val="Calibri"/>
        <family val="2"/>
        <scheme val="minor"/>
      </rPr>
      <t>Medida 1"</t>
    </r>
  </si>
  <si>
    <r>
      <rPr>
        <sz val="16"/>
        <color theme="1"/>
        <rFont val="Calibri"/>
        <family val="2"/>
        <scheme val="minor"/>
      </rPr>
      <t>Potencia y adaptador integrados</t>
    </r>
  </si>
  <si>
    <r>
      <rPr>
        <sz val="16"/>
        <color theme="1"/>
        <rFont val="Calibri"/>
        <family val="2"/>
        <scheme val="minor"/>
      </rPr>
      <t>Adaptador de potencia</t>
    </r>
  </si>
  <si>
    <r>
      <rPr>
        <sz val="16"/>
        <color theme="1"/>
        <rFont val="Calibri"/>
        <family val="2"/>
        <scheme val="minor"/>
      </rPr>
      <t>Potencia</t>
    </r>
  </si>
  <si>
    <r>
      <rPr>
        <sz val="16"/>
        <color theme="1"/>
        <rFont val="Calibri"/>
        <family val="2"/>
        <scheme val="minor"/>
      </rPr>
      <t>1 1/8"</t>
    </r>
  </si>
  <si>
    <r>
      <rPr>
        <sz val="16"/>
        <color theme="1"/>
        <rFont val="Calibri"/>
        <family val="2"/>
        <scheme val="minor"/>
      </rPr>
      <t>100 mm o menos</t>
    </r>
  </si>
  <si>
    <r>
      <rPr>
        <sz val="16"/>
        <color theme="1"/>
        <rFont val="Calibri"/>
        <family val="2"/>
        <scheme val="minor"/>
      </rPr>
      <t>Timón</t>
    </r>
  </si>
  <si>
    <r>
      <rPr>
        <sz val="16"/>
        <color theme="1"/>
        <rFont val="Calibri"/>
        <family val="2"/>
        <scheme val="minor"/>
      </rPr>
      <t>Montaña</t>
    </r>
  </si>
  <si>
    <r>
      <rPr>
        <sz val="16"/>
        <color theme="1"/>
        <rFont val="Calibri"/>
        <family val="2"/>
        <scheme val="minor"/>
      </rPr>
      <t>25.4 mm</t>
    </r>
  </si>
  <si>
    <r>
      <rPr>
        <sz val="16"/>
        <color theme="1"/>
        <rFont val="Calibri"/>
        <family val="2"/>
        <scheme val="minor"/>
      </rPr>
      <t>Mangos</t>
    </r>
  </si>
  <si>
    <r>
      <rPr>
        <sz val="16"/>
        <color theme="1"/>
        <rFont val="Calibri"/>
        <family val="2"/>
        <scheme val="minor"/>
      </rPr>
      <t>Suaves</t>
    </r>
  </si>
  <si>
    <r>
      <rPr>
        <sz val="16"/>
        <color theme="1"/>
        <rFont val="Calibri"/>
        <family val="2"/>
        <scheme val="minor"/>
      </rPr>
      <t>Inc. Tapas o terminales</t>
    </r>
  </si>
  <si>
    <r>
      <rPr>
        <sz val="16"/>
        <color theme="1"/>
        <rFont val="Calibri"/>
        <family val="2"/>
        <scheme val="minor"/>
      </rPr>
      <t>Ajuste de asiento</t>
    </r>
  </si>
  <si>
    <r>
      <rPr>
        <sz val="16"/>
        <color theme="1"/>
        <rFont val="Calibri"/>
        <family val="2"/>
        <scheme val="minor"/>
      </rPr>
      <t>Solo ajuste no abrazadera</t>
    </r>
  </si>
  <si>
    <r>
      <rPr>
        <sz val="16"/>
        <color theme="1"/>
        <rFont val="Calibri"/>
        <family val="2"/>
        <scheme val="minor"/>
      </rPr>
      <t>Poste de asiento</t>
    </r>
  </si>
  <si>
    <r>
      <rPr>
        <sz val="16"/>
        <color theme="1"/>
        <rFont val="Calibri"/>
        <family val="2"/>
        <scheme val="minor"/>
      </rPr>
      <t>27.5 mm</t>
    </r>
  </si>
  <si>
    <r>
      <rPr>
        <sz val="16"/>
        <color theme="1"/>
        <rFont val="Calibri"/>
        <family val="2"/>
        <scheme val="minor"/>
      </rPr>
      <t>Inc. Nuez</t>
    </r>
  </si>
  <si>
    <r>
      <rPr>
        <sz val="16"/>
        <color theme="1"/>
        <rFont val="Calibri"/>
        <family val="2"/>
        <scheme val="minor"/>
      </rPr>
      <t>Asiento</t>
    </r>
  </si>
  <si>
    <r>
      <rPr>
        <sz val="16"/>
        <color theme="1"/>
        <rFont val="Calibri"/>
        <family val="2"/>
        <scheme val="minor"/>
      </rPr>
      <t>Peso ligero</t>
    </r>
  </si>
  <si>
    <r>
      <rPr>
        <sz val="16"/>
        <color theme="1"/>
        <rFont val="Calibri"/>
        <family val="2"/>
        <scheme val="minor"/>
      </rPr>
      <t>Marcas: Velo, DDK</t>
    </r>
  </si>
  <si>
    <r>
      <rPr>
        <sz val="16"/>
        <color theme="1"/>
        <rFont val="Calibri"/>
        <family val="2"/>
        <scheme val="minor"/>
      </rPr>
      <t>Pedales</t>
    </r>
  </si>
  <si>
    <r>
      <rPr>
        <sz val="16"/>
        <color theme="1"/>
        <rFont val="Calibri"/>
        <family val="2"/>
        <scheme val="minor"/>
      </rPr>
      <t>Catalina</t>
    </r>
  </si>
  <si>
    <r>
      <rPr>
        <sz val="16"/>
        <color theme="1"/>
        <rFont val="Calibri"/>
        <family val="2"/>
        <scheme val="minor"/>
      </rPr>
      <t>42 dientes o menos</t>
    </r>
  </si>
  <si>
    <r>
      <rPr>
        <sz val="16"/>
        <color theme="1"/>
        <rFont val="Calibri"/>
        <family val="2"/>
        <scheme val="minor"/>
      </rPr>
      <t>1 velocidad</t>
    </r>
  </si>
  <si>
    <r>
      <rPr>
        <sz val="16"/>
        <color theme="1"/>
        <rFont val="Calibri"/>
        <family val="2"/>
        <scheme val="minor"/>
      </rPr>
      <t>Marcas: KMC, Shimano</t>
    </r>
  </si>
  <si>
    <r>
      <rPr>
        <sz val="16"/>
        <color theme="1"/>
        <rFont val="Calibri"/>
        <family val="2"/>
        <scheme val="minor"/>
      </rPr>
      <t>Con caseta de billas</t>
    </r>
  </si>
  <si>
    <r>
      <rPr>
        <sz val="16"/>
        <color theme="1"/>
        <rFont val="Calibri"/>
        <family val="2"/>
        <scheme val="minor"/>
      </rPr>
      <t>01 pulgada</t>
    </r>
  </si>
  <si>
    <r>
      <rPr>
        <sz val="16"/>
        <color theme="1"/>
        <rFont val="Calibri"/>
        <family val="2"/>
        <scheme val="minor"/>
      </rPr>
      <t>Inc. Caseta de billas</t>
    </r>
  </si>
  <si>
    <r>
      <rPr>
        <sz val="16"/>
        <color theme="1"/>
        <rFont val="Calibri"/>
        <family val="2"/>
        <scheme val="minor"/>
      </rPr>
      <t>Rueda trasera 24"</t>
    </r>
  </si>
  <si>
    <r>
      <rPr>
        <sz val="16"/>
        <color theme="1"/>
        <rFont val="Calibri"/>
        <family val="2"/>
        <scheme val="minor"/>
      </rPr>
      <t>Aro de 24", aluminio, doble o triple pared, remaches para niples, pared para V-brake, cinta protectora de aro</t>
    </r>
  </si>
  <si>
    <r>
      <rPr>
        <sz val="16"/>
        <color theme="1"/>
        <rFont val="Calibri"/>
        <family val="2"/>
        <scheme val="minor"/>
      </rPr>
      <t>Rayos de acero inoxidable</t>
    </r>
  </si>
  <si>
    <r>
      <rPr>
        <sz val="16"/>
        <color theme="1"/>
        <rFont val="Calibri"/>
        <family val="2"/>
        <scheme val="minor"/>
      </rPr>
      <t>Masa de 36 huecos, aluminio</t>
    </r>
  </si>
  <si>
    <r>
      <rPr>
        <sz val="16"/>
        <color theme="1"/>
        <rFont val="Calibri"/>
        <family val="2"/>
        <scheme val="minor"/>
      </rPr>
      <t>Piñón de 22 dientes o más</t>
    </r>
  </si>
  <si>
    <r>
      <rPr>
        <sz val="16"/>
        <color theme="1"/>
        <rFont val="Calibri"/>
        <family val="2"/>
        <scheme val="minor"/>
      </rPr>
      <t>Rueda delantera 24"</t>
    </r>
  </si>
  <si>
    <r>
      <rPr>
        <sz val="16"/>
        <color theme="1"/>
        <rFont val="Calibri"/>
        <family val="2"/>
        <scheme val="minor"/>
      </rPr>
      <t>Rueda trasera 26"</t>
    </r>
  </si>
  <si>
    <r>
      <rPr>
        <sz val="16"/>
        <color theme="1"/>
        <rFont val="Calibri"/>
        <family val="2"/>
        <scheme val="minor"/>
      </rPr>
      <t>Aro de 26", aluminio, doble o triple pared, remaches para niples, pared para V-brake,</t>
    </r>
  </si>
  <si>
    <r>
      <rPr>
        <sz val="16"/>
        <color theme="1"/>
        <rFont val="Calibri"/>
        <family val="2"/>
        <scheme val="minor"/>
      </rPr>
      <t>cinta protectora de aro</t>
    </r>
  </si>
  <si>
    <r>
      <rPr>
        <sz val="16"/>
        <color theme="1"/>
        <rFont val="Calibri"/>
        <family val="2"/>
        <scheme val="minor"/>
      </rPr>
      <t>Rueda delantera 26"</t>
    </r>
  </si>
  <si>
    <r>
      <rPr>
        <sz val="16"/>
        <color theme="1"/>
        <rFont val="Calibri"/>
        <family val="2"/>
        <scheme val="minor"/>
      </rPr>
      <t>Aro de 26", aluminio, doble o triple pared, remaches para niples, pared para V-brake, cinta protectora de aro</t>
    </r>
  </si>
  <si>
    <r>
      <rPr>
        <sz val="16"/>
        <color theme="1"/>
        <rFont val="Calibri"/>
        <family val="2"/>
        <scheme val="minor"/>
      </rPr>
      <t>Piñón de 01 velocidad</t>
    </r>
  </si>
  <si>
    <r>
      <rPr>
        <sz val="16"/>
        <color theme="1"/>
        <rFont val="Calibri"/>
        <family val="2"/>
        <scheme val="minor"/>
      </rPr>
      <t>16 dientes</t>
    </r>
  </si>
  <si>
    <r>
      <rPr>
        <sz val="16"/>
        <color theme="1"/>
        <rFont val="Calibri"/>
        <family val="2"/>
        <scheme val="minor"/>
      </rPr>
      <t>20 dientes</t>
    </r>
  </si>
  <si>
    <r>
      <rPr>
        <sz val="16"/>
        <color theme="1"/>
        <rFont val="Calibri"/>
        <family val="2"/>
        <scheme val="minor"/>
      </rPr>
      <t>22 dientes</t>
    </r>
  </si>
  <si>
    <r>
      <rPr>
        <sz val="16"/>
        <color theme="1"/>
        <rFont val="Calibri"/>
        <family val="2"/>
        <scheme val="minor"/>
      </rPr>
      <t>24 dientes</t>
    </r>
  </si>
  <si>
    <r>
      <rPr>
        <sz val="16"/>
        <color theme="1"/>
        <rFont val="Calibri"/>
        <family val="2"/>
        <scheme val="minor"/>
      </rPr>
      <t>Inc. Conos</t>
    </r>
  </si>
  <si>
    <r>
      <rPr>
        <sz val="16"/>
        <color theme="1"/>
        <rFont val="Calibri"/>
        <family val="2"/>
        <scheme val="minor"/>
      </rPr>
      <t>Para tuercas de 15 mm</t>
    </r>
  </si>
  <si>
    <r>
      <rPr>
        <sz val="16"/>
        <color theme="1"/>
        <rFont val="Calibri"/>
        <family val="2"/>
        <scheme val="minor"/>
      </rPr>
      <t>36 huecos</t>
    </r>
  </si>
  <si>
    <r>
      <rPr>
        <sz val="16"/>
        <color theme="1"/>
        <rFont val="Calibri"/>
        <family val="2"/>
        <scheme val="minor"/>
      </rPr>
      <t>Piñón libre</t>
    </r>
  </si>
  <si>
    <r>
      <rPr>
        <sz val="16"/>
        <color theme="1"/>
        <rFont val="Calibri"/>
        <family val="2"/>
        <scheme val="minor"/>
      </rPr>
      <t>Aro de 26" o 24", aluminio, doble o triple pared, remaches para niples, pared para V-brake, cinta protectora de aro</t>
    </r>
  </si>
  <si>
    <r>
      <rPr>
        <sz val="16"/>
        <color theme="1"/>
        <rFont val="Calibri"/>
        <family val="2"/>
        <scheme val="minor"/>
      </rPr>
      <t>Doble o triple pared</t>
    </r>
  </si>
  <si>
    <r>
      <rPr>
        <sz val="16"/>
        <color theme="1"/>
        <rFont val="Calibri"/>
        <family val="2"/>
        <scheme val="minor"/>
      </rPr>
      <t>Remaches para niples</t>
    </r>
  </si>
  <si>
    <r>
      <rPr>
        <sz val="16"/>
        <color theme="1"/>
        <rFont val="Calibri"/>
        <family val="2"/>
        <scheme val="minor"/>
      </rPr>
      <t>Pared para V-brake</t>
    </r>
  </si>
  <si>
    <r>
      <rPr>
        <sz val="16"/>
        <color theme="1"/>
        <rFont val="Calibri"/>
        <family val="2"/>
        <scheme val="minor"/>
      </rPr>
      <t>Cinta protectora de aro</t>
    </r>
  </si>
  <si>
    <r>
      <rPr>
        <b/>
        <sz val="48"/>
        <rFont val="Arial"/>
        <family val="2"/>
      </rPr>
      <t>LISTADO DE EQUIPAMIENTO MENOR</t>
    </r>
  </si>
  <si>
    <r>
      <rPr>
        <b/>
        <u/>
        <sz val="28"/>
        <rFont val="Arial"/>
        <family val="2"/>
      </rPr>
      <t>ÚTILES ESCOLARES Y DE ESCRiTORiO</t>
    </r>
  </si>
  <si>
    <r>
      <rPr>
        <b/>
        <sz val="12"/>
        <rFont val="Arial"/>
        <family val="2"/>
      </rPr>
      <t>LISTADO DE EQUIPAMIENTO MENOR Y MOBILIARIO AUXILIAR</t>
    </r>
  </si>
  <si>
    <r>
      <rPr>
        <b/>
        <sz val="12"/>
        <rFont val="Arial"/>
        <family val="2"/>
      </rPr>
      <t>(Para instituciones educativas de nivel inicial)</t>
    </r>
  </si>
  <si>
    <t>LISTA DE HERRAMIENTAS Y REPUESTOS DE RUTAS SOLIDARIAS</t>
  </si>
  <si>
    <t>LISTA DE HERRAMIENTAS Y REPUESTOS DE RUTAS SOLIDARIAS (SEGÚN EL PRESUPUESTO QUE LE CORRESPONDE)</t>
  </si>
  <si>
    <t>MATERIAL PEDAGÓGICO DE EDUC FISICA PARA PRIMARIA Y SECUNDARIA (SEGÚN EL PRESUPUESTO QUE LE CORRESPONDE)</t>
  </si>
  <si>
    <t>pala</t>
  </si>
  <si>
    <t>sogas</t>
  </si>
  <si>
    <t>lampa</t>
  </si>
  <si>
    <t>pico</t>
  </si>
  <si>
    <t>Bicicletas entregadas por la intervención Rutas Solidarias (si tiene rutas solidarias)</t>
  </si>
  <si>
    <t>escoger de lista 4 (en la hoja adjunta) puede insertar mas filas</t>
  </si>
  <si>
    <t>escoger de lista 2 (en la hoja adjunta) puede insertar mas filas</t>
  </si>
  <si>
    <t>escoger de lista 3 (en la hoja adjunta) puede insertar mas filas</t>
  </si>
  <si>
    <t>escoger de lista 1 (en la hoja adjunta) puede insertar mas filas</t>
  </si>
  <si>
    <t>Pintura Látex satinado</t>
  </si>
  <si>
    <t>Pintura anticorrosiva</t>
  </si>
  <si>
    <t xml:space="preserve">barniz </t>
  </si>
  <si>
    <t>pintura retardante de fuego</t>
  </si>
  <si>
    <t>disolvente de pintura retardante de fuego</t>
  </si>
  <si>
    <t>Thinner</t>
  </si>
  <si>
    <t>Flete de transporte</t>
  </si>
  <si>
    <t>Tubo de abasto (chivotes)</t>
  </si>
  <si>
    <t>Baño turco de piso</t>
  </si>
  <si>
    <t>bombas de impulsion</t>
  </si>
  <si>
    <t>Hormigon</t>
  </si>
  <si>
    <t>armellas</t>
  </si>
  <si>
    <t>driza</t>
  </si>
  <si>
    <t>cuerda de izaje</t>
  </si>
  <si>
    <t>tubo de 3"</t>
  </si>
  <si>
    <t>codo de 3"</t>
  </si>
  <si>
    <t>enbudo de bajante</t>
  </si>
  <si>
    <t xml:space="preserve">empavonado de puerta de vidrios </t>
  </si>
  <si>
    <t>cintas de señales de seguridad en puerta</t>
  </si>
  <si>
    <t>doble vidrio</t>
  </si>
  <si>
    <t>cabina de tablero de distribuci8on de seguridad</t>
  </si>
  <si>
    <t>cuchilla de seguridad para tableros</t>
  </si>
  <si>
    <t>pack de tachos de plastico 1x4 (resiclaje) plastico vidrios organicos inorganico</t>
  </si>
  <si>
    <t>pack</t>
  </si>
  <si>
    <t>tacho de residuos (metalico)</t>
  </si>
  <si>
    <t>PARA NIVEL INICIAL PRIMARIA SECUNDARIA Y OTROS (PREVIA APROBACION)</t>
  </si>
  <si>
    <t>PARA TODOS LOS NIVELES</t>
  </si>
  <si>
    <t>PARA TODOS LOS NIVELESPARA TODOS LOS NIVELES</t>
  </si>
  <si>
    <t>PARA TODOS LOS NIVELES SEGÚN SU PRESUPUESTO</t>
  </si>
  <si>
    <t>LISTA DE UTILES DE ESCRITORIO PARA TODOS LOS NIVELES (SEGÚN EL PRESUPUESTO QUE LE CORRESPONDE)</t>
  </si>
  <si>
    <t>LISTA DE EQUIPOS MENORES PARA TODOS LOS NIVELES (SEGÚN EL PRESUPUESTO QUE LE CORRESPONDE)</t>
  </si>
  <si>
    <t>juego metalico de exteriores (según planos)</t>
  </si>
  <si>
    <t xml:space="preserve">cable de UTP </t>
  </si>
  <si>
    <t>carteles de señalizacion de seguridad (edificaciones)</t>
  </si>
  <si>
    <t>grifo de lavamanos o cuello de ganzo</t>
  </si>
  <si>
    <t>extractores  de aire</t>
  </si>
  <si>
    <t>extractores  de capana</t>
  </si>
  <si>
    <t>boya de nivel</t>
  </si>
  <si>
    <t>limpieza de biodigestor</t>
  </si>
  <si>
    <t>detector de humo</t>
  </si>
  <si>
    <t>ggbl</t>
  </si>
  <si>
    <t>inversor dc - ac</t>
  </si>
  <si>
    <t>terma calentador de agua (electrico y solar)</t>
  </si>
  <si>
    <t>gls</t>
  </si>
  <si>
    <t xml:space="preserve">13.32
</t>
  </si>
  <si>
    <t>comparacion de arriba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</si>
</sst>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280A]d&quot; de &quot;mmmm&quot; de &quot;yyyy;@"/>
  </numFmts>
  <fonts count="64">
    <font>
      <sz val="11"/>
      <color theme="1"/>
      <name val="Calibri"/>
      <family val="2"/>
      <scheme val="minor"/>
    </font>
    <font>
      <b/>
      <sz val="11"/>
      <color theme="1"/>
      <name val="Calibri"/>
      <family val="2"/>
      <scheme val="minor"/>
    </font>
    <font>
      <b/>
      <sz val="10"/>
      <color theme="1"/>
      <name val="Arial"/>
      <family val="2"/>
    </font>
    <font>
      <b/>
      <sz val="12"/>
      <color theme="1"/>
      <name val="Arial"/>
      <family val="2"/>
    </font>
    <font>
      <sz val="9"/>
      <color theme="1"/>
      <name val="Arial"/>
      <family val="2"/>
    </font>
    <font>
      <sz val="10"/>
      <color theme="1"/>
      <name val="Arial"/>
      <family val="2"/>
    </font>
    <font>
      <u/>
      <sz val="11"/>
      <color theme="10"/>
      <name val="Calibri"/>
      <family val="2"/>
    </font>
    <font>
      <sz val="8"/>
      <color theme="1"/>
      <name val="Arial"/>
      <family val="2"/>
    </font>
    <font>
      <sz val="10"/>
      <color theme="1"/>
      <name val="Times New Roman"/>
      <family val="1"/>
    </font>
    <font>
      <b/>
      <sz val="9"/>
      <color theme="1"/>
      <name val="Arial"/>
      <family val="2"/>
    </font>
    <font>
      <sz val="10"/>
      <color theme="1"/>
      <name val="Calibri"/>
      <family val="2"/>
      <scheme val="minor"/>
    </font>
    <font>
      <sz val="10"/>
      <name val="Arial"/>
      <family val="2"/>
    </font>
    <font>
      <sz val="10"/>
      <name val="Calibri"/>
      <family val="2"/>
    </font>
    <font>
      <sz val="11"/>
      <color rgb="FF0000FF"/>
      <name val="Calibri"/>
      <family val="2"/>
      <scheme val="minor"/>
    </font>
    <font>
      <b/>
      <sz val="11"/>
      <color rgb="FFFFFFFF"/>
      <name val="Calibri"/>
      <family val="2"/>
      <scheme val="minor"/>
    </font>
    <font>
      <sz val="9"/>
      <color theme="1"/>
      <name val="Calibri"/>
      <family val="2"/>
      <scheme val="minor"/>
    </font>
    <font>
      <sz val="20"/>
      <color theme="1"/>
      <name val="Calibri"/>
      <family val="2"/>
      <scheme val="minor"/>
    </font>
    <font>
      <b/>
      <sz val="28"/>
      <color theme="1"/>
      <name val="Calibri"/>
      <family val="2"/>
      <scheme val="minor"/>
    </font>
    <font>
      <b/>
      <sz val="10"/>
      <color theme="1"/>
      <name val="Calibri"/>
      <family val="2"/>
      <scheme val="minor"/>
    </font>
    <font>
      <sz val="18"/>
      <color theme="1"/>
      <name val="Calibri"/>
      <family val="2"/>
      <scheme val="minor"/>
    </font>
    <font>
      <sz val="7"/>
      <color theme="1"/>
      <name val="Arial"/>
      <family val="2"/>
    </font>
    <font>
      <sz val="8"/>
      <color theme="1"/>
      <name val="Calibri"/>
      <family val="2"/>
      <scheme val="minor"/>
    </font>
    <font>
      <b/>
      <sz val="9"/>
      <color theme="1"/>
      <name val="Calibri"/>
      <family val="2"/>
      <scheme val="minor"/>
    </font>
    <font>
      <sz val="10"/>
      <name val="Arial"/>
      <family val="2"/>
    </font>
    <font>
      <b/>
      <sz val="9"/>
      <name val="Arial"/>
      <family val="2"/>
    </font>
    <font>
      <vertAlign val="superscript"/>
      <sz val="10"/>
      <name val="Arial"/>
      <family val="2"/>
    </font>
    <font>
      <sz val="12"/>
      <name val="Arial"/>
      <family val="2"/>
    </font>
    <font>
      <b/>
      <sz val="12"/>
      <name val="Arial"/>
      <family val="2"/>
    </font>
    <font>
      <sz val="12"/>
      <color theme="1"/>
      <name val="Calibri"/>
      <family val="2"/>
      <scheme val="minor"/>
    </font>
    <font>
      <sz val="14"/>
      <name val="Arial"/>
      <family val="2"/>
    </font>
    <font>
      <sz val="14"/>
      <color theme="1"/>
      <name val="Calibri"/>
      <family val="2"/>
      <scheme val="minor"/>
    </font>
    <font>
      <sz val="16"/>
      <color theme="1"/>
      <name val="Calibri"/>
      <family val="2"/>
      <scheme val="minor"/>
    </font>
    <font>
      <sz val="22"/>
      <color theme="1"/>
      <name val="Calibri"/>
      <family val="2"/>
      <scheme val="minor"/>
    </font>
    <font>
      <sz val="26"/>
      <color theme="1"/>
      <name val="Calibri"/>
      <family val="2"/>
      <scheme val="minor"/>
    </font>
    <font>
      <sz val="28"/>
      <color theme="1"/>
      <name val="Calibri"/>
      <family val="2"/>
      <scheme val="minor"/>
    </font>
    <font>
      <sz val="16"/>
      <name val="Arial"/>
      <family val="2"/>
    </font>
    <font>
      <sz val="18"/>
      <name val="Arial"/>
      <family val="2"/>
    </font>
    <font>
      <sz val="20"/>
      <name val="Arial"/>
      <family val="2"/>
    </font>
    <font>
      <sz val="22"/>
      <name val="Arial"/>
      <family val="2"/>
    </font>
    <font>
      <sz val="24"/>
      <name val="Arial"/>
      <family val="2"/>
    </font>
    <font>
      <sz val="26"/>
      <name val="Arial"/>
      <family val="2"/>
    </font>
    <font>
      <sz val="28"/>
      <name val="Arial"/>
      <family val="2"/>
    </font>
    <font>
      <sz val="72"/>
      <name val="Arial"/>
      <family val="2"/>
    </font>
    <font>
      <b/>
      <sz val="16"/>
      <name val="Arial"/>
      <family val="2"/>
    </font>
    <font>
      <b/>
      <sz val="20"/>
      <name val="Arial"/>
      <family val="2"/>
    </font>
    <font>
      <b/>
      <sz val="22"/>
      <name val="Arial"/>
      <family val="2"/>
    </font>
    <font>
      <b/>
      <sz val="26"/>
      <name val="Arial"/>
      <family val="2"/>
    </font>
    <font>
      <sz val="48"/>
      <name val="Arial"/>
      <family val="2"/>
    </font>
    <font>
      <b/>
      <sz val="48"/>
      <name val="Arial"/>
      <family val="2"/>
    </font>
    <font>
      <b/>
      <u/>
      <sz val="28"/>
      <name val="Arial"/>
      <family val="2"/>
    </font>
    <font>
      <b/>
      <sz val="28"/>
      <name val="Arial"/>
      <family val="2"/>
    </font>
    <font>
      <b/>
      <sz val="28"/>
      <name val="Arial Unicode MS"/>
      <family val="2"/>
    </font>
    <font>
      <b/>
      <sz val="9"/>
      <name val="Arial"/>
      <family val="2"/>
    </font>
    <font>
      <b/>
      <sz val="24"/>
      <name val="Arial"/>
      <family val="2"/>
    </font>
    <font>
      <b/>
      <sz val="10"/>
      <name val="Arial"/>
      <family val="2"/>
    </font>
    <font>
      <b/>
      <sz val="22"/>
      <color theme="1"/>
      <name val="Calibri"/>
      <family val="2"/>
      <scheme val="minor"/>
    </font>
    <font>
      <b/>
      <sz val="8"/>
      <color theme="1"/>
      <name val="Arial"/>
      <family val="2"/>
    </font>
    <font>
      <sz val="10"/>
      <name val="Times New Roman"/>
      <family val="1"/>
    </font>
    <font>
      <sz val="8"/>
      <name val="Arial"/>
      <family val="2"/>
    </font>
    <font>
      <sz val="9"/>
      <name val="Arial"/>
      <family val="2"/>
    </font>
    <font>
      <sz val="11"/>
      <name val="Calibri"/>
      <family val="2"/>
      <scheme val="minor"/>
    </font>
    <font>
      <b/>
      <sz val="10"/>
      <name val="Times New Roman"/>
      <family val="1"/>
    </font>
    <font>
      <b/>
      <sz val="10"/>
      <name val="Calibri"/>
      <family val="2"/>
      <scheme val="minor"/>
    </font>
    <font>
      <sz val="10"/>
      <name val="Calibri"/>
      <family val="2"/>
      <scheme val="minor"/>
    </font>
  </fonts>
  <fills count="11">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s>
  <borders count="59">
    <border>
      <left/>
      <right/>
      <top/>
      <bottom/>
      <diagonal/>
    </border>
    <border>
      <left/>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thick">
        <color rgb="FF000000"/>
      </top>
      <bottom style="thin">
        <color rgb="FF000000"/>
      </bottom>
      <diagonal/>
    </border>
    <border>
      <left/>
      <right/>
      <top style="thick">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ck">
        <color rgb="FF000000"/>
      </right>
      <top/>
      <bottom style="thick">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rgb="FF000000"/>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top/>
      <bottom/>
      <diagonal/>
    </border>
    <border>
      <left style="thin">
        <color indexed="64"/>
      </left>
      <right style="thin">
        <color indexed="64"/>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1" fillId="0" borderId="0"/>
    <xf numFmtId="0" fontId="23" fillId="0" borderId="0"/>
  </cellStyleXfs>
  <cellXfs count="300">
    <xf numFmtId="0" fontId="0" fillId="0" borderId="0" xfId="0"/>
    <xf numFmtId="0" fontId="2" fillId="0" borderId="0" xfId="0" applyFont="1" applyAlignment="1">
      <alignment horizontal="left" indent="5"/>
    </xf>
    <xf numFmtId="0" fontId="0" fillId="3" borderId="0" xfId="0" applyFill="1"/>
    <xf numFmtId="0" fontId="10" fillId="0" borderId="6" xfId="0" applyFont="1" applyBorder="1" applyAlignment="1">
      <alignment horizontal="center"/>
    </xf>
    <xf numFmtId="0" fontId="10" fillId="3" borderId="6" xfId="0" applyFont="1" applyFill="1" applyBorder="1"/>
    <xf numFmtId="4" fontId="10" fillId="3" borderId="6" xfId="0" applyNumberFormat="1" applyFont="1" applyFill="1" applyBorder="1"/>
    <xf numFmtId="0" fontId="0" fillId="5" borderId="6" xfId="0" applyFill="1" applyBorder="1"/>
    <xf numFmtId="0" fontId="1" fillId="0" borderId="0" xfId="0" applyFont="1"/>
    <xf numFmtId="0" fontId="1" fillId="0" borderId="0" xfId="0" applyFont="1" applyAlignment="1">
      <alignment horizontal="right"/>
    </xf>
    <xf numFmtId="0" fontId="0" fillId="0" borderId="0" xfId="0" applyAlignment="1">
      <alignment horizontal="right"/>
    </xf>
    <xf numFmtId="0" fontId="14" fillId="0" borderId="0" xfId="0" applyFont="1" applyAlignment="1">
      <alignment horizontal="right"/>
    </xf>
    <xf numFmtId="4" fontId="14" fillId="0" borderId="0" xfId="0" applyNumberFormat="1" applyFont="1"/>
    <xf numFmtId="0" fontId="10" fillId="0" borderId="0" xfId="0" applyFont="1"/>
    <xf numFmtId="0" fontId="10" fillId="0" borderId="0" xfId="0" applyFont="1" applyAlignment="1">
      <alignment horizontal="right"/>
    </xf>
    <xf numFmtId="0" fontId="0" fillId="0" borderId="6" xfId="0" applyBorder="1" applyAlignment="1">
      <alignment horizontal="left"/>
    </xf>
    <xf numFmtId="0" fontId="10" fillId="0" borderId="6" xfId="0" applyFont="1" applyBorder="1" applyAlignment="1">
      <alignment horizontal="left"/>
    </xf>
    <xf numFmtId="0" fontId="1" fillId="5" borderId="6" xfId="0" applyFont="1" applyFill="1" applyBorder="1" applyAlignment="1">
      <alignment horizontal="left"/>
    </xf>
    <xf numFmtId="0" fontId="10" fillId="8" borderId="6" xfId="0" applyFont="1" applyFill="1" applyBorder="1"/>
    <xf numFmtId="4" fontId="10" fillId="8" borderId="6" xfId="0" applyNumberFormat="1" applyFont="1" applyFill="1" applyBorder="1"/>
    <xf numFmtId="0" fontId="0" fillId="8" borderId="6" xfId="0" applyFill="1" applyBorder="1"/>
    <xf numFmtId="4" fontId="0" fillId="8" borderId="6" xfId="0" applyNumberFormat="1" applyFill="1" applyBorder="1"/>
    <xf numFmtId="0" fontId="0" fillId="8" borderId="6" xfId="0" applyFill="1" applyBorder="1" applyAlignment="1">
      <alignment horizontal="center"/>
    </xf>
    <xf numFmtId="0" fontId="8" fillId="2" borderId="6" xfId="0" applyFont="1" applyFill="1" applyBorder="1" applyAlignment="1">
      <alignment vertical="center" wrapText="1"/>
    </xf>
    <xf numFmtId="4" fontId="5" fillId="2" borderId="6" xfId="0" applyNumberFormat="1" applyFont="1" applyFill="1" applyBorder="1" applyAlignment="1">
      <alignment horizontal="right" vertical="center" wrapText="1" indent="1"/>
    </xf>
    <xf numFmtId="0" fontId="4" fillId="0" borderId="6" xfId="0" applyFont="1" applyBorder="1" applyAlignment="1">
      <alignment horizontal="center" vertical="center" wrapText="1"/>
    </xf>
    <xf numFmtId="4" fontId="4" fillId="3" borderId="6" xfId="0" applyNumberFormat="1" applyFont="1" applyFill="1" applyBorder="1" applyAlignment="1">
      <alignment horizontal="right" vertical="center" wrapText="1" indent="1"/>
    </xf>
    <xf numFmtId="0" fontId="9" fillId="3" borderId="6" xfId="0" applyFont="1" applyFill="1" applyBorder="1" applyAlignment="1">
      <alignment horizontal="left" vertical="center" wrapText="1"/>
    </xf>
    <xf numFmtId="0" fontId="9" fillId="0" borderId="6" xfId="0" applyFont="1" applyBorder="1" applyAlignment="1">
      <alignment horizontal="center" vertical="center" wrapText="1"/>
    </xf>
    <xf numFmtId="4" fontId="9" fillId="2" borderId="6" xfId="0" applyNumberFormat="1" applyFont="1" applyFill="1" applyBorder="1" applyAlignment="1">
      <alignment horizontal="right" vertical="center" wrapText="1" inden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2" fillId="3" borderId="31" xfId="0" applyFont="1" applyFill="1" applyBorder="1" applyAlignment="1">
      <alignment vertical="center" wrapText="1"/>
    </xf>
    <xf numFmtId="0" fontId="2" fillId="3" borderId="17" xfId="0" applyFont="1" applyFill="1" applyBorder="1" applyAlignment="1">
      <alignment horizontal="right" vertical="center" wrapText="1"/>
    </xf>
    <xf numFmtId="0" fontId="5" fillId="0" borderId="17" xfId="0" applyFont="1" applyBorder="1" applyAlignment="1">
      <alignment vertical="center" wrapText="1"/>
    </xf>
    <xf numFmtId="0" fontId="2" fillId="3" borderId="17" xfId="0" applyFont="1" applyFill="1" applyBorder="1" applyAlignment="1">
      <alignment horizontal="right" vertical="center"/>
    </xf>
    <xf numFmtId="0" fontId="2" fillId="3" borderId="34" xfId="0" applyFont="1" applyFill="1" applyBorder="1" applyAlignment="1">
      <alignment vertical="center" wrapText="1"/>
    </xf>
    <xf numFmtId="0" fontId="2" fillId="3" borderId="17" xfId="0" applyFont="1" applyFill="1" applyBorder="1" applyAlignment="1">
      <alignment vertical="center" wrapText="1"/>
    </xf>
    <xf numFmtId="0" fontId="23" fillId="0" borderId="0" xfId="3"/>
    <xf numFmtId="0" fontId="23" fillId="0" borderId="0" xfId="3" applyAlignment="1">
      <alignment horizontal="left"/>
    </xf>
    <xf numFmtId="0" fontId="26" fillId="3" borderId="17" xfId="3" applyFont="1" applyFill="1" applyBorder="1" applyAlignment="1">
      <alignment horizontal="center" vertical="top" wrapText="1"/>
    </xf>
    <xf numFmtId="0" fontId="26" fillId="3" borderId="17" xfId="3" applyFont="1" applyFill="1" applyBorder="1" applyAlignment="1">
      <alignment horizontal="left" vertical="top"/>
    </xf>
    <xf numFmtId="0" fontId="26" fillId="3" borderId="0" xfId="3" applyFont="1" applyFill="1"/>
    <xf numFmtId="0" fontId="23" fillId="7" borderId="17" xfId="3" applyFill="1" applyBorder="1" applyAlignment="1">
      <alignment horizontal="center" vertical="top"/>
    </xf>
    <xf numFmtId="0" fontId="23" fillId="7" borderId="17" xfId="3" applyFill="1" applyBorder="1" applyAlignment="1">
      <alignment horizontal="left" vertical="top"/>
    </xf>
    <xf numFmtId="0" fontId="23" fillId="7" borderId="37" xfId="3" applyFill="1" applyBorder="1" applyAlignment="1">
      <alignment horizontal="left" vertical="top"/>
    </xf>
    <xf numFmtId="0" fontId="23" fillId="7" borderId="17" xfId="3" applyFill="1" applyBorder="1" applyAlignment="1">
      <alignment horizontal="left" vertical="top" indent="2"/>
    </xf>
    <xf numFmtId="0" fontId="23" fillId="7" borderId="36" xfId="3" applyFill="1" applyBorder="1" applyAlignment="1">
      <alignment horizontal="left" vertical="top"/>
    </xf>
    <xf numFmtId="0" fontId="23" fillId="7" borderId="36" xfId="3" applyFill="1" applyBorder="1" applyAlignment="1">
      <alignment horizontal="center" vertical="top"/>
    </xf>
    <xf numFmtId="0" fontId="23" fillId="7" borderId="35" xfId="3" applyFill="1" applyBorder="1" applyAlignment="1">
      <alignment horizontal="left" vertical="top"/>
    </xf>
    <xf numFmtId="0" fontId="23" fillId="7" borderId="0" xfId="3" applyFill="1"/>
    <xf numFmtId="0" fontId="23" fillId="7" borderId="0" xfId="3" applyFill="1" applyAlignment="1">
      <alignment horizontal="left"/>
    </xf>
    <xf numFmtId="0" fontId="23" fillId="7" borderId="17" xfId="3" applyFill="1" applyBorder="1" applyAlignment="1">
      <alignment horizontal="justify" vertical="top"/>
    </xf>
    <xf numFmtId="0" fontId="23" fillId="7" borderId="17" xfId="3" applyFill="1" applyBorder="1" applyAlignment="1">
      <alignment horizontal="left" vertical="top" indent="7"/>
    </xf>
    <xf numFmtId="0" fontId="23" fillId="7" borderId="17" xfId="3" applyFill="1" applyBorder="1" applyAlignment="1">
      <alignment horizontal="left" vertical="top" wrapText="1"/>
    </xf>
    <xf numFmtId="0" fontId="23" fillId="7" borderId="17" xfId="3" applyFill="1" applyBorder="1" applyAlignment="1">
      <alignment horizontal="left" vertical="top" indent="4"/>
    </xf>
    <xf numFmtId="0" fontId="23" fillId="9" borderId="17" xfId="3" applyFill="1" applyBorder="1" applyAlignment="1">
      <alignment horizontal="center" vertical="top"/>
    </xf>
    <xf numFmtId="0" fontId="23" fillId="9" borderId="17" xfId="3" applyFill="1" applyBorder="1" applyAlignment="1">
      <alignment horizontal="left" vertical="top"/>
    </xf>
    <xf numFmtId="0" fontId="23" fillId="9" borderId="0" xfId="3" applyFill="1"/>
    <xf numFmtId="0" fontId="23" fillId="9" borderId="17" xfId="3" applyFill="1" applyBorder="1" applyAlignment="1">
      <alignment horizontal="justify" vertical="top"/>
    </xf>
    <xf numFmtId="0" fontId="23" fillId="9" borderId="17" xfId="3" applyFill="1" applyBorder="1" applyAlignment="1">
      <alignment horizontal="justify" vertical="top" wrapText="1"/>
    </xf>
    <xf numFmtId="0" fontId="23" fillId="9" borderId="17" xfId="3" applyFill="1" applyBorder="1" applyAlignment="1">
      <alignment horizontal="right" vertical="top"/>
    </xf>
    <xf numFmtId="0" fontId="23" fillId="7" borderId="17" xfId="3" applyFill="1" applyBorder="1" applyAlignment="1">
      <alignment horizontal="left" vertical="top" indent="1"/>
    </xf>
    <xf numFmtId="0" fontId="26" fillId="6" borderId="17" xfId="3" applyFont="1" applyFill="1" applyBorder="1" applyAlignment="1">
      <alignment horizontal="center" vertical="top" wrapText="1"/>
    </xf>
    <xf numFmtId="0" fontId="41" fillId="6" borderId="17" xfId="3" applyFont="1" applyFill="1" applyBorder="1" applyAlignment="1">
      <alignment horizontal="center" vertical="center"/>
    </xf>
    <xf numFmtId="0" fontId="40" fillId="6" borderId="17" xfId="3" applyFont="1" applyFill="1" applyBorder="1" applyAlignment="1">
      <alignment horizontal="center" vertical="center" wrapText="1"/>
    </xf>
    <xf numFmtId="0" fontId="19" fillId="6" borderId="17" xfId="3" applyFont="1" applyFill="1" applyBorder="1" applyAlignment="1">
      <alignment horizontal="left" vertical="center" wrapText="1"/>
    </xf>
    <xf numFmtId="0" fontId="35" fillId="6" borderId="37" xfId="3" applyFont="1" applyFill="1" applyBorder="1" applyAlignment="1">
      <alignment horizontal="center" vertical="top"/>
    </xf>
    <xf numFmtId="0" fontId="35" fillId="6" borderId="36" xfId="3" applyFont="1" applyFill="1" applyBorder="1" applyAlignment="1">
      <alignment horizontal="center" vertical="top"/>
    </xf>
    <xf numFmtId="0" fontId="35" fillId="6" borderId="35" xfId="3" applyFont="1" applyFill="1" applyBorder="1" applyAlignment="1">
      <alignment horizontal="center" vertical="top"/>
    </xf>
    <xf numFmtId="0" fontId="23" fillId="6" borderId="37" xfId="3" applyFill="1" applyBorder="1" applyAlignment="1">
      <alignment horizontal="left" vertical="top" indent="1"/>
    </xf>
    <xf numFmtId="0" fontId="23" fillId="6" borderId="37" xfId="3" applyFill="1" applyBorder="1" applyAlignment="1">
      <alignment horizontal="left" vertical="top"/>
    </xf>
    <xf numFmtId="0" fontId="23" fillId="6" borderId="36" xfId="3" applyFill="1" applyBorder="1" applyAlignment="1">
      <alignment horizontal="left" vertical="top" indent="1"/>
    </xf>
    <xf numFmtId="0" fontId="23" fillId="6" borderId="36" xfId="3" applyFill="1" applyBorder="1" applyAlignment="1">
      <alignment horizontal="left" vertical="top"/>
    </xf>
    <xf numFmtId="0" fontId="23" fillId="6" borderId="35" xfId="3" applyFill="1" applyBorder="1" applyAlignment="1">
      <alignment horizontal="left" vertical="top" indent="1"/>
    </xf>
    <xf numFmtId="0" fontId="23" fillId="6" borderId="35" xfId="3" applyFill="1" applyBorder="1" applyAlignment="1">
      <alignment horizontal="left" vertical="top"/>
    </xf>
    <xf numFmtId="0" fontId="23" fillId="6" borderId="35" xfId="3" applyFill="1" applyBorder="1" applyAlignment="1">
      <alignment horizontal="center" vertical="top"/>
    </xf>
    <xf numFmtId="0" fontId="23" fillId="6" borderId="36" xfId="3" applyFill="1" applyBorder="1" applyAlignment="1">
      <alignment horizontal="center" vertical="top"/>
    </xf>
    <xf numFmtId="0" fontId="35" fillId="6" borderId="17" xfId="3" applyFont="1" applyFill="1" applyBorder="1" applyAlignment="1">
      <alignment horizontal="left" vertical="top"/>
    </xf>
    <xf numFmtId="0" fontId="35" fillId="6" borderId="17" xfId="3" applyFont="1" applyFill="1" applyBorder="1" applyAlignment="1">
      <alignment horizontal="center" vertical="top"/>
    </xf>
    <xf numFmtId="0" fontId="35" fillId="6" borderId="17" xfId="3" applyFont="1" applyFill="1" applyBorder="1" applyAlignment="1">
      <alignment horizontal="left" vertical="top" indent="1"/>
    </xf>
    <xf numFmtId="0" fontId="35" fillId="6" borderId="17" xfId="3" applyFont="1" applyFill="1" applyBorder="1" applyAlignment="1">
      <alignment horizontal="left" vertical="top" wrapText="1"/>
    </xf>
    <xf numFmtId="0" fontId="35" fillId="6" borderId="0" xfId="3" applyFont="1" applyFill="1"/>
    <xf numFmtId="0" fontId="35" fillId="6" borderId="35" xfId="3" applyFont="1" applyFill="1" applyBorder="1" applyAlignment="1">
      <alignment horizontal="left" vertical="top" wrapText="1"/>
    </xf>
    <xf numFmtId="0" fontId="35" fillId="6" borderId="17" xfId="3" applyFont="1" applyFill="1" applyBorder="1" applyAlignment="1">
      <alignment horizontal="left" vertical="top" indent="3"/>
    </xf>
    <xf numFmtId="0" fontId="23" fillId="6" borderId="0" xfId="3" applyFill="1"/>
    <xf numFmtId="0" fontId="35" fillId="6" borderId="15" xfId="3" applyFont="1" applyFill="1" applyBorder="1" applyAlignment="1">
      <alignment horizontal="center" vertical="top"/>
    </xf>
    <xf numFmtId="0" fontId="35" fillId="6" borderId="17" xfId="3" applyFont="1" applyFill="1" applyBorder="1" applyAlignment="1">
      <alignment horizontal="left" vertical="top" indent="2"/>
    </xf>
    <xf numFmtId="0" fontId="35" fillId="6" borderId="17" xfId="3" applyFont="1" applyFill="1" applyBorder="1" applyAlignment="1">
      <alignment horizontal="center" vertical="top" wrapText="1"/>
    </xf>
    <xf numFmtId="0" fontId="35" fillId="6" borderId="29" xfId="3" applyFont="1" applyFill="1" applyBorder="1" applyAlignment="1">
      <alignment horizontal="center" vertical="top"/>
    </xf>
    <xf numFmtId="0" fontId="35" fillId="6" borderId="27" xfId="3" applyFont="1" applyFill="1" applyBorder="1" applyAlignment="1">
      <alignment horizontal="center" vertical="top"/>
    </xf>
    <xf numFmtId="0" fontId="41" fillId="0" borderId="0" xfId="3" applyFont="1" applyAlignment="1">
      <alignment vertical="top"/>
    </xf>
    <xf numFmtId="0" fontId="47" fillId="0" borderId="0" xfId="3" applyFont="1" applyAlignment="1">
      <alignment vertical="top"/>
    </xf>
    <xf numFmtId="0" fontId="46" fillId="0" borderId="0" xfId="3" applyFont="1" applyAlignment="1">
      <alignment vertical="top"/>
    </xf>
    <xf numFmtId="0" fontId="29" fillId="9" borderId="17" xfId="3" applyFont="1" applyFill="1" applyBorder="1" applyAlignment="1">
      <alignment horizontal="left" vertical="top"/>
    </xf>
    <xf numFmtId="0" fontId="26" fillId="9" borderId="0" xfId="3" applyFont="1" applyFill="1" applyAlignment="1">
      <alignment vertical="top"/>
    </xf>
    <xf numFmtId="0" fontId="8" fillId="2"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8" fillId="2" borderId="16" xfId="0" applyFont="1" applyFill="1" applyBorder="1" applyAlignment="1">
      <alignment vertical="center" wrapText="1"/>
    </xf>
    <xf numFmtId="4" fontId="5" fillId="2" borderId="16" xfId="0" applyNumberFormat="1" applyFont="1" applyFill="1" applyBorder="1" applyAlignment="1">
      <alignment horizontal="right" vertical="center" wrapText="1" inden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56" fillId="0" borderId="42" xfId="0" applyFont="1" applyBorder="1" applyAlignment="1">
      <alignment horizontal="center" vertical="center" wrapText="1"/>
    </xf>
    <xf numFmtId="4" fontId="54" fillId="0" borderId="44" xfId="0" applyNumberFormat="1" applyFont="1" applyBorder="1" applyAlignment="1">
      <alignment horizontal="center" vertical="center" wrapText="1"/>
    </xf>
    <xf numFmtId="4" fontId="57" fillId="0" borderId="46" xfId="0" applyNumberFormat="1" applyFont="1" applyBorder="1" applyAlignment="1">
      <alignment horizontal="center" vertical="center" wrapText="1"/>
    </xf>
    <xf numFmtId="4" fontId="54" fillId="0" borderId="46" xfId="0" applyNumberFormat="1" applyFont="1" applyBorder="1" applyAlignment="1">
      <alignment horizontal="center" vertical="center" wrapText="1"/>
    </xf>
    <xf numFmtId="4" fontId="11" fillId="0" borderId="46" xfId="0" applyNumberFormat="1" applyFont="1" applyBorder="1" applyAlignment="1">
      <alignment horizontal="center" vertical="center" wrapText="1"/>
    </xf>
    <xf numFmtId="4" fontId="61" fillId="0" borderId="46" xfId="0" applyNumberFormat="1" applyFont="1" applyBorder="1" applyAlignment="1">
      <alignment horizontal="center" vertical="center" wrapText="1"/>
    </xf>
    <xf numFmtId="4" fontId="61" fillId="0" borderId="48" xfId="0" applyNumberFormat="1" applyFont="1" applyBorder="1" applyAlignment="1">
      <alignment horizontal="center" vertical="center" wrapText="1"/>
    </xf>
    <xf numFmtId="0" fontId="20" fillId="0" borderId="49" xfId="0" applyFont="1" applyBorder="1" applyAlignment="1">
      <alignment horizontal="center" vertical="center" wrapText="1"/>
    </xf>
    <xf numFmtId="0" fontId="4" fillId="0" borderId="49" xfId="0" applyFont="1" applyBorder="1" applyAlignment="1">
      <alignment horizontal="center" vertical="center" wrapText="1"/>
    </xf>
    <xf numFmtId="4" fontId="4" fillId="3" borderId="49" xfId="0" applyNumberFormat="1" applyFont="1" applyFill="1" applyBorder="1" applyAlignment="1">
      <alignment horizontal="right" vertical="center" wrapText="1" indent="1"/>
    </xf>
    <xf numFmtId="0" fontId="12" fillId="4" borderId="51" xfId="2" applyFont="1" applyFill="1" applyBorder="1" applyAlignment="1">
      <alignment horizontal="center" vertical="center" wrapText="1"/>
    </xf>
    <xf numFmtId="0" fontId="12" fillId="4" borderId="52" xfId="2" applyFont="1" applyFill="1" applyBorder="1" applyAlignment="1">
      <alignment horizontal="center" vertical="center" wrapText="1"/>
    </xf>
    <xf numFmtId="164" fontId="12" fillId="4" borderId="52" xfId="2" applyNumberFormat="1" applyFont="1" applyFill="1" applyBorder="1" applyAlignment="1">
      <alignment horizontal="center" vertical="center" wrapText="1"/>
    </xf>
    <xf numFmtId="164" fontId="12" fillId="4" borderId="53" xfId="2" applyNumberFormat="1" applyFont="1" applyFill="1" applyBorder="1" applyAlignment="1">
      <alignment horizontal="center" vertical="center" wrapText="1"/>
    </xf>
    <xf numFmtId="4" fontId="3" fillId="4" borderId="55" xfId="0" applyNumberFormat="1" applyFont="1" applyFill="1" applyBorder="1"/>
    <xf numFmtId="0" fontId="0" fillId="3" borderId="6" xfId="0" applyFill="1" applyBorder="1" applyAlignment="1">
      <alignment horizontal="center" vertical="center"/>
    </xf>
    <xf numFmtId="0" fontId="18" fillId="8" borderId="6" xfId="0" applyFont="1" applyFill="1" applyBorder="1" applyAlignment="1">
      <alignment wrapText="1"/>
    </xf>
    <xf numFmtId="0" fontId="0" fillId="0" borderId="6" xfId="0" applyBorder="1" applyAlignment="1">
      <alignment vertical="center" wrapText="1"/>
    </xf>
    <xf numFmtId="0" fontId="0" fillId="0" borderId="6" xfId="0" applyBorder="1" applyAlignment="1">
      <alignment vertical="center"/>
    </xf>
    <xf numFmtId="2" fontId="1" fillId="5" borderId="56" xfId="0" applyNumberFormat="1" applyFont="1" applyFill="1" applyBorder="1" applyAlignment="1">
      <alignment horizontal="right" indent="1"/>
    </xf>
    <xf numFmtId="0" fontId="1" fillId="5" borderId="57" xfId="0" applyFont="1" applyFill="1" applyBorder="1" applyAlignment="1">
      <alignment horizontal="left"/>
    </xf>
    <xf numFmtId="0" fontId="0" fillId="5" borderId="57" xfId="0" applyFill="1" applyBorder="1"/>
    <xf numFmtId="4" fontId="0" fillId="5" borderId="57" xfId="0" applyNumberFormat="1" applyFill="1" applyBorder="1"/>
    <xf numFmtId="4" fontId="1" fillId="5" borderId="58" xfId="0" applyNumberFormat="1" applyFont="1" applyFill="1" applyBorder="1"/>
    <xf numFmtId="2" fontId="0" fillId="8" borderId="46" xfId="0" applyNumberFormat="1" applyFill="1" applyBorder="1" applyAlignment="1">
      <alignment horizontal="center"/>
    </xf>
    <xf numFmtId="4" fontId="13" fillId="8" borderId="47" xfId="0" applyNumberFormat="1" applyFont="1" applyFill="1" applyBorder="1"/>
    <xf numFmtId="2" fontId="0" fillId="0" borderId="46" xfId="0" applyNumberFormat="1" applyBorder="1" applyAlignment="1">
      <alignment horizontal="right" indent="1"/>
    </xf>
    <xf numFmtId="4" fontId="10" fillId="0" borderId="47" xfId="0" applyNumberFormat="1" applyFont="1" applyBorder="1"/>
    <xf numFmtId="2" fontId="1" fillId="5" borderId="46" xfId="0" applyNumberFormat="1" applyFont="1" applyFill="1" applyBorder="1" applyAlignment="1">
      <alignment horizontal="right" indent="1"/>
    </xf>
    <xf numFmtId="4" fontId="1" fillId="5" borderId="47" xfId="0" applyNumberFormat="1" applyFont="1" applyFill="1" applyBorder="1"/>
    <xf numFmtId="2" fontId="22" fillId="5" borderId="46" xfId="0" applyNumberFormat="1" applyFont="1" applyFill="1" applyBorder="1" applyAlignment="1">
      <alignment horizontal="right" indent="1"/>
    </xf>
    <xf numFmtId="2" fontId="15" fillId="8" borderId="46" xfId="0" applyNumberFormat="1" applyFont="1" applyFill="1" applyBorder="1" applyAlignment="1">
      <alignment horizontal="center"/>
    </xf>
    <xf numFmtId="2" fontId="15" fillId="0" borderId="46" xfId="0" applyNumberFormat="1" applyFont="1" applyBorder="1" applyAlignment="1">
      <alignment horizontal="right" indent="1"/>
    </xf>
    <xf numFmtId="2" fontId="15" fillId="0" borderId="46" xfId="0" applyNumberFormat="1" applyFont="1" applyBorder="1" applyAlignment="1">
      <alignment horizontal="center"/>
    </xf>
    <xf numFmtId="2" fontId="15" fillId="0" borderId="48" xfId="0" applyNumberFormat="1" applyFont="1" applyBorder="1" applyAlignment="1">
      <alignment horizontal="right" indent="1"/>
    </xf>
    <xf numFmtId="0" fontId="0" fillId="0" borderId="49" xfId="0" applyBorder="1" applyAlignment="1">
      <alignment vertical="center"/>
    </xf>
    <xf numFmtId="0" fontId="10" fillId="0" borderId="49" xfId="0" applyFont="1" applyBorder="1" applyAlignment="1">
      <alignment horizontal="center"/>
    </xf>
    <xf numFmtId="0" fontId="10" fillId="3" borderId="49" xfId="0" applyFont="1" applyFill="1" applyBorder="1"/>
    <xf numFmtId="4" fontId="10" fillId="3" borderId="49" xfId="0" applyNumberFormat="1" applyFont="1" applyFill="1" applyBorder="1"/>
    <xf numFmtId="4" fontId="10" fillId="0" borderId="50" xfId="0" applyNumberFormat="1" applyFont="1" applyBorder="1"/>
    <xf numFmtId="2" fontId="0" fillId="3" borderId="0" xfId="0" applyNumberFormat="1" applyFill="1"/>
    <xf numFmtId="4" fontId="0" fillId="10" borderId="17" xfId="0" applyNumberFormat="1" applyFill="1" applyBorder="1"/>
    <xf numFmtId="0" fontId="10" fillId="0" borderId="6" xfId="0" applyFont="1" applyBorder="1" applyAlignment="1">
      <alignment horizontal="left"/>
    </xf>
    <xf numFmtId="0" fontId="1" fillId="5" borderId="6" xfId="0" applyFont="1" applyFill="1" applyBorder="1" applyAlignment="1">
      <alignment horizontal="center"/>
    </xf>
    <xf numFmtId="0" fontId="0" fillId="8" borderId="6" xfId="0" applyFill="1" applyBorder="1" applyAlignment="1">
      <alignment horizontal="left"/>
    </xf>
    <xf numFmtId="0" fontId="10" fillId="0" borderId="6" xfId="0" applyFont="1" applyBorder="1"/>
    <xf numFmtId="0" fontId="10" fillId="8" borderId="6" xfId="0" applyFont="1" applyFill="1" applyBorder="1" applyAlignment="1">
      <alignment horizontal="left"/>
    </xf>
    <xf numFmtId="0" fontId="1" fillId="8" borderId="6" xfId="0" applyFont="1" applyFill="1" applyBorder="1" applyAlignment="1">
      <alignment horizontal="left"/>
    </xf>
    <xf numFmtId="0" fontId="21" fillId="8" borderId="6" xfId="0" applyFont="1" applyFill="1" applyBorder="1" applyAlignment="1">
      <alignment horizontal="left"/>
    </xf>
    <xf numFmtId="4" fontId="4" fillId="0" borderId="6" xfId="0" applyNumberFormat="1" applyFont="1" applyBorder="1" applyAlignment="1">
      <alignment horizontal="right" vertical="center" wrapText="1"/>
    </xf>
    <xf numFmtId="4" fontId="4" fillId="0" borderId="47" xfId="0" applyNumberFormat="1" applyFont="1" applyBorder="1" applyAlignment="1">
      <alignment horizontal="right" vertical="center" wrapText="1"/>
    </xf>
    <xf numFmtId="4" fontId="9" fillId="0" borderId="6" xfId="0" applyNumberFormat="1" applyFont="1" applyBorder="1" applyAlignment="1">
      <alignment horizontal="right" vertical="center" wrapText="1"/>
    </xf>
    <xf numFmtId="4" fontId="9" fillId="0" borderId="47" xfId="0" applyNumberFormat="1" applyFont="1" applyBorder="1" applyAlignment="1">
      <alignment horizontal="right" vertical="center" wrapText="1"/>
    </xf>
    <xf numFmtId="4" fontId="4" fillId="0" borderId="49" xfId="0" applyNumberFormat="1" applyFont="1" applyBorder="1" applyAlignment="1">
      <alignment horizontal="right" vertical="center" wrapText="1"/>
    </xf>
    <xf numFmtId="4" fontId="4" fillId="0" borderId="50" xfId="0" applyNumberFormat="1" applyFont="1" applyBorder="1" applyAlignment="1">
      <alignment horizontal="right" vertical="center" wrapText="1"/>
    </xf>
    <xf numFmtId="0" fontId="59" fillId="0" borderId="6" xfId="0" applyFont="1" applyBorder="1" applyAlignment="1">
      <alignment horizontal="left" vertical="center" wrapText="1"/>
    </xf>
    <xf numFmtId="0" fontId="59" fillId="0" borderId="49" xfId="0" applyFont="1" applyBorder="1" applyAlignment="1">
      <alignment horizontal="left"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6" xfId="0" applyFont="1" applyBorder="1" applyAlignment="1">
      <alignment horizontal="left" vertical="center" wrapText="1"/>
    </xf>
    <xf numFmtId="0" fontId="59" fillId="0" borderId="6" xfId="0" applyFont="1" applyBorder="1" applyAlignment="1">
      <alignment vertical="center" wrapText="1"/>
    </xf>
    <xf numFmtId="0" fontId="60" fillId="0" borderId="6" xfId="0" applyFont="1" applyBorder="1" applyAlignment="1">
      <alignment horizontal="left"/>
    </xf>
    <xf numFmtId="0" fontId="19" fillId="7" borderId="0" xfId="0" applyFont="1" applyFill="1" applyAlignment="1">
      <alignment horizontal="center" wrapText="1"/>
    </xf>
    <xf numFmtId="0" fontId="62" fillId="0" borderId="6" xfId="0" applyFont="1" applyBorder="1" applyAlignment="1">
      <alignment horizontal="center"/>
    </xf>
    <xf numFmtId="4" fontId="2" fillId="0" borderId="6" xfId="0" applyNumberFormat="1" applyFont="1" applyBorder="1" applyAlignment="1">
      <alignment horizontal="right" vertical="center" wrapText="1"/>
    </xf>
    <xf numFmtId="4" fontId="2" fillId="0" borderId="47" xfId="0" applyNumberFormat="1" applyFont="1" applyBorder="1" applyAlignment="1">
      <alignment horizontal="right" vertical="center" wrapText="1"/>
    </xf>
    <xf numFmtId="0" fontId="54" fillId="0" borderId="6" xfId="0" applyFont="1" applyBorder="1" applyAlignment="1">
      <alignment horizontal="center" vertical="center" wrapText="1"/>
    </xf>
    <xf numFmtId="0" fontId="3" fillId="0" borderId="0" xfId="0" applyFont="1" applyAlignment="1">
      <alignment horizont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2" fillId="4" borderId="52" xfId="2" applyFont="1" applyFill="1" applyBorder="1" applyAlignment="1">
      <alignment horizontal="center" vertical="center" wrapText="1"/>
    </xf>
    <xf numFmtId="0" fontId="1" fillId="5" borderId="57" xfId="0" applyFont="1" applyFill="1" applyBorder="1" applyAlignment="1">
      <alignment horizontal="center"/>
    </xf>
    <xf numFmtId="0" fontId="22" fillId="8" borderId="6" xfId="0" applyFont="1" applyFill="1" applyBorder="1" applyAlignment="1">
      <alignment horizontal="left"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5" fillId="0" borderId="0" xfId="0" applyFont="1" applyAlignment="1">
      <alignment horizontal="center" wrapText="1"/>
    </xf>
    <xf numFmtId="0" fontId="3" fillId="4" borderId="54" xfId="0" applyFont="1" applyFill="1" applyBorder="1" applyAlignment="1">
      <alignment horizontal="right"/>
    </xf>
    <xf numFmtId="0" fontId="3" fillId="4" borderId="40" xfId="0" applyFont="1" applyFill="1" applyBorder="1" applyAlignment="1">
      <alignment horizontal="right"/>
    </xf>
    <xf numFmtId="165" fontId="0" fillId="0" borderId="1" xfId="0" applyNumberFormat="1" applyBorder="1" applyAlignment="1">
      <alignment horizontal="center"/>
    </xf>
    <xf numFmtId="0" fontId="10" fillId="0" borderId="0" xfId="0" applyFont="1" applyAlignment="1">
      <alignment horizontal="center" wrapText="1"/>
    </xf>
    <xf numFmtId="0" fontId="0" fillId="0" borderId="6" xfId="0" applyBorder="1" applyAlignment="1">
      <alignment horizontal="left"/>
    </xf>
    <xf numFmtId="0" fontId="18" fillId="8" borderId="6" xfId="0" applyFont="1" applyFill="1" applyBorder="1" applyAlignment="1">
      <alignment horizontal="left"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 fillId="4" borderId="20" xfId="0" applyFont="1" applyFill="1" applyBorder="1" applyAlignment="1">
      <alignment horizontal="right" vertical="center" wrapText="1"/>
    </xf>
    <xf numFmtId="0" fontId="3" fillId="4" borderId="21" xfId="0" applyFont="1" applyFill="1" applyBorder="1" applyAlignment="1">
      <alignment horizontal="right" vertical="center" wrapText="1"/>
    </xf>
    <xf numFmtId="2" fontId="3" fillId="4" borderId="22" xfId="0" applyNumberFormat="1" applyFont="1" applyFill="1" applyBorder="1" applyAlignment="1">
      <alignment horizontal="right" vertical="center" wrapText="1"/>
    </xf>
    <xf numFmtId="2" fontId="3" fillId="4" borderId="23" xfId="0" applyNumberFormat="1" applyFont="1" applyFill="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11" fillId="0" borderId="6" xfId="0" applyFont="1" applyBorder="1" applyAlignment="1">
      <alignment horizontal="left" vertical="center" wrapText="1"/>
    </xf>
    <xf numFmtId="4" fontId="5" fillId="0" borderId="6" xfId="0" applyNumberFormat="1" applyFont="1" applyBorder="1" applyAlignment="1">
      <alignment horizontal="right" vertical="center" wrapText="1"/>
    </xf>
    <xf numFmtId="4" fontId="5" fillId="0" borderId="47" xfId="0" applyNumberFormat="1" applyFont="1" applyBorder="1" applyAlignment="1">
      <alignment horizontal="right" vertical="center" wrapText="1"/>
    </xf>
    <xf numFmtId="0" fontId="60" fillId="2" borderId="6" xfId="0" applyFont="1" applyFill="1" applyBorder="1" applyAlignment="1">
      <alignment horizontal="left"/>
    </xf>
    <xf numFmtId="0" fontId="63" fillId="0" borderId="6" xfId="0" applyFont="1" applyBorder="1" applyAlignment="1">
      <alignment horizontal="center"/>
    </xf>
    <xf numFmtId="0" fontId="63" fillId="0" borderId="6" xfId="0" applyFont="1" applyBorder="1" applyAlignment="1">
      <alignment horizontal="left"/>
    </xf>
    <xf numFmtId="4" fontId="2" fillId="2" borderId="6" xfId="0" applyNumberFormat="1" applyFont="1" applyFill="1" applyBorder="1" applyAlignment="1">
      <alignment horizontal="right" vertical="center" wrapText="1"/>
    </xf>
    <xf numFmtId="4" fontId="2" fillId="2" borderId="47" xfId="0" applyNumberFormat="1" applyFont="1" applyFill="1" applyBorder="1" applyAlignment="1">
      <alignment horizontal="right" vertical="center" wrapText="1"/>
    </xf>
    <xf numFmtId="0" fontId="60" fillId="0" borderId="7" xfId="0" applyFont="1" applyBorder="1" applyAlignment="1">
      <alignment horizontal="left"/>
    </xf>
    <xf numFmtId="0" fontId="60" fillId="0" borderId="8" xfId="0" applyFont="1" applyBorder="1" applyAlignment="1">
      <alignment horizontal="left"/>
    </xf>
    <xf numFmtId="0" fontId="16" fillId="6" borderId="0" xfId="0" applyFont="1" applyFill="1" applyAlignment="1">
      <alignment horizontal="center" vertical="center" wrapText="1"/>
    </xf>
    <xf numFmtId="0" fontId="17" fillId="0" borderId="0" xfId="0" applyFont="1" applyAlignment="1">
      <alignment horizontal="center" vertical="center"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6" fillId="3" borderId="19" xfId="1" applyFill="1" applyBorder="1" applyAlignment="1" applyProtection="1">
      <alignment horizontal="right" vertical="center" wrapText="1"/>
    </xf>
    <xf numFmtId="0" fontId="5" fillId="3" borderId="18" xfId="0" applyFont="1" applyFill="1" applyBorder="1" applyAlignment="1">
      <alignment horizontal="right" vertical="center" wrapText="1"/>
    </xf>
    <xf numFmtId="49" fontId="2" fillId="3" borderId="4" xfId="0" applyNumberFormat="1" applyFont="1" applyFill="1" applyBorder="1" applyAlignment="1">
      <alignment horizontal="right" vertical="center" wrapText="1"/>
    </xf>
    <xf numFmtId="49" fontId="2" fillId="3" borderId="5" xfId="0" applyNumberFormat="1" applyFont="1" applyFill="1" applyBorder="1" applyAlignment="1">
      <alignment horizontal="right" vertical="center" wrapText="1"/>
    </xf>
    <xf numFmtId="0" fontId="54" fillId="0" borderId="16" xfId="0" applyFont="1" applyBorder="1" applyAlignment="1">
      <alignment horizontal="center" vertical="center" wrapText="1"/>
    </xf>
    <xf numFmtId="4" fontId="2" fillId="0" borderId="16" xfId="0" applyNumberFormat="1" applyFont="1" applyBorder="1" applyAlignment="1">
      <alignment horizontal="right" vertical="center" wrapText="1"/>
    </xf>
    <xf numFmtId="4" fontId="2" fillId="0" borderId="45" xfId="0" applyNumberFormat="1" applyFont="1" applyBorder="1" applyAlignment="1">
      <alignment horizontal="right" vertical="center" wrapText="1"/>
    </xf>
    <xf numFmtId="0" fontId="58" fillId="0" borderId="6" xfId="0" applyFont="1" applyBorder="1" applyAlignment="1">
      <alignment horizontal="left"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2" fillId="3" borderId="32" xfId="0" applyFont="1" applyFill="1" applyBorder="1" applyAlignment="1">
      <alignment horizontal="right" vertical="center" wrapText="1"/>
    </xf>
    <xf numFmtId="0" fontId="2" fillId="3" borderId="33" xfId="0" applyFont="1" applyFill="1" applyBorder="1" applyAlignment="1">
      <alignment horizontal="right" vertical="center" wrapText="1"/>
    </xf>
    <xf numFmtId="0" fontId="9" fillId="0" borderId="42" xfId="0"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0" borderId="43" xfId="0" applyFont="1" applyBorder="1" applyAlignment="1">
      <alignment horizontal="center" vertical="center" wrapText="1"/>
    </xf>
    <xf numFmtId="0" fontId="1" fillId="5" borderId="6" xfId="0" applyFont="1" applyFill="1" applyBorder="1" applyAlignment="1">
      <alignment horizontal="center" vertical="center"/>
    </xf>
    <xf numFmtId="0" fontId="1" fillId="5" borderId="6" xfId="0" applyFont="1" applyFill="1" applyBorder="1" applyAlignment="1">
      <alignment horizontal="left"/>
    </xf>
    <xf numFmtId="0" fontId="15" fillId="0" borderId="6"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center"/>
    </xf>
    <xf numFmtId="0" fontId="10" fillId="0" borderId="49" xfId="0" applyFont="1" applyBorder="1" applyAlignment="1">
      <alignment horizontal="left"/>
    </xf>
    <xf numFmtId="0" fontId="36" fillId="6" borderId="39" xfId="3" applyFont="1" applyFill="1" applyBorder="1" applyAlignment="1">
      <alignment horizontal="center" vertical="center"/>
    </xf>
    <xf numFmtId="0" fontId="36" fillId="6" borderId="38" xfId="3" applyFont="1" applyFill="1" applyBorder="1" applyAlignment="1">
      <alignment horizontal="center" vertical="center"/>
    </xf>
    <xf numFmtId="0" fontId="36" fillId="6" borderId="27" xfId="3" applyFont="1" applyFill="1" applyBorder="1" applyAlignment="1">
      <alignment horizontal="center" vertical="center" wrapText="1"/>
    </xf>
    <xf numFmtId="0" fontId="36" fillId="6" borderId="29" xfId="3" applyFont="1" applyFill="1" applyBorder="1" applyAlignment="1">
      <alignment horizontal="center" vertical="center" wrapText="1"/>
    </xf>
    <xf numFmtId="0" fontId="38" fillId="6" borderId="37" xfId="3" applyFont="1" applyFill="1" applyBorder="1" applyAlignment="1">
      <alignment horizontal="center" vertical="center"/>
    </xf>
    <xf numFmtId="0" fontId="38" fillId="6" borderId="36" xfId="3" applyFont="1" applyFill="1" applyBorder="1" applyAlignment="1">
      <alignment horizontal="center" vertical="center"/>
    </xf>
    <xf numFmtId="0" fontId="38" fillId="6" borderId="35" xfId="3" applyFont="1" applyFill="1" applyBorder="1" applyAlignment="1">
      <alignment horizontal="center" vertical="center"/>
    </xf>
    <xf numFmtId="0" fontId="32" fillId="6" borderId="37" xfId="3" applyFont="1" applyFill="1" applyBorder="1" applyAlignment="1">
      <alignment horizontal="center" vertical="center"/>
    </xf>
    <xf numFmtId="0" fontId="32" fillId="6" borderId="36" xfId="3" applyFont="1" applyFill="1" applyBorder="1" applyAlignment="1">
      <alignment horizontal="center" vertical="center"/>
    </xf>
    <xf numFmtId="0" fontId="32" fillId="6" borderId="35" xfId="3" applyFont="1" applyFill="1" applyBorder="1" applyAlignment="1">
      <alignment horizontal="center" vertical="center"/>
    </xf>
    <xf numFmtId="0" fontId="36" fillId="6" borderId="24" xfId="3" applyFont="1" applyFill="1" applyBorder="1" applyAlignment="1">
      <alignment horizontal="center" vertical="center"/>
    </xf>
    <xf numFmtId="0" fontId="36" fillId="6" borderId="26" xfId="3" applyFont="1" applyFill="1" applyBorder="1" applyAlignment="1">
      <alignment horizontal="center" vertical="center"/>
    </xf>
    <xf numFmtId="0" fontId="35" fillId="6" borderId="37" xfId="3" applyFont="1" applyFill="1" applyBorder="1" applyAlignment="1">
      <alignment horizontal="left" vertical="top" wrapText="1" indent="2"/>
    </xf>
    <xf numFmtId="0" fontId="35" fillId="6" borderId="35" xfId="3" applyFont="1" applyFill="1" applyBorder="1" applyAlignment="1">
      <alignment horizontal="left" vertical="top" wrapText="1" indent="2"/>
    </xf>
    <xf numFmtId="0" fontId="45" fillId="0" borderId="0" xfId="3" applyFont="1" applyAlignment="1">
      <alignment horizontal="center" vertical="top"/>
    </xf>
    <xf numFmtId="0" fontId="51" fillId="7" borderId="37" xfId="3" applyFont="1" applyFill="1" applyBorder="1" applyAlignment="1">
      <alignment horizontal="center" vertical="center"/>
    </xf>
    <xf numFmtId="0" fontId="41" fillId="7" borderId="36" xfId="3" applyFont="1" applyFill="1" applyBorder="1" applyAlignment="1">
      <alignment horizontal="center" vertical="center"/>
    </xf>
    <xf numFmtId="0" fontId="41" fillId="7" borderId="35" xfId="3" applyFont="1" applyFill="1" applyBorder="1" applyAlignment="1">
      <alignment horizontal="center" vertical="center"/>
    </xf>
    <xf numFmtId="0" fontId="50" fillId="7" borderId="37" xfId="3" applyFont="1" applyFill="1" applyBorder="1" applyAlignment="1">
      <alignment horizontal="center" vertical="center"/>
    </xf>
    <xf numFmtId="0" fontId="17" fillId="9" borderId="37" xfId="3" applyFont="1" applyFill="1" applyBorder="1" applyAlignment="1">
      <alignment horizontal="center" vertical="center"/>
    </xf>
    <xf numFmtId="0" fontId="34" fillId="9" borderId="36" xfId="3" applyFont="1" applyFill="1" applyBorder="1" applyAlignment="1">
      <alignment horizontal="center" vertical="center"/>
    </xf>
    <xf numFmtId="0" fontId="34" fillId="9" borderId="35" xfId="3" applyFont="1" applyFill="1" applyBorder="1" applyAlignment="1">
      <alignment horizontal="center" vertical="center"/>
    </xf>
    <xf numFmtId="0" fontId="53" fillId="9" borderId="37" xfId="3" applyFont="1" applyFill="1" applyBorder="1" applyAlignment="1">
      <alignment horizontal="center" vertical="center" wrapText="1"/>
    </xf>
    <xf numFmtId="0" fontId="53" fillId="9" borderId="36" xfId="3" applyFont="1" applyFill="1" applyBorder="1" applyAlignment="1">
      <alignment horizontal="center" vertical="center" wrapText="1"/>
    </xf>
    <xf numFmtId="0" fontId="53" fillId="9" borderId="35" xfId="3" applyFont="1" applyFill="1" applyBorder="1" applyAlignment="1">
      <alignment horizontal="center" vertical="center" wrapText="1"/>
    </xf>
    <xf numFmtId="0" fontId="23" fillId="7" borderId="36" xfId="3" applyFill="1" applyBorder="1" applyAlignment="1">
      <alignment horizontal="center" vertical="top"/>
    </xf>
    <xf numFmtId="0" fontId="52" fillId="7" borderId="37" xfId="3" applyFont="1" applyFill="1" applyBorder="1" applyAlignment="1">
      <alignment horizontal="center" vertical="center" wrapText="1"/>
    </xf>
    <xf numFmtId="0" fontId="23" fillId="7" borderId="36" xfId="3" applyFill="1" applyBorder="1" applyAlignment="1">
      <alignment horizontal="center" vertical="center" wrapText="1"/>
    </xf>
    <xf numFmtId="0" fontId="23" fillId="7" borderId="35" xfId="3" applyFill="1" applyBorder="1" applyAlignment="1">
      <alignment horizontal="center" vertical="center" wrapText="1"/>
    </xf>
    <xf numFmtId="0" fontId="23" fillId="7" borderId="37" xfId="3" applyFill="1" applyBorder="1" applyAlignment="1">
      <alignment horizontal="center" vertical="center" wrapText="1"/>
    </xf>
    <xf numFmtId="0" fontId="55" fillId="9" borderId="37" xfId="3" applyFont="1" applyFill="1" applyBorder="1" applyAlignment="1">
      <alignment horizontal="center" vertical="center"/>
    </xf>
    <xf numFmtId="0" fontId="45" fillId="9" borderId="36" xfId="3" applyFont="1" applyFill="1" applyBorder="1" applyAlignment="1">
      <alignment horizontal="center" vertical="center"/>
    </xf>
    <xf numFmtId="0" fontId="45" fillId="9" borderId="35" xfId="3" applyFont="1" applyFill="1" applyBorder="1" applyAlignment="1">
      <alignment horizontal="center" vertical="center"/>
    </xf>
    <xf numFmtId="0" fontId="37" fillId="6" borderId="24" xfId="3" applyFont="1" applyFill="1" applyBorder="1" applyAlignment="1">
      <alignment horizontal="center" vertical="center"/>
    </xf>
    <xf numFmtId="0" fontId="37" fillId="6" borderId="26" xfId="3" applyFont="1" applyFill="1" applyBorder="1" applyAlignment="1">
      <alignment horizontal="center" vertical="center"/>
    </xf>
    <xf numFmtId="0" fontId="37" fillId="6" borderId="39" xfId="3" applyFont="1" applyFill="1" applyBorder="1" applyAlignment="1">
      <alignment horizontal="center" vertical="center"/>
    </xf>
    <xf numFmtId="0" fontId="37" fillId="6" borderId="38" xfId="3" applyFont="1" applyFill="1" applyBorder="1" applyAlignment="1">
      <alignment horizontal="center" vertical="center"/>
    </xf>
    <xf numFmtId="0" fontId="37" fillId="6" borderId="27" xfId="3" applyFont="1" applyFill="1" applyBorder="1" applyAlignment="1">
      <alignment horizontal="center" vertical="center"/>
    </xf>
    <xf numFmtId="0" fontId="37" fillId="6" borderId="29" xfId="3" applyFont="1" applyFill="1" applyBorder="1" applyAlignment="1">
      <alignment horizontal="center" vertical="center"/>
    </xf>
    <xf numFmtId="0" fontId="37" fillId="6" borderId="13" xfId="3" applyFont="1" applyFill="1" applyBorder="1" applyAlignment="1">
      <alignment horizontal="center" vertical="top"/>
    </xf>
    <xf numFmtId="0" fontId="37" fillId="6" borderId="15" xfId="3" applyFont="1" applyFill="1" applyBorder="1" applyAlignment="1">
      <alignment horizontal="center" vertical="top"/>
    </xf>
    <xf numFmtId="0" fontId="35" fillId="6" borderId="37" xfId="3" applyFont="1" applyFill="1" applyBorder="1" applyAlignment="1">
      <alignment horizontal="center" vertical="top"/>
    </xf>
    <xf numFmtId="0" fontId="35" fillId="6" borderId="36" xfId="3" applyFont="1" applyFill="1" applyBorder="1" applyAlignment="1">
      <alignment horizontal="center" vertical="top"/>
    </xf>
    <xf numFmtId="0" fontId="35" fillId="6" borderId="35" xfId="3" applyFont="1" applyFill="1" applyBorder="1" applyAlignment="1">
      <alignment horizontal="center" vertical="top"/>
    </xf>
    <xf numFmtId="0" fontId="43" fillId="9" borderId="37" xfId="3" applyFont="1" applyFill="1" applyBorder="1" applyAlignment="1">
      <alignment horizontal="center" vertical="center" wrapText="1"/>
    </xf>
    <xf numFmtId="0" fontId="35" fillId="9" borderId="36" xfId="3" applyFont="1" applyFill="1" applyBorder="1" applyAlignment="1">
      <alignment horizontal="center" vertical="center" wrapText="1"/>
    </xf>
    <xf numFmtId="0" fontId="35" fillId="9" borderId="35" xfId="3" applyFont="1" applyFill="1" applyBorder="1" applyAlignment="1">
      <alignment horizontal="center" vertical="center" wrapText="1"/>
    </xf>
    <xf numFmtId="0" fontId="35" fillId="6" borderId="37" xfId="3" applyFont="1" applyFill="1" applyBorder="1" applyAlignment="1">
      <alignment horizontal="left" vertical="top" indent="2"/>
    </xf>
    <xf numFmtId="0" fontId="35" fillId="6" borderId="35" xfId="3" applyFont="1" applyFill="1" applyBorder="1" applyAlignment="1">
      <alignment horizontal="left" vertical="top" indent="2"/>
    </xf>
    <xf numFmtId="0" fontId="35" fillId="6" borderId="37" xfId="3" applyFont="1" applyFill="1" applyBorder="1" applyAlignment="1">
      <alignment horizontal="left" vertical="top" indent="1"/>
    </xf>
    <xf numFmtId="0" fontId="35" fillId="6" borderId="36" xfId="3" applyFont="1" applyFill="1" applyBorder="1" applyAlignment="1">
      <alignment horizontal="left" vertical="top" indent="1"/>
    </xf>
    <xf numFmtId="0" fontId="35" fillId="6" borderId="35" xfId="3" applyFont="1" applyFill="1" applyBorder="1" applyAlignment="1">
      <alignment horizontal="left" vertical="top" indent="1"/>
    </xf>
    <xf numFmtId="0" fontId="39" fillId="0" borderId="39" xfId="3" applyFont="1" applyBorder="1" applyAlignment="1">
      <alignment horizontal="center" vertical="center" wrapText="1"/>
    </xf>
    <xf numFmtId="1" fontId="42" fillId="0" borderId="0" xfId="3" applyNumberFormat="1" applyFont="1" applyAlignment="1">
      <alignment horizontal="center" vertical="center"/>
    </xf>
    <xf numFmtId="0" fontId="36" fillId="6" borderId="27" xfId="3" applyFont="1" applyFill="1" applyBorder="1" applyAlignment="1">
      <alignment horizontal="center" vertical="center"/>
    </xf>
    <xf numFmtId="0" fontId="36" fillId="6" borderId="29" xfId="3"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507">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strike/>
        <color rgb="FFFF0000"/>
      </font>
      <fill>
        <patternFill>
          <bgColor rgb="FFFFFF00"/>
        </patternFill>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strike/>
        <color rgb="FFFF0000"/>
      </font>
      <fill>
        <patternFill>
          <bgColor rgb="FFFFFF00"/>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dxf>
    <dxf>
      <font>
        <color rgb="FFFFFFFF"/>
      </font>
    </dxf>
    <dxf>
      <font>
        <color rgb="FFFFFFFF"/>
      </font>
    </dxf>
    <dxf>
      <font>
        <color rgb="FFFFFFFF"/>
      </font>
    </dxf>
    <dxf>
      <font>
        <strike/>
        <color rgb="FFFF0000"/>
      </font>
      <fill>
        <patternFill>
          <bgColor rgb="FFFFFF00"/>
        </patternFill>
      </fill>
    </dxf>
    <dxf>
      <font>
        <color rgb="FFFFFFFF"/>
      </font>
      <fill>
        <patternFill patternType="none">
          <bgColor indexed="65"/>
        </patternFill>
      </fill>
    </dxf>
    <dxf>
      <font>
        <strike/>
        <color rgb="FFFF0000"/>
      </font>
      <fill>
        <patternFill>
          <bgColor rgb="FFFFFF00"/>
        </patternFill>
      </fill>
    </dxf>
    <dxf>
      <font>
        <strike/>
        <color rgb="FFFF0000"/>
      </font>
      <fill>
        <patternFill>
          <bgColor rgb="FFFFFF00"/>
        </patternFill>
      </fill>
    </dxf>
    <dxf>
      <font>
        <color rgb="FFFFFFFF"/>
      </font>
    </dxf>
    <dxf>
      <font>
        <color rgb="FFFFFFFF"/>
      </font>
      <fill>
        <patternFill patternType="none">
          <bgColor indexed="65"/>
        </patternFill>
      </fill>
    </dxf>
    <dxf>
      <font>
        <color rgb="FFFFFFFF"/>
      </font>
      <fill>
        <patternFill patternType="none">
          <bgColor indexed="65"/>
        </patternFill>
      </fill>
    </dxf>
    <dxf>
      <font>
        <strike/>
        <color rgb="FFFF0000"/>
      </font>
      <fill>
        <patternFill>
          <bgColor rgb="FFFFFF00"/>
        </patternFill>
      </fill>
    </dxf>
    <dxf>
      <font>
        <color rgb="FFFFFFFF"/>
      </font>
      <fill>
        <patternFill patternType="none">
          <bgColor indexed="65"/>
        </patternFill>
      </fill>
    </dxf>
    <dxf>
      <font>
        <color rgb="FFFFFFFF"/>
      </font>
      <fill>
        <patternFill patternType="none">
          <bgColor indexed="65"/>
        </patternFill>
      </fill>
    </dxf>
    <dxf>
      <font>
        <strike/>
        <color rgb="FFFF0000"/>
      </font>
      <fill>
        <patternFill>
          <bgColor rgb="FFFFFF00"/>
        </patternFill>
      </fill>
    </dxf>
    <dxf>
      <font>
        <strike/>
        <color rgb="FFFF0000"/>
      </font>
      <fill>
        <patternFill>
          <bgColor rgb="FFFFFF00"/>
        </patternFill>
      </fill>
    </dxf>
    <dxf>
      <font>
        <color rgb="FFFFFFFF"/>
      </font>
    </dxf>
    <dxf>
      <font>
        <color rgb="FFFFFFFF"/>
      </font>
      <fill>
        <patternFill patternType="none">
          <bgColor indexed="65"/>
        </patternFill>
      </fill>
    </dxf>
    <dxf>
      <font>
        <color rgb="FFFFFFFF"/>
      </font>
    </dxf>
    <dxf>
      <font>
        <strike/>
        <color rgb="FFFF0000"/>
      </font>
      <fill>
        <patternFill>
          <bgColor rgb="FFFFFF00"/>
        </patternFill>
      </fill>
    </dxf>
    <dxf>
      <font>
        <color rgb="FFFFFFFF"/>
      </font>
    </dxf>
    <dxf>
      <font>
        <strike/>
        <color rgb="FFFF0000"/>
      </font>
      <fill>
        <patternFill>
          <bgColor rgb="FFFFFF00"/>
        </patternFill>
      </fill>
    </dxf>
    <dxf>
      <font>
        <color rgb="FFFFFFFF"/>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67"/>
  <sheetViews>
    <sheetView tabSelected="1" topLeftCell="A585" zoomScaleNormal="100" workbookViewId="0">
      <selection activeCell="C597" sqref="C597:D597"/>
    </sheetView>
  </sheetViews>
  <sheetFormatPr baseColWidth="10" defaultRowHeight="15"/>
  <cols>
    <col min="2" max="2" width="6.5703125" customWidth="1"/>
    <col min="3" max="3" width="12.140625" customWidth="1"/>
    <col min="4" max="4" width="78.140625" customWidth="1"/>
    <col min="5" max="5" width="14.7109375" customWidth="1"/>
    <col min="6" max="6" width="7" customWidth="1"/>
    <col min="7" max="8" width="11.7109375" customWidth="1"/>
    <col min="9" max="9" width="11.140625" customWidth="1"/>
    <col min="20" max="20" width="20" customWidth="1"/>
  </cols>
  <sheetData>
    <row r="1" spans="2:20">
      <c r="B1" s="1"/>
    </row>
    <row r="2" spans="2:20" ht="16.5" thickBot="1">
      <c r="B2" s="174" t="s">
        <v>82</v>
      </c>
      <c r="C2" s="174"/>
      <c r="D2" s="174"/>
      <c r="E2" s="174"/>
      <c r="F2" s="174"/>
      <c r="G2" s="174"/>
      <c r="H2" s="174"/>
      <c r="I2" s="174"/>
    </row>
    <row r="3" spans="2:20">
      <c r="B3" s="213" t="s">
        <v>0</v>
      </c>
      <c r="C3" s="214"/>
      <c r="D3" s="214"/>
      <c r="E3" s="214"/>
      <c r="F3" s="214"/>
      <c r="G3" s="214"/>
      <c r="H3" s="214"/>
      <c r="I3" s="215"/>
    </row>
    <row r="4" spans="2:20" ht="16.5" customHeight="1" thickBot="1">
      <c r="B4" s="216" t="s">
        <v>1</v>
      </c>
      <c r="C4" s="217"/>
      <c r="D4" s="217"/>
      <c r="E4" s="217"/>
      <c r="F4" s="217"/>
      <c r="G4" s="217"/>
      <c r="H4" s="217"/>
      <c r="I4" s="218"/>
      <c r="K4" s="212" t="s">
        <v>2</v>
      </c>
      <c r="L4" s="212"/>
      <c r="M4" s="212"/>
      <c r="N4" s="212"/>
      <c r="O4" s="212"/>
      <c r="P4" s="212"/>
      <c r="Q4" s="212"/>
      <c r="R4" s="212"/>
      <c r="T4" t="s">
        <v>166</v>
      </c>
    </row>
    <row r="5" spans="2:20" ht="15" customHeight="1" thickBot="1">
      <c r="B5" s="234" t="s">
        <v>3</v>
      </c>
      <c r="C5" s="235"/>
      <c r="D5" s="236"/>
      <c r="E5" s="29"/>
      <c r="F5" s="29"/>
      <c r="G5" s="29"/>
      <c r="H5" s="29"/>
      <c r="I5" s="30"/>
      <c r="K5" s="212"/>
      <c r="L5" s="212"/>
      <c r="M5" s="212"/>
      <c r="N5" s="212"/>
      <c r="O5" s="212"/>
      <c r="P5" s="212"/>
      <c r="Q5" s="212"/>
      <c r="R5" s="212"/>
      <c r="T5" t="s">
        <v>167</v>
      </c>
    </row>
    <row r="6" spans="2:20" ht="15" customHeight="1" thickBot="1">
      <c r="B6" s="219" t="s">
        <v>4</v>
      </c>
      <c r="C6" s="220"/>
      <c r="D6" s="31"/>
      <c r="E6" s="162" t="s">
        <v>5</v>
      </c>
      <c r="F6" s="163"/>
      <c r="G6" s="164"/>
      <c r="H6" s="221"/>
      <c r="I6" s="222"/>
      <c r="K6" s="212"/>
      <c r="L6" s="212"/>
      <c r="M6" s="212"/>
      <c r="N6" s="212"/>
      <c r="O6" s="212"/>
      <c r="P6" s="212"/>
      <c r="Q6" s="212"/>
      <c r="R6" s="212"/>
      <c r="T6" t="s">
        <v>168</v>
      </c>
    </row>
    <row r="7" spans="2:20" ht="15" customHeight="1" thickBot="1">
      <c r="B7" s="219" t="s">
        <v>6</v>
      </c>
      <c r="C7" s="220"/>
      <c r="D7" s="31"/>
      <c r="E7" s="162" t="s">
        <v>7</v>
      </c>
      <c r="F7" s="163"/>
      <c r="G7" s="164"/>
      <c r="H7" s="223"/>
      <c r="I7" s="224"/>
      <c r="K7" s="212"/>
      <c r="L7" s="212"/>
      <c r="M7" s="212"/>
      <c r="N7" s="212"/>
      <c r="O7" s="212"/>
      <c r="P7" s="212"/>
      <c r="Q7" s="212"/>
      <c r="R7" s="212"/>
      <c r="T7" t="s">
        <v>169</v>
      </c>
    </row>
    <row r="8" spans="2:20" ht="15" customHeight="1" thickBot="1">
      <c r="B8" s="229" t="s">
        <v>8</v>
      </c>
      <c r="C8" s="230"/>
      <c r="D8" s="35"/>
      <c r="E8" s="162" t="s">
        <v>9</v>
      </c>
      <c r="F8" s="163"/>
      <c r="G8" s="164"/>
      <c r="H8" s="231"/>
      <c r="I8" s="232"/>
      <c r="K8" s="2"/>
      <c r="L8" s="2"/>
      <c r="M8" s="2"/>
      <c r="N8" s="2"/>
      <c r="O8" s="2"/>
      <c r="P8" s="2"/>
      <c r="Q8" s="2"/>
      <c r="R8" s="2"/>
      <c r="T8" t="s">
        <v>170</v>
      </c>
    </row>
    <row r="9" spans="2:20" ht="15.75" thickBot="1">
      <c r="B9" s="219" t="s">
        <v>10</v>
      </c>
      <c r="C9" s="220"/>
      <c r="D9" s="36"/>
      <c r="E9" s="160" t="s">
        <v>11</v>
      </c>
      <c r="F9" s="161"/>
      <c r="G9" s="32" t="str">
        <f>+IF(D9=0," ","PUNO")</f>
        <v xml:space="preserve"> </v>
      </c>
      <c r="H9" s="33" t="s">
        <v>12</v>
      </c>
      <c r="I9" s="34" t="str">
        <f>+IF(D9=0," ","PUNO")</f>
        <v xml:space="preserve"> </v>
      </c>
      <c r="T9" t="s">
        <v>171</v>
      </c>
    </row>
    <row r="10" spans="2:20" ht="20.100000000000001" customHeight="1" thickBot="1">
      <c r="B10" s="101" t="s">
        <v>13</v>
      </c>
      <c r="C10" s="233" t="s">
        <v>14</v>
      </c>
      <c r="D10" s="233"/>
      <c r="E10" s="102" t="s">
        <v>74</v>
      </c>
      <c r="F10" s="103" t="s">
        <v>15</v>
      </c>
      <c r="G10" s="102" t="s">
        <v>16</v>
      </c>
      <c r="H10" s="233" t="s">
        <v>17</v>
      </c>
      <c r="I10" s="237"/>
    </row>
    <row r="11" spans="2:20">
      <c r="B11" s="104">
        <v>1</v>
      </c>
      <c r="C11" s="225" t="s">
        <v>18</v>
      </c>
      <c r="D11" s="225"/>
      <c r="E11" s="99"/>
      <c r="F11" s="99"/>
      <c r="G11" s="100"/>
      <c r="H11" s="226">
        <f>SUM(H12:I18)</f>
        <v>59</v>
      </c>
      <c r="I11" s="227"/>
      <c r="L11" s="7" t="s">
        <v>61</v>
      </c>
    </row>
    <row r="12" spans="2:20" ht="20.25" customHeight="1">
      <c r="B12" s="105">
        <v>1.1000000000000001</v>
      </c>
      <c r="C12" s="228" t="s">
        <v>89</v>
      </c>
      <c r="D12" s="228"/>
      <c r="E12" s="95" t="str">
        <f>E110</f>
        <v>AULA</v>
      </c>
      <c r="F12" s="24" t="s">
        <v>19</v>
      </c>
      <c r="G12" s="25"/>
      <c r="H12" s="152">
        <f>I110</f>
        <v>9</v>
      </c>
      <c r="I12" s="153"/>
      <c r="L12" s="7" t="s">
        <v>62</v>
      </c>
    </row>
    <row r="13" spans="2:20" ht="16.5" customHeight="1">
      <c r="B13" s="105">
        <v>1.2</v>
      </c>
      <c r="C13" s="228" t="s">
        <v>83</v>
      </c>
      <c r="D13" s="228"/>
      <c r="E13" s="95" t="str">
        <f>E120</f>
        <v>AULA</v>
      </c>
      <c r="F13" s="24" t="s">
        <v>19</v>
      </c>
      <c r="G13" s="25"/>
      <c r="H13" s="152">
        <f>I120</f>
        <v>6</v>
      </c>
      <c r="I13" s="153"/>
      <c r="L13" s="211" t="s">
        <v>63</v>
      </c>
      <c r="M13" s="211"/>
      <c r="N13" s="211"/>
      <c r="O13" s="211"/>
      <c r="P13" s="211"/>
      <c r="Q13" s="211"/>
      <c r="R13" s="211"/>
    </row>
    <row r="14" spans="2:20">
      <c r="B14" s="105">
        <v>1.3</v>
      </c>
      <c r="C14" s="158" t="s">
        <v>84</v>
      </c>
      <c r="D14" s="158"/>
      <c r="E14" s="95" t="str">
        <f>E127</f>
        <v>AULA</v>
      </c>
      <c r="F14" s="24" t="s">
        <v>19</v>
      </c>
      <c r="G14" s="25"/>
      <c r="H14" s="152">
        <f>I127</f>
        <v>9</v>
      </c>
      <c r="I14" s="153"/>
      <c r="L14" s="211"/>
      <c r="M14" s="211"/>
      <c r="N14" s="211"/>
      <c r="O14" s="211"/>
      <c r="P14" s="211"/>
      <c r="Q14" s="211"/>
      <c r="R14" s="211"/>
    </row>
    <row r="15" spans="2:20">
      <c r="B15" s="105">
        <v>1.4</v>
      </c>
      <c r="C15" s="158" t="s">
        <v>85</v>
      </c>
      <c r="D15" s="158"/>
      <c r="E15" s="95" t="str">
        <f>E137</f>
        <v>AULA</v>
      </c>
      <c r="F15" s="24" t="s">
        <v>22</v>
      </c>
      <c r="G15" s="25"/>
      <c r="H15" s="152">
        <f>I137</f>
        <v>5</v>
      </c>
      <c r="I15" s="153"/>
      <c r="L15" s="211"/>
      <c r="M15" s="211"/>
      <c r="N15" s="211"/>
      <c r="O15" s="211"/>
      <c r="P15" s="211"/>
      <c r="Q15" s="211"/>
      <c r="R15" s="211"/>
    </row>
    <row r="16" spans="2:20" ht="14.25" customHeight="1">
      <c r="B16" s="105">
        <v>1.5</v>
      </c>
      <c r="C16" s="158" t="s">
        <v>86</v>
      </c>
      <c r="D16" s="158"/>
      <c r="E16" s="95" t="str">
        <f>E143</f>
        <v>AULA</v>
      </c>
      <c r="F16" s="24" t="s">
        <v>19</v>
      </c>
      <c r="G16" s="25"/>
      <c r="H16" s="152">
        <f>I143</f>
        <v>8</v>
      </c>
      <c r="I16" s="153"/>
      <c r="L16" s="211"/>
      <c r="M16" s="211"/>
      <c r="N16" s="211"/>
      <c r="O16" s="211"/>
      <c r="P16" s="211"/>
      <c r="Q16" s="211"/>
      <c r="R16" s="211"/>
    </row>
    <row r="17" spans="2:18" ht="21.75" customHeight="1">
      <c r="B17" s="105">
        <v>1.6</v>
      </c>
      <c r="C17" s="158" t="s">
        <v>87</v>
      </c>
      <c r="D17" s="158"/>
      <c r="E17" s="95" t="str">
        <f>E152</f>
        <v>AULA</v>
      </c>
      <c r="F17" s="24" t="s">
        <v>69</v>
      </c>
      <c r="G17" s="25"/>
      <c r="H17" s="152">
        <f>I152</f>
        <v>11</v>
      </c>
      <c r="I17" s="153"/>
      <c r="L17" s="211"/>
      <c r="M17" s="211"/>
      <c r="N17" s="211"/>
      <c r="O17" s="211"/>
      <c r="P17" s="211"/>
      <c r="Q17" s="211"/>
      <c r="R17" s="211"/>
    </row>
    <row r="18" spans="2:18" ht="14.25" customHeight="1">
      <c r="B18" s="105">
        <v>1.7</v>
      </c>
      <c r="C18" s="209" t="s">
        <v>88</v>
      </c>
      <c r="D18" s="210"/>
      <c r="E18" s="95" t="str">
        <f>E164</f>
        <v>AULA</v>
      </c>
      <c r="F18" s="24" t="s">
        <v>22</v>
      </c>
      <c r="G18" s="25"/>
      <c r="H18" s="152">
        <f>I164</f>
        <v>11</v>
      </c>
      <c r="I18" s="153"/>
      <c r="L18" s="211"/>
      <c r="M18" s="211"/>
      <c r="N18" s="211"/>
      <c r="O18" s="211"/>
      <c r="P18" s="211"/>
      <c r="Q18" s="211"/>
      <c r="R18" s="211"/>
    </row>
    <row r="19" spans="2:18" ht="15" customHeight="1">
      <c r="B19" s="106">
        <v>2</v>
      </c>
      <c r="C19" s="173" t="s">
        <v>24</v>
      </c>
      <c r="D19" s="173"/>
      <c r="E19" s="95"/>
      <c r="F19" s="22"/>
      <c r="G19" s="23"/>
      <c r="H19" s="171">
        <f>SUM(H20:I26)</f>
        <v>34</v>
      </c>
      <c r="I19" s="172"/>
    </row>
    <row r="20" spans="2:18" ht="15" customHeight="1">
      <c r="B20" s="105">
        <v>2.1</v>
      </c>
      <c r="C20" s="158" t="s">
        <v>90</v>
      </c>
      <c r="D20" s="158"/>
      <c r="E20" s="95" t="str">
        <f>E177</f>
        <v>AULA</v>
      </c>
      <c r="F20" s="24" t="s">
        <v>19</v>
      </c>
      <c r="G20" s="25"/>
      <c r="H20" s="152">
        <f>I177</f>
        <v>5</v>
      </c>
      <c r="I20" s="153"/>
      <c r="L20" s="169" t="s">
        <v>81</v>
      </c>
      <c r="M20" s="169"/>
      <c r="N20" s="169"/>
      <c r="O20" s="169"/>
      <c r="P20" s="169"/>
      <c r="Q20" s="169"/>
      <c r="R20" s="169"/>
    </row>
    <row r="21" spans="2:18" ht="15" customHeight="1">
      <c r="B21" s="107">
        <v>2.2000000000000002</v>
      </c>
      <c r="C21" s="158" t="s">
        <v>91</v>
      </c>
      <c r="D21" s="158"/>
      <c r="E21" s="95" t="str">
        <f>E183</f>
        <v>AULA</v>
      </c>
      <c r="F21" s="24" t="s">
        <v>19</v>
      </c>
      <c r="G21" s="25"/>
      <c r="H21" s="152">
        <f>I183</f>
        <v>2</v>
      </c>
      <c r="I21" s="153"/>
      <c r="L21" s="169"/>
      <c r="M21" s="169"/>
      <c r="N21" s="169"/>
      <c r="O21" s="169"/>
      <c r="P21" s="169"/>
      <c r="Q21" s="169"/>
      <c r="R21" s="169"/>
    </row>
    <row r="22" spans="2:18" ht="15" customHeight="1">
      <c r="B22" s="105">
        <v>2.2999999999999998</v>
      </c>
      <c r="C22" s="158" t="s">
        <v>92</v>
      </c>
      <c r="D22" s="158"/>
      <c r="E22" s="95" t="str">
        <f>E186</f>
        <v>AULA</v>
      </c>
      <c r="F22" s="24" t="s">
        <v>19</v>
      </c>
      <c r="G22" s="25"/>
      <c r="H22" s="152">
        <f>I186</f>
        <v>7</v>
      </c>
      <c r="I22" s="153"/>
      <c r="L22" s="169"/>
      <c r="M22" s="169"/>
      <c r="N22" s="169"/>
      <c r="O22" s="169"/>
      <c r="P22" s="169"/>
      <c r="Q22" s="169"/>
      <c r="R22" s="169"/>
    </row>
    <row r="23" spans="2:18" ht="15" customHeight="1">
      <c r="B23" s="107">
        <v>2.4</v>
      </c>
      <c r="C23" s="158" t="s">
        <v>93</v>
      </c>
      <c r="D23" s="158"/>
      <c r="E23" s="95" t="str">
        <f>E194</f>
        <v>AULA</v>
      </c>
      <c r="F23" s="24" t="s">
        <v>19</v>
      </c>
      <c r="G23" s="25"/>
      <c r="H23" s="202">
        <f>I194</f>
        <v>4</v>
      </c>
      <c r="I23" s="203"/>
    </row>
    <row r="24" spans="2:18" ht="15" customHeight="1">
      <c r="B24" s="105">
        <v>2.5</v>
      </c>
      <c r="C24" s="158" t="s">
        <v>94</v>
      </c>
      <c r="D24" s="158"/>
      <c r="E24" s="95" t="str">
        <f>E199</f>
        <v>AULA</v>
      </c>
      <c r="F24" s="24" t="s">
        <v>19</v>
      </c>
      <c r="G24" s="25"/>
      <c r="H24" s="152">
        <f>I199</f>
        <v>3</v>
      </c>
      <c r="I24" s="153"/>
    </row>
    <row r="25" spans="2:18" ht="15" customHeight="1">
      <c r="B25" s="107">
        <v>2.6</v>
      </c>
      <c r="C25" s="158" t="s">
        <v>95</v>
      </c>
      <c r="D25" s="158"/>
      <c r="E25" s="95" t="str">
        <f>E203</f>
        <v>AULA</v>
      </c>
      <c r="F25" s="24" t="s">
        <v>19</v>
      </c>
      <c r="G25" s="25"/>
      <c r="H25" s="152">
        <f>I203</f>
        <v>9</v>
      </c>
      <c r="I25" s="153"/>
    </row>
    <row r="26" spans="2:18" ht="15" customHeight="1">
      <c r="B26" s="105">
        <v>2.7</v>
      </c>
      <c r="C26" s="158" t="s">
        <v>96</v>
      </c>
      <c r="D26" s="158"/>
      <c r="E26" s="95" t="str">
        <f>E213</f>
        <v>AULA</v>
      </c>
      <c r="F26" s="24" t="s">
        <v>69</v>
      </c>
      <c r="G26" s="25"/>
      <c r="H26" s="152">
        <f>I213</f>
        <v>4</v>
      </c>
      <c r="I26" s="153"/>
    </row>
    <row r="27" spans="2:18">
      <c r="B27" s="106">
        <v>3</v>
      </c>
      <c r="C27" s="173" t="s">
        <v>23</v>
      </c>
      <c r="D27" s="173"/>
      <c r="E27" s="95"/>
      <c r="F27" s="22"/>
      <c r="G27" s="23"/>
      <c r="H27" s="171">
        <f>SUM(H28:I36)</f>
        <v>48</v>
      </c>
      <c r="I27" s="172"/>
    </row>
    <row r="28" spans="2:18" ht="18.75" customHeight="1">
      <c r="B28" s="105">
        <v>3.1</v>
      </c>
      <c r="C28" s="158" t="s">
        <v>97</v>
      </c>
      <c r="D28" s="158"/>
      <c r="E28" s="96" t="str">
        <f>E219</f>
        <v>AULA</v>
      </c>
      <c r="F28" s="24" t="s">
        <v>19</v>
      </c>
      <c r="G28" s="25"/>
      <c r="H28" s="152">
        <f>I219</f>
        <v>7</v>
      </c>
      <c r="I28" s="153"/>
    </row>
    <row r="29" spans="2:18" ht="15" customHeight="1">
      <c r="B29" s="105">
        <v>3.2</v>
      </c>
      <c r="C29" s="158" t="s">
        <v>98</v>
      </c>
      <c r="D29" s="158"/>
      <c r="E29" s="96" t="str">
        <f>E227</f>
        <v>AULA</v>
      </c>
      <c r="F29" s="24" t="s">
        <v>19</v>
      </c>
      <c r="G29" s="25"/>
      <c r="H29" s="152">
        <f>I227</f>
        <v>5</v>
      </c>
      <c r="I29" s="153"/>
    </row>
    <row r="30" spans="2:18">
      <c r="B30" s="107">
        <v>3.3</v>
      </c>
      <c r="C30" s="158" t="s">
        <v>99</v>
      </c>
      <c r="D30" s="158"/>
      <c r="E30" s="96" t="str">
        <f>E233</f>
        <v>AULA</v>
      </c>
      <c r="F30" s="24" t="s">
        <v>19</v>
      </c>
      <c r="G30" s="25"/>
      <c r="H30" s="152">
        <f>I233</f>
        <v>12</v>
      </c>
      <c r="I30" s="153"/>
    </row>
    <row r="31" spans="2:18">
      <c r="B31" s="105">
        <v>3.4</v>
      </c>
      <c r="C31" s="158" t="s">
        <v>100</v>
      </c>
      <c r="D31" s="158"/>
      <c r="E31" s="96" t="str">
        <f>E246</f>
        <v>AULA</v>
      </c>
      <c r="F31" s="24" t="s">
        <v>19</v>
      </c>
      <c r="G31" s="25"/>
      <c r="H31" s="152">
        <f>I246</f>
        <v>4</v>
      </c>
      <c r="I31" s="153"/>
    </row>
    <row r="32" spans="2:18">
      <c r="B32" s="105">
        <v>3.5</v>
      </c>
      <c r="C32" s="158" t="s">
        <v>101</v>
      </c>
      <c r="D32" s="158"/>
      <c r="E32" s="96" t="str">
        <f>E251</f>
        <v>AULA</v>
      </c>
      <c r="F32" s="24" t="s">
        <v>19</v>
      </c>
      <c r="G32" s="25"/>
      <c r="H32" s="152">
        <f>I251</f>
        <v>5</v>
      </c>
      <c r="I32" s="153"/>
    </row>
    <row r="33" spans="2:9">
      <c r="B33" s="107">
        <v>3.6</v>
      </c>
      <c r="C33" s="167" t="s">
        <v>102</v>
      </c>
      <c r="D33" s="167"/>
      <c r="E33" s="96" t="str">
        <f>E257</f>
        <v>AULA</v>
      </c>
      <c r="F33" s="24" t="s">
        <v>19</v>
      </c>
      <c r="G33" s="25"/>
      <c r="H33" s="152">
        <f>I257</f>
        <v>3</v>
      </c>
      <c r="I33" s="153"/>
    </row>
    <row r="34" spans="2:9">
      <c r="B34" s="105">
        <v>3.7</v>
      </c>
      <c r="C34" s="167" t="s">
        <v>103</v>
      </c>
      <c r="D34" s="167"/>
      <c r="E34" s="96" t="str">
        <f>E261</f>
        <v>AULA</v>
      </c>
      <c r="F34" s="24" t="s">
        <v>19</v>
      </c>
      <c r="G34" s="25"/>
      <c r="H34" s="152">
        <f>I261</f>
        <v>3</v>
      </c>
      <c r="I34" s="153"/>
    </row>
    <row r="35" spans="2:9">
      <c r="B35" s="105">
        <v>3.8</v>
      </c>
      <c r="C35" s="167" t="s">
        <v>104</v>
      </c>
      <c r="D35" s="167"/>
      <c r="E35" s="96" t="str">
        <f>E265</f>
        <v>AULA</v>
      </c>
      <c r="F35" s="24" t="s">
        <v>69</v>
      </c>
      <c r="G35" s="25"/>
      <c r="H35" s="152">
        <f>I265</f>
        <v>4</v>
      </c>
      <c r="I35" s="153"/>
    </row>
    <row r="36" spans="2:9">
      <c r="B36" s="107">
        <v>3.9</v>
      </c>
      <c r="C36" s="167" t="s">
        <v>105</v>
      </c>
      <c r="D36" s="167"/>
      <c r="E36" s="96" t="str">
        <f>E270</f>
        <v>AULA</v>
      </c>
      <c r="F36" s="24" t="s">
        <v>22</v>
      </c>
      <c r="G36" s="25"/>
      <c r="H36" s="152">
        <f>I270</f>
        <v>5</v>
      </c>
      <c r="I36" s="153"/>
    </row>
    <row r="37" spans="2:9">
      <c r="B37" s="106">
        <v>4</v>
      </c>
      <c r="C37" s="173" t="s">
        <v>25</v>
      </c>
      <c r="D37" s="173"/>
      <c r="E37" s="97"/>
      <c r="F37" s="22"/>
      <c r="G37" s="23"/>
      <c r="H37" s="207">
        <f>SUM(H38:I40)</f>
        <v>12</v>
      </c>
      <c r="I37" s="208"/>
    </row>
    <row r="38" spans="2:9" ht="15" customHeight="1">
      <c r="B38" s="105">
        <v>4.0999999999999996</v>
      </c>
      <c r="C38" s="168" t="s">
        <v>106</v>
      </c>
      <c r="D38" s="168"/>
      <c r="E38" s="96" t="str">
        <f>E277</f>
        <v>AULA</v>
      </c>
      <c r="F38" s="24" t="s">
        <v>69</v>
      </c>
      <c r="G38" s="25"/>
      <c r="H38" s="152">
        <f>I277</f>
        <v>4</v>
      </c>
      <c r="I38" s="153"/>
    </row>
    <row r="39" spans="2:9">
      <c r="B39" s="105">
        <v>4.2</v>
      </c>
      <c r="C39" s="158" t="s">
        <v>107</v>
      </c>
      <c r="D39" s="158"/>
      <c r="E39" s="96" t="str">
        <f>E282</f>
        <v>AULA</v>
      </c>
      <c r="F39" s="24" t="s">
        <v>22</v>
      </c>
      <c r="G39" s="25"/>
      <c r="H39" s="152">
        <f>I282</f>
        <v>3</v>
      </c>
      <c r="I39" s="153"/>
    </row>
    <row r="40" spans="2:9" ht="21.75" customHeight="1">
      <c r="B40" s="107">
        <v>4.3</v>
      </c>
      <c r="C40" s="158" t="s">
        <v>108</v>
      </c>
      <c r="D40" s="158"/>
      <c r="E40" s="96" t="str">
        <f>E286</f>
        <v>AULA</v>
      </c>
      <c r="F40" s="24" t="s">
        <v>20</v>
      </c>
      <c r="G40" s="25"/>
      <c r="H40" s="152">
        <f>I286</f>
        <v>5</v>
      </c>
      <c r="I40" s="153"/>
    </row>
    <row r="41" spans="2:9">
      <c r="B41" s="106">
        <v>5</v>
      </c>
      <c r="C41" s="173" t="s">
        <v>26</v>
      </c>
      <c r="D41" s="173"/>
      <c r="E41" s="97"/>
      <c r="F41" s="22"/>
      <c r="G41" s="23"/>
      <c r="H41" s="207">
        <f>SUM(H42:I45)</f>
        <v>9</v>
      </c>
      <c r="I41" s="208"/>
    </row>
    <row r="42" spans="2:9">
      <c r="B42" s="105">
        <v>5.0999999999999996</v>
      </c>
      <c r="C42" s="158" t="s">
        <v>109</v>
      </c>
      <c r="D42" s="158"/>
      <c r="E42" s="96" t="str">
        <f>E293</f>
        <v>AULA</v>
      </c>
      <c r="F42" s="24" t="s">
        <v>20</v>
      </c>
      <c r="G42" s="25"/>
      <c r="H42" s="152">
        <f>I293</f>
        <v>3</v>
      </c>
      <c r="I42" s="153"/>
    </row>
    <row r="43" spans="2:9">
      <c r="B43" s="105">
        <v>5.2</v>
      </c>
      <c r="C43" s="158" t="s">
        <v>107</v>
      </c>
      <c r="D43" s="158"/>
      <c r="E43" s="96" t="str">
        <f>E297</f>
        <v>AULA</v>
      </c>
      <c r="F43" s="24" t="s">
        <v>20</v>
      </c>
      <c r="G43" s="25"/>
      <c r="H43" s="152">
        <f>I297</f>
        <v>3</v>
      </c>
      <c r="I43" s="153"/>
    </row>
    <row r="44" spans="2:9" ht="22.5" customHeight="1">
      <c r="B44" s="107">
        <v>5.3</v>
      </c>
      <c r="C44" s="158" t="s">
        <v>110</v>
      </c>
      <c r="D44" s="158"/>
      <c r="E44" s="96" t="str">
        <f>E301</f>
        <v>AULA</v>
      </c>
      <c r="F44" s="24" t="s">
        <v>20</v>
      </c>
      <c r="G44" s="25"/>
      <c r="H44" s="152">
        <f>I301</f>
        <v>3</v>
      </c>
      <c r="I44" s="153"/>
    </row>
    <row r="45" spans="2:9">
      <c r="B45" s="105">
        <v>5.4</v>
      </c>
      <c r="C45" s="158" t="s">
        <v>111</v>
      </c>
      <c r="D45" s="158"/>
      <c r="E45" s="96" t="str">
        <f>E309</f>
        <v>AULA</v>
      </c>
      <c r="F45" s="24" t="s">
        <v>27</v>
      </c>
      <c r="G45" s="25"/>
      <c r="H45" s="152">
        <f>I309</f>
        <v>0</v>
      </c>
      <c r="I45" s="153"/>
    </row>
    <row r="46" spans="2:9">
      <c r="B46" s="106">
        <v>6</v>
      </c>
      <c r="C46" s="173" t="s">
        <v>112</v>
      </c>
      <c r="D46" s="173"/>
      <c r="E46" s="97"/>
      <c r="F46" s="22"/>
      <c r="G46" s="23"/>
      <c r="H46" s="171">
        <f>SUM(H47:I48)</f>
        <v>0</v>
      </c>
      <c r="I46" s="172"/>
    </row>
    <row r="47" spans="2:9">
      <c r="B47" s="105">
        <v>6.1</v>
      </c>
      <c r="C47" s="158" t="s">
        <v>113</v>
      </c>
      <c r="D47" s="158"/>
      <c r="E47" s="96" t="str">
        <f>E316</f>
        <v>AULA</v>
      </c>
      <c r="F47" s="24" t="s">
        <v>22</v>
      </c>
      <c r="G47" s="25"/>
      <c r="H47" s="152">
        <f>I316</f>
        <v>0</v>
      </c>
      <c r="I47" s="153"/>
    </row>
    <row r="48" spans="2:9">
      <c r="B48" s="105">
        <v>6.2</v>
      </c>
      <c r="C48" s="158" t="s">
        <v>114</v>
      </c>
      <c r="D48" s="158"/>
      <c r="E48" s="96" t="str">
        <f>E320</f>
        <v>AULA</v>
      </c>
      <c r="F48" s="24" t="s">
        <v>22</v>
      </c>
      <c r="G48" s="25"/>
      <c r="H48" s="152">
        <f>I320</f>
        <v>0</v>
      </c>
      <c r="I48" s="153"/>
    </row>
    <row r="49" spans="2:9" ht="15" customHeight="1">
      <c r="B49" s="106">
        <v>7</v>
      </c>
      <c r="C49" s="173" t="s">
        <v>115</v>
      </c>
      <c r="D49" s="173"/>
      <c r="E49" s="97"/>
      <c r="F49" s="22"/>
      <c r="G49" s="23"/>
      <c r="H49" s="171">
        <f>SUM(H50)</f>
        <v>0</v>
      </c>
      <c r="I49" s="172"/>
    </row>
    <row r="50" spans="2:9" ht="15" customHeight="1">
      <c r="B50" s="105">
        <v>7.1</v>
      </c>
      <c r="C50" s="158" t="s">
        <v>107</v>
      </c>
      <c r="D50" s="158"/>
      <c r="E50" s="96" t="str">
        <f>E325</f>
        <v>AULA</v>
      </c>
      <c r="F50" s="24" t="s">
        <v>20</v>
      </c>
      <c r="G50" s="25"/>
      <c r="H50" s="152">
        <f>I325</f>
        <v>0</v>
      </c>
      <c r="I50" s="153"/>
    </row>
    <row r="51" spans="2:9">
      <c r="B51" s="108">
        <v>8</v>
      </c>
      <c r="C51" s="165" t="s">
        <v>116</v>
      </c>
      <c r="D51" s="165"/>
      <c r="E51" s="97"/>
      <c r="F51" s="24"/>
      <c r="G51" s="23"/>
      <c r="H51" s="154">
        <f>SUM(H52:I61)</f>
        <v>0</v>
      </c>
      <c r="I51" s="155"/>
    </row>
    <row r="52" spans="2:9">
      <c r="B52" s="105">
        <v>8.1</v>
      </c>
      <c r="C52" s="167" t="s">
        <v>117</v>
      </c>
      <c r="D52" s="167"/>
      <c r="E52" s="96" t="str">
        <f>E331</f>
        <v>AULA</v>
      </c>
      <c r="F52" s="24" t="s">
        <v>20</v>
      </c>
      <c r="G52" s="25"/>
      <c r="H52" s="152">
        <f>I331</f>
        <v>0</v>
      </c>
      <c r="I52" s="153"/>
    </row>
    <row r="53" spans="2:9">
      <c r="B53" s="105">
        <v>8.1999999999999993</v>
      </c>
      <c r="C53" s="167" t="s">
        <v>118</v>
      </c>
      <c r="D53" s="167"/>
      <c r="E53" s="96" t="str">
        <f>E336</f>
        <v>AULA</v>
      </c>
      <c r="F53" s="24" t="s">
        <v>20</v>
      </c>
      <c r="G53" s="25"/>
      <c r="H53" s="152">
        <f>I336</f>
        <v>0</v>
      </c>
      <c r="I53" s="153"/>
    </row>
    <row r="54" spans="2:9">
      <c r="B54" s="105">
        <v>8.3000000000000007</v>
      </c>
      <c r="C54" s="167" t="s">
        <v>119</v>
      </c>
      <c r="D54" s="167"/>
      <c r="E54" s="96" t="str">
        <f>E345</f>
        <v>AULA</v>
      </c>
      <c r="F54" s="24" t="s">
        <v>20</v>
      </c>
      <c r="G54" s="25"/>
      <c r="H54" s="152">
        <f>I345</f>
        <v>0</v>
      </c>
      <c r="I54" s="153"/>
    </row>
    <row r="55" spans="2:9" ht="24">
      <c r="B55" s="105">
        <v>8.4</v>
      </c>
      <c r="C55" s="167" t="s">
        <v>120</v>
      </c>
      <c r="D55" s="167"/>
      <c r="E55" s="96" t="str">
        <f>E355</f>
        <v>AULA</v>
      </c>
      <c r="F55" s="24" t="s">
        <v>163</v>
      </c>
      <c r="G55" s="25"/>
      <c r="H55" s="152">
        <f>I355</f>
        <v>0</v>
      </c>
      <c r="I55" s="153"/>
    </row>
    <row r="56" spans="2:9">
      <c r="B56" s="105">
        <v>8.5</v>
      </c>
      <c r="C56" s="167" t="s">
        <v>121</v>
      </c>
      <c r="D56" s="167"/>
      <c r="E56" s="96" t="str">
        <f>E362</f>
        <v>AULA</v>
      </c>
      <c r="F56" s="24" t="s">
        <v>20</v>
      </c>
      <c r="G56" s="25"/>
      <c r="H56" s="152">
        <f>I362</f>
        <v>0</v>
      </c>
      <c r="I56" s="153"/>
    </row>
    <row r="57" spans="2:9">
      <c r="B57" s="105">
        <v>8.6</v>
      </c>
      <c r="C57" s="167" t="s">
        <v>122</v>
      </c>
      <c r="D57" s="167"/>
      <c r="E57" s="96" t="str">
        <f>E369</f>
        <v>AULA</v>
      </c>
      <c r="F57" s="24" t="s">
        <v>20</v>
      </c>
      <c r="G57" s="25"/>
      <c r="H57" s="152">
        <f>I369</f>
        <v>0</v>
      </c>
      <c r="I57" s="153"/>
    </row>
    <row r="58" spans="2:9">
      <c r="B58" s="105">
        <v>8.6999999999999993</v>
      </c>
      <c r="C58" s="167" t="s">
        <v>123</v>
      </c>
      <c r="D58" s="167"/>
      <c r="E58" s="96" t="str">
        <f>E374</f>
        <v>AULA</v>
      </c>
      <c r="F58" s="24" t="s">
        <v>20</v>
      </c>
      <c r="G58" s="25"/>
      <c r="H58" s="152">
        <f>I374</f>
        <v>0</v>
      </c>
      <c r="I58" s="153"/>
    </row>
    <row r="59" spans="2:9">
      <c r="B59" s="105">
        <v>8.8000000000000007</v>
      </c>
      <c r="C59" s="158" t="s">
        <v>124</v>
      </c>
      <c r="D59" s="158"/>
      <c r="E59" s="96" t="str">
        <f>E384</f>
        <v>AULA</v>
      </c>
      <c r="F59" s="24" t="s">
        <v>22</v>
      </c>
      <c r="G59" s="25"/>
      <c r="H59" s="152">
        <f>I384</f>
        <v>0</v>
      </c>
      <c r="I59" s="153"/>
    </row>
    <row r="60" spans="2:9">
      <c r="B60" s="105">
        <v>8.9</v>
      </c>
      <c r="C60" s="158" t="s">
        <v>125</v>
      </c>
      <c r="D60" s="158"/>
      <c r="E60" s="96" t="str">
        <f>E389</f>
        <v>AULA</v>
      </c>
      <c r="F60" s="24" t="s">
        <v>22</v>
      </c>
      <c r="G60" s="25"/>
      <c r="H60" s="152">
        <f>I389</f>
        <v>0</v>
      </c>
      <c r="I60" s="153"/>
    </row>
    <row r="61" spans="2:9">
      <c r="B61" s="105">
        <v>8.91</v>
      </c>
      <c r="C61" s="158" t="s">
        <v>126</v>
      </c>
      <c r="D61" s="158"/>
      <c r="E61" s="96" t="str">
        <f>E398</f>
        <v>AULA</v>
      </c>
      <c r="F61" s="24" t="s">
        <v>22</v>
      </c>
      <c r="G61" s="25"/>
      <c r="H61" s="152">
        <f>I398</f>
        <v>0</v>
      </c>
      <c r="I61" s="153"/>
    </row>
    <row r="62" spans="2:9" ht="15" customHeight="1">
      <c r="B62" s="108">
        <v>9</v>
      </c>
      <c r="C62" s="165" t="s">
        <v>127</v>
      </c>
      <c r="D62" s="165"/>
      <c r="E62" s="97"/>
      <c r="F62" s="22"/>
      <c r="G62" s="23"/>
      <c r="H62" s="171">
        <f>SUM(H63:I73)</f>
        <v>0</v>
      </c>
      <c r="I62" s="172"/>
    </row>
    <row r="63" spans="2:9">
      <c r="B63" s="105">
        <v>9.1</v>
      </c>
      <c r="C63" s="158" t="s">
        <v>128</v>
      </c>
      <c r="D63" s="158"/>
      <c r="E63" s="96" t="str">
        <f>E413</f>
        <v>AULA</v>
      </c>
      <c r="F63" s="24" t="s">
        <v>20</v>
      </c>
      <c r="G63" s="25"/>
      <c r="H63" s="152">
        <f>I413</f>
        <v>0</v>
      </c>
      <c r="I63" s="153"/>
    </row>
    <row r="64" spans="2:9">
      <c r="B64" s="107">
        <v>9.1999999999999993</v>
      </c>
      <c r="C64" s="201" t="s">
        <v>129</v>
      </c>
      <c r="D64" s="201"/>
      <c r="E64" s="96" t="str">
        <f>E427</f>
        <v>AULA</v>
      </c>
      <c r="F64" s="22" t="s">
        <v>20</v>
      </c>
      <c r="G64" s="25"/>
      <c r="H64" s="202">
        <f>I427</f>
        <v>0</v>
      </c>
      <c r="I64" s="203"/>
    </row>
    <row r="65" spans="2:9" ht="15" customHeight="1">
      <c r="B65" s="105">
        <v>9.3000000000000007</v>
      </c>
      <c r="C65" s="168" t="s">
        <v>130</v>
      </c>
      <c r="D65" s="168"/>
      <c r="E65" s="96" t="str">
        <f>E449</f>
        <v>AULA</v>
      </c>
      <c r="F65" s="22" t="s">
        <v>22</v>
      </c>
      <c r="G65" s="25"/>
      <c r="H65" s="152">
        <f>I449</f>
        <v>0</v>
      </c>
      <c r="I65" s="153"/>
    </row>
    <row r="66" spans="2:9" ht="15" customHeight="1">
      <c r="B66" s="107">
        <v>9.4</v>
      </c>
      <c r="C66" s="168" t="s">
        <v>320</v>
      </c>
      <c r="D66" s="168"/>
      <c r="E66" s="96" t="str">
        <f>E457</f>
        <v>AULA</v>
      </c>
      <c r="F66" s="22" t="s">
        <v>22</v>
      </c>
      <c r="G66" s="25"/>
      <c r="H66" s="152">
        <f>I457</f>
        <v>0</v>
      </c>
      <c r="I66" s="153"/>
    </row>
    <row r="67" spans="2:9" ht="15" customHeight="1">
      <c r="B67" s="105">
        <v>9.5</v>
      </c>
      <c r="C67" s="168" t="s">
        <v>131</v>
      </c>
      <c r="D67" s="168"/>
      <c r="E67" s="96" t="str">
        <f>E463</f>
        <v>AULA</v>
      </c>
      <c r="F67" s="22" t="s">
        <v>22</v>
      </c>
      <c r="G67" s="25"/>
      <c r="H67" s="152">
        <f>I463</f>
        <v>0</v>
      </c>
      <c r="I67" s="153"/>
    </row>
    <row r="68" spans="2:9" ht="15" customHeight="1">
      <c r="B68" s="107">
        <v>9.6</v>
      </c>
      <c r="C68" s="168" t="s">
        <v>132</v>
      </c>
      <c r="D68" s="168"/>
      <c r="E68" s="96" t="str">
        <f>E469</f>
        <v>AULA</v>
      </c>
      <c r="F68" s="22" t="s">
        <v>22</v>
      </c>
      <c r="G68" s="25"/>
      <c r="H68" s="152">
        <f>I469</f>
        <v>0</v>
      </c>
      <c r="I68" s="153"/>
    </row>
    <row r="69" spans="2:9" ht="15" customHeight="1">
      <c r="B69" s="105">
        <v>9.6999999999999993</v>
      </c>
      <c r="C69" s="201" t="s">
        <v>133</v>
      </c>
      <c r="D69" s="201"/>
      <c r="E69" s="96" t="str">
        <f>E478</f>
        <v>AULA</v>
      </c>
      <c r="F69" s="22" t="s">
        <v>22</v>
      </c>
      <c r="G69" s="25"/>
      <c r="H69" s="152">
        <f>I478</f>
        <v>0</v>
      </c>
      <c r="I69" s="153"/>
    </row>
    <row r="70" spans="2:9" ht="15" customHeight="1">
      <c r="B70" s="107">
        <v>9.8000000000000007</v>
      </c>
      <c r="C70" s="168" t="s">
        <v>134</v>
      </c>
      <c r="D70" s="168"/>
      <c r="E70" s="96" t="str">
        <f>E489</f>
        <v>AULA</v>
      </c>
      <c r="F70" s="22" t="s">
        <v>22</v>
      </c>
      <c r="G70" s="25"/>
      <c r="H70" s="152">
        <f>I489</f>
        <v>0</v>
      </c>
      <c r="I70" s="153"/>
    </row>
    <row r="71" spans="2:9" ht="15" customHeight="1">
      <c r="B71" s="105">
        <v>9.9</v>
      </c>
      <c r="C71" s="168" t="s">
        <v>135</v>
      </c>
      <c r="D71" s="168"/>
      <c r="E71" s="96" t="str">
        <f>E494</f>
        <v>AULA</v>
      </c>
      <c r="F71" s="22" t="s">
        <v>22</v>
      </c>
      <c r="G71" s="25"/>
      <c r="H71" s="152">
        <f>I494</f>
        <v>0</v>
      </c>
      <c r="I71" s="153"/>
    </row>
    <row r="72" spans="2:9" ht="15" customHeight="1">
      <c r="B72" s="107">
        <v>10.11</v>
      </c>
      <c r="C72" s="158" t="s">
        <v>136</v>
      </c>
      <c r="D72" s="158"/>
      <c r="E72" s="96" t="str">
        <f>E499</f>
        <v>AULA</v>
      </c>
      <c r="F72" s="24" t="s">
        <v>69</v>
      </c>
      <c r="G72" s="25"/>
      <c r="H72" s="152">
        <f>I499</f>
        <v>0</v>
      </c>
      <c r="I72" s="153"/>
    </row>
    <row r="73" spans="2:9" ht="15" customHeight="1">
      <c r="B73" s="107">
        <v>10.119999999999999</v>
      </c>
      <c r="C73" s="204" t="s">
        <v>137</v>
      </c>
      <c r="D73" s="204"/>
      <c r="E73" s="96" t="str">
        <f>E505</f>
        <v>AULA</v>
      </c>
      <c r="F73" s="24" t="s">
        <v>20</v>
      </c>
      <c r="G73" s="25"/>
      <c r="H73" s="152">
        <f>I505</f>
        <v>0</v>
      </c>
      <c r="I73" s="153"/>
    </row>
    <row r="74" spans="2:9" ht="15" customHeight="1">
      <c r="B74" s="108">
        <v>10</v>
      </c>
      <c r="C74" s="170" t="s">
        <v>138</v>
      </c>
      <c r="D74" s="205"/>
      <c r="E74" s="98"/>
      <c r="F74" s="24" t="s">
        <v>20</v>
      </c>
      <c r="G74" s="28"/>
      <c r="H74" s="154">
        <f>SUM(H75)</f>
        <v>0</v>
      </c>
      <c r="I74" s="155"/>
    </row>
    <row r="75" spans="2:9" ht="15.75" customHeight="1">
      <c r="B75" s="105">
        <v>10.1</v>
      </c>
      <c r="C75" s="158" t="s">
        <v>139</v>
      </c>
      <c r="D75" s="158"/>
      <c r="E75" s="96" t="str">
        <f>E511</f>
        <v>AULA</v>
      </c>
      <c r="F75" s="27"/>
      <c r="G75" s="26"/>
      <c r="H75" s="152">
        <f>I511</f>
        <v>0</v>
      </c>
      <c r="I75" s="153"/>
    </row>
    <row r="76" spans="2:9" ht="15.75" customHeight="1">
      <c r="B76" s="108">
        <v>11</v>
      </c>
      <c r="C76" s="170" t="s">
        <v>140</v>
      </c>
      <c r="D76" s="170"/>
      <c r="E76" s="98"/>
      <c r="F76" s="24" t="s">
        <v>20</v>
      </c>
      <c r="G76" s="27"/>
      <c r="H76" s="154">
        <f>SUM(H77:I78)</f>
        <v>0</v>
      </c>
      <c r="I76" s="155"/>
    </row>
    <row r="77" spans="2:9" ht="14.25" customHeight="1">
      <c r="B77" s="105">
        <v>11.1</v>
      </c>
      <c r="C77" s="204" t="s">
        <v>141</v>
      </c>
      <c r="D77" s="204"/>
      <c r="E77" s="96" t="str">
        <f>E522</f>
        <v>AULA</v>
      </c>
      <c r="F77" s="24" t="s">
        <v>20</v>
      </c>
      <c r="G77" s="25"/>
      <c r="H77" s="152">
        <f>I522</f>
        <v>0</v>
      </c>
      <c r="I77" s="153"/>
    </row>
    <row r="78" spans="2:9" ht="15.75" customHeight="1">
      <c r="B78" s="105">
        <v>11.2</v>
      </c>
      <c r="C78" s="206" t="s">
        <v>121</v>
      </c>
      <c r="D78" s="206"/>
      <c r="E78" s="96" t="str">
        <f>E529</f>
        <v>AULA</v>
      </c>
      <c r="F78" s="24" t="s">
        <v>20</v>
      </c>
      <c r="G78" s="25"/>
      <c r="H78" s="152">
        <f>I529</f>
        <v>0</v>
      </c>
      <c r="I78" s="153"/>
    </row>
    <row r="79" spans="2:9" ht="15.75" customHeight="1">
      <c r="B79" s="108">
        <v>12</v>
      </c>
      <c r="C79" s="165" t="s">
        <v>142</v>
      </c>
      <c r="D79" s="165"/>
      <c r="E79" s="98"/>
      <c r="F79" s="27"/>
      <c r="G79" s="28"/>
      <c r="H79" s="154">
        <f>SUM(H80:I82)</f>
        <v>0</v>
      </c>
      <c r="I79" s="155"/>
    </row>
    <row r="80" spans="2:9" ht="15.75" customHeight="1">
      <c r="B80" s="108"/>
      <c r="C80" s="158" t="s">
        <v>143</v>
      </c>
      <c r="D80" s="158"/>
      <c r="E80" s="96" t="str">
        <f>E537</f>
        <v>AULA</v>
      </c>
      <c r="F80" s="24" t="s">
        <v>20</v>
      </c>
      <c r="G80" s="25"/>
      <c r="H80" s="152">
        <f>I537</f>
        <v>0</v>
      </c>
      <c r="I80" s="153"/>
    </row>
    <row r="81" spans="2:9" ht="15.75" customHeight="1">
      <c r="B81" s="108"/>
      <c r="C81" s="158" t="s">
        <v>144</v>
      </c>
      <c r="D81" s="158"/>
      <c r="E81" s="96" t="str">
        <f>E542</f>
        <v>AULA</v>
      </c>
      <c r="F81" s="24" t="s">
        <v>20</v>
      </c>
      <c r="G81" s="25"/>
      <c r="H81" s="152">
        <f>I542</f>
        <v>0</v>
      </c>
      <c r="I81" s="153"/>
    </row>
    <row r="82" spans="2:9" ht="15.75" customHeight="1">
      <c r="B82" s="108"/>
      <c r="C82" s="158" t="s">
        <v>145</v>
      </c>
      <c r="D82" s="158"/>
      <c r="E82" s="96" t="str">
        <f>E548</f>
        <v>AULA</v>
      </c>
      <c r="F82" s="24" t="s">
        <v>22</v>
      </c>
      <c r="G82" s="25"/>
      <c r="H82" s="152">
        <f>I548</f>
        <v>0</v>
      </c>
      <c r="I82" s="153"/>
    </row>
    <row r="83" spans="2:9" ht="15.75" customHeight="1">
      <c r="B83" s="108">
        <v>13</v>
      </c>
      <c r="C83" s="165" t="s">
        <v>150</v>
      </c>
      <c r="D83" s="165"/>
      <c r="E83" s="98"/>
      <c r="F83" s="27"/>
      <c r="G83" s="28"/>
      <c r="H83" s="154">
        <f>SUM(H84:I87)</f>
        <v>0</v>
      </c>
      <c r="I83" s="155"/>
    </row>
    <row r="84" spans="2:9" ht="15.75" customHeight="1">
      <c r="B84" s="108"/>
      <c r="C84" s="158" t="s">
        <v>146</v>
      </c>
      <c r="D84" s="158"/>
      <c r="E84" s="96" t="str">
        <f>E556</f>
        <v>AULA</v>
      </c>
      <c r="F84" s="24" t="s">
        <v>20</v>
      </c>
      <c r="G84" s="25"/>
      <c r="H84" s="152">
        <f>I556</f>
        <v>0</v>
      </c>
      <c r="I84" s="153"/>
    </row>
    <row r="85" spans="2:9" ht="15.75" customHeight="1">
      <c r="B85" s="108"/>
      <c r="C85" s="158" t="s">
        <v>147</v>
      </c>
      <c r="D85" s="158"/>
      <c r="E85" s="96" t="str">
        <f>E565</f>
        <v>AULA</v>
      </c>
      <c r="F85" s="24" t="s">
        <v>19</v>
      </c>
      <c r="G85" s="25"/>
      <c r="H85" s="152">
        <f>I565</f>
        <v>0</v>
      </c>
      <c r="I85" s="153"/>
    </row>
    <row r="86" spans="2:9" ht="15.75" customHeight="1">
      <c r="B86" s="108"/>
      <c r="C86" s="158" t="s">
        <v>148</v>
      </c>
      <c r="D86" s="158"/>
      <c r="E86" s="96" t="str">
        <f>E576</f>
        <v>AULA</v>
      </c>
      <c r="F86" s="24" t="s">
        <v>164</v>
      </c>
      <c r="G86" s="25"/>
      <c r="H86" s="152">
        <f>I576</f>
        <v>0</v>
      </c>
      <c r="I86" s="153"/>
    </row>
    <row r="87" spans="2:9" ht="15.75" customHeight="1">
      <c r="B87" s="108"/>
      <c r="C87" s="158" t="s">
        <v>149</v>
      </c>
      <c r="D87" s="158"/>
      <c r="E87" s="96" t="str">
        <f>E579</f>
        <v>AULA</v>
      </c>
      <c r="F87" s="24" t="s">
        <v>20</v>
      </c>
      <c r="G87" s="25"/>
      <c r="H87" s="152">
        <f>I579</f>
        <v>0</v>
      </c>
      <c r="I87" s="153"/>
    </row>
    <row r="88" spans="2:9" ht="15.75" customHeight="1">
      <c r="B88" s="108">
        <v>14</v>
      </c>
      <c r="C88" s="165" t="s">
        <v>151</v>
      </c>
      <c r="D88" s="165"/>
      <c r="E88" s="98"/>
      <c r="F88" s="27"/>
      <c r="G88" s="28"/>
      <c r="H88" s="154">
        <f>SUM(H89:I94)</f>
        <v>0</v>
      </c>
      <c r="I88" s="155"/>
    </row>
    <row r="89" spans="2:9" ht="15.75" customHeight="1">
      <c r="B89" s="108"/>
      <c r="C89" s="158" t="s">
        <v>152</v>
      </c>
      <c r="D89" s="158"/>
      <c r="E89" s="96" t="str">
        <f>E584</f>
        <v>AULA</v>
      </c>
      <c r="F89" s="24" t="s">
        <v>20</v>
      </c>
      <c r="G89" s="25"/>
      <c r="H89" s="152">
        <f>I584</f>
        <v>0</v>
      </c>
      <c r="I89" s="153"/>
    </row>
    <row r="90" spans="2:9" ht="15.75" customHeight="1">
      <c r="B90" s="108"/>
      <c r="C90" s="158" t="s">
        <v>153</v>
      </c>
      <c r="D90" s="158"/>
      <c r="E90" s="96" t="str">
        <f>E595</f>
        <v>AULA</v>
      </c>
      <c r="F90" s="24" t="s">
        <v>20</v>
      </c>
      <c r="G90" s="25"/>
      <c r="H90" s="152">
        <f>I595</f>
        <v>0</v>
      </c>
      <c r="I90" s="153"/>
    </row>
    <row r="91" spans="2:9" ht="15.75" customHeight="1">
      <c r="B91" s="108"/>
      <c r="C91" s="158" t="s">
        <v>154</v>
      </c>
      <c r="D91" s="158"/>
      <c r="E91" s="96" t="str">
        <f>E600</f>
        <v>AULA</v>
      </c>
      <c r="F91" s="24" t="s">
        <v>20</v>
      </c>
      <c r="G91" s="25"/>
      <c r="H91" s="152">
        <f>I600</f>
        <v>0</v>
      </c>
      <c r="I91" s="153"/>
    </row>
    <row r="92" spans="2:9" ht="15.75" customHeight="1">
      <c r="B92" s="108"/>
      <c r="C92" s="158" t="s">
        <v>155</v>
      </c>
      <c r="D92" s="158"/>
      <c r="E92" s="96" t="str">
        <f>E604</f>
        <v>AULA</v>
      </c>
      <c r="F92" s="24" t="s">
        <v>20</v>
      </c>
      <c r="G92" s="25"/>
      <c r="H92" s="152">
        <f>I604</f>
        <v>0</v>
      </c>
      <c r="I92" s="153"/>
    </row>
    <row r="93" spans="2:9" ht="15.75" customHeight="1">
      <c r="B93" s="108"/>
      <c r="C93" s="158" t="s">
        <v>156</v>
      </c>
      <c r="D93" s="158"/>
      <c r="E93" s="96" t="str">
        <f>E609</f>
        <v>AULA</v>
      </c>
      <c r="F93" s="24" t="s">
        <v>20</v>
      </c>
      <c r="G93" s="25"/>
      <c r="H93" s="152">
        <f>I609</f>
        <v>0</v>
      </c>
      <c r="I93" s="153"/>
    </row>
    <row r="94" spans="2:9" ht="15.75" customHeight="1">
      <c r="B94" s="108"/>
      <c r="C94" s="158" t="s">
        <v>157</v>
      </c>
      <c r="D94" s="158"/>
      <c r="E94" s="96" t="str">
        <f>E614</f>
        <v>AULA</v>
      </c>
      <c r="F94" s="24" t="s">
        <v>20</v>
      </c>
      <c r="G94" s="25"/>
      <c r="H94" s="152">
        <f>I614</f>
        <v>0</v>
      </c>
      <c r="I94" s="153"/>
    </row>
    <row r="95" spans="2:9" ht="15.75" customHeight="1">
      <c r="B95" s="108">
        <v>15</v>
      </c>
      <c r="C95" s="165" t="s">
        <v>64</v>
      </c>
      <c r="D95" s="165"/>
      <c r="E95" s="98"/>
      <c r="F95" s="27"/>
      <c r="G95" s="28"/>
      <c r="H95" s="154">
        <f>SUM(H96:I101)</f>
        <v>0</v>
      </c>
      <c r="I95" s="155"/>
    </row>
    <row r="96" spans="2:9" ht="15.75" customHeight="1">
      <c r="B96" s="108"/>
      <c r="C96" s="158" t="s">
        <v>158</v>
      </c>
      <c r="D96" s="158"/>
      <c r="E96" s="96" t="str">
        <f>E618</f>
        <v>AULA</v>
      </c>
      <c r="F96" s="24" t="s">
        <v>19</v>
      </c>
      <c r="G96" s="25"/>
      <c r="H96" s="152">
        <f>I618</f>
        <v>0</v>
      </c>
      <c r="I96" s="153"/>
    </row>
    <row r="97" spans="2:9" ht="15.75" customHeight="1">
      <c r="B97" s="108"/>
      <c r="C97" s="158" t="s">
        <v>165</v>
      </c>
      <c r="D97" s="166"/>
      <c r="E97" s="96" t="str">
        <f>E627</f>
        <v>AULA</v>
      </c>
      <c r="F97" s="24" t="s">
        <v>19</v>
      </c>
      <c r="G97" s="25"/>
      <c r="H97" s="152">
        <f>I627</f>
        <v>0</v>
      </c>
      <c r="I97" s="153"/>
    </row>
    <row r="98" spans="2:9" ht="15.75" customHeight="1">
      <c r="B98" s="108"/>
      <c r="C98" s="158" t="s">
        <v>159</v>
      </c>
      <c r="D98" s="158"/>
      <c r="E98" s="96" t="str">
        <f>E632</f>
        <v>AULA</v>
      </c>
      <c r="F98" s="24" t="s">
        <v>19</v>
      </c>
      <c r="G98" s="25"/>
      <c r="H98" s="152">
        <f>I632</f>
        <v>0</v>
      </c>
      <c r="I98" s="153"/>
    </row>
    <row r="99" spans="2:9" ht="15.75" customHeight="1">
      <c r="B99" s="108"/>
      <c r="C99" s="158" t="s">
        <v>160</v>
      </c>
      <c r="D99" s="158"/>
      <c r="E99" s="96" t="str">
        <f>E639</f>
        <v>AULA</v>
      </c>
      <c r="F99" s="24" t="s">
        <v>78</v>
      </c>
      <c r="G99" s="25"/>
      <c r="H99" s="152">
        <f>I639</f>
        <v>0</v>
      </c>
      <c r="I99" s="153"/>
    </row>
    <row r="100" spans="2:9" ht="23.25" customHeight="1">
      <c r="B100" s="108"/>
      <c r="C100" s="158" t="s">
        <v>161</v>
      </c>
      <c r="D100" s="158"/>
      <c r="E100" s="96" t="str">
        <f>E644</f>
        <v>AULA</v>
      </c>
      <c r="F100" s="24" t="s">
        <v>69</v>
      </c>
      <c r="G100" s="25"/>
      <c r="H100" s="152">
        <f>I644</f>
        <v>0</v>
      </c>
      <c r="I100" s="153"/>
    </row>
    <row r="101" spans="2:9" ht="15.75" customHeight="1" thickBot="1">
      <c r="B101" s="109"/>
      <c r="C101" s="159" t="s">
        <v>162</v>
      </c>
      <c r="D101" s="159"/>
      <c r="E101" s="110" t="str">
        <f>E650</f>
        <v>AULA</v>
      </c>
      <c r="F101" s="111" t="s">
        <v>75</v>
      </c>
      <c r="G101" s="112"/>
      <c r="H101" s="156">
        <f>I650</f>
        <v>0</v>
      </c>
      <c r="I101" s="157"/>
    </row>
    <row r="102" spans="2:9" ht="20.100000000000001" customHeight="1" thickBot="1">
      <c r="B102" s="195" t="s">
        <v>28</v>
      </c>
      <c r="C102" s="196"/>
      <c r="D102" s="196"/>
      <c r="E102" s="196"/>
      <c r="F102" s="196"/>
      <c r="G102" s="196"/>
      <c r="H102" s="197">
        <f>H95+H88+H83+H79+H76+H74+H62+H51+H49+H46+H41+H37+H27+H19+H11</f>
        <v>162</v>
      </c>
      <c r="I102" s="198"/>
    </row>
    <row r="103" spans="2:9" ht="16.5" thickTop="1" thickBot="1">
      <c r="B103" s="199" t="s">
        <v>29</v>
      </c>
      <c r="C103" s="200"/>
      <c r="D103" s="200"/>
      <c r="E103" s="200"/>
      <c r="F103" s="200"/>
      <c r="G103" s="190"/>
      <c r="H103" s="191"/>
      <c r="I103" s="192"/>
    </row>
    <row r="104" spans="2:9" ht="15.75" thickBot="1">
      <c r="B104" s="181" t="s">
        <v>30</v>
      </c>
      <c r="C104" s="182"/>
      <c r="D104" s="182"/>
      <c r="E104" s="182"/>
      <c r="F104" s="182"/>
      <c r="G104" s="190"/>
      <c r="H104" s="191"/>
      <c r="I104" s="192"/>
    </row>
    <row r="105" spans="2:9" ht="15.75" thickBot="1">
      <c r="B105" s="181" t="s">
        <v>31</v>
      </c>
      <c r="C105" s="182"/>
      <c r="D105" s="182"/>
      <c r="E105" s="182"/>
      <c r="F105" s="182"/>
      <c r="G105" s="190"/>
      <c r="H105" s="191"/>
      <c r="I105" s="192"/>
    </row>
    <row r="106" spans="2:9" ht="15.75" thickBot="1">
      <c r="B106" s="193" t="s">
        <v>32</v>
      </c>
      <c r="C106" s="194"/>
      <c r="D106" s="194"/>
      <c r="E106" s="194"/>
      <c r="F106" s="194"/>
      <c r="G106" s="190"/>
      <c r="H106" s="191"/>
      <c r="I106" s="192"/>
    </row>
    <row r="107" spans="2:9" ht="17.25" customHeight="1" thickBot="1">
      <c r="B107" s="175" t="s">
        <v>33</v>
      </c>
      <c r="C107" s="176"/>
      <c r="D107" s="176"/>
      <c r="E107" s="176"/>
      <c r="F107" s="176"/>
      <c r="G107" s="176"/>
      <c r="H107" s="176"/>
      <c r="I107" s="177"/>
    </row>
    <row r="108" spans="2:9" ht="35.25" customHeight="1" thickBot="1">
      <c r="B108" s="113" t="s">
        <v>34</v>
      </c>
      <c r="C108" s="178" t="s">
        <v>35</v>
      </c>
      <c r="D108" s="178"/>
      <c r="E108" s="114" t="s">
        <v>74</v>
      </c>
      <c r="F108" s="114" t="s">
        <v>36</v>
      </c>
      <c r="G108" s="115" t="s">
        <v>37</v>
      </c>
      <c r="H108" s="115" t="s">
        <v>38</v>
      </c>
      <c r="I108" s="116" t="s">
        <v>39</v>
      </c>
    </row>
    <row r="109" spans="2:9">
      <c r="B109" s="122">
        <v>1</v>
      </c>
      <c r="C109" s="179" t="s">
        <v>18</v>
      </c>
      <c r="D109" s="179"/>
      <c r="E109" s="123"/>
      <c r="F109" s="124"/>
      <c r="G109" s="124"/>
      <c r="H109" s="125"/>
      <c r="I109" s="126">
        <f>I110+I120+I127+I137+I143+I152+I164</f>
        <v>59</v>
      </c>
    </row>
    <row r="110" spans="2:9" ht="18.75" customHeight="1">
      <c r="B110" s="127">
        <v>1.1000000000000001</v>
      </c>
      <c r="C110" s="180" t="s">
        <v>89</v>
      </c>
      <c r="D110" s="180"/>
      <c r="E110" s="118" t="s">
        <v>166</v>
      </c>
      <c r="F110" s="21" t="s">
        <v>19</v>
      </c>
      <c r="G110" s="19"/>
      <c r="H110" s="20"/>
      <c r="I110" s="128">
        <f>SUM(I111:I119)</f>
        <v>9</v>
      </c>
    </row>
    <row r="111" spans="2:9">
      <c r="B111" s="129">
        <v>1.1100000000000001</v>
      </c>
      <c r="C111" s="145" t="s">
        <v>40</v>
      </c>
      <c r="D111" s="145"/>
      <c r="E111" s="15"/>
      <c r="F111" s="3" t="s">
        <v>41</v>
      </c>
      <c r="G111" s="4">
        <v>1</v>
      </c>
      <c r="H111" s="5">
        <v>1</v>
      </c>
      <c r="I111" s="130">
        <f t="shared" ref="I111:I119" si="0">+H111*G111</f>
        <v>1</v>
      </c>
    </row>
    <row r="112" spans="2:9">
      <c r="B112" s="129">
        <v>1.1200000000000001</v>
      </c>
      <c r="C112" s="145" t="s">
        <v>42</v>
      </c>
      <c r="D112" s="145"/>
      <c r="E112" s="15"/>
      <c r="F112" s="3" t="s">
        <v>43</v>
      </c>
      <c r="G112" s="4">
        <v>1</v>
      </c>
      <c r="H112" s="5">
        <v>1</v>
      </c>
      <c r="I112" s="130">
        <f t="shared" si="0"/>
        <v>1</v>
      </c>
    </row>
    <row r="113" spans="2:9">
      <c r="B113" s="129">
        <v>1.1299999999999999</v>
      </c>
      <c r="C113" s="145" t="s">
        <v>44</v>
      </c>
      <c r="D113" s="145"/>
      <c r="E113" s="15"/>
      <c r="F113" s="3" t="s">
        <v>45</v>
      </c>
      <c r="G113" s="4">
        <v>1</v>
      </c>
      <c r="H113" s="5">
        <v>1</v>
      </c>
      <c r="I113" s="130">
        <f t="shared" si="0"/>
        <v>1</v>
      </c>
    </row>
    <row r="114" spans="2:9">
      <c r="B114" s="129">
        <v>1.1399999999999999</v>
      </c>
      <c r="C114" s="145" t="s">
        <v>46</v>
      </c>
      <c r="D114" s="145"/>
      <c r="E114" s="15"/>
      <c r="F114" s="3" t="s">
        <v>47</v>
      </c>
      <c r="G114" s="4">
        <v>1</v>
      </c>
      <c r="H114" s="5">
        <v>1</v>
      </c>
      <c r="I114" s="130">
        <f t="shared" si="0"/>
        <v>1</v>
      </c>
    </row>
    <row r="115" spans="2:9">
      <c r="B115" s="129">
        <v>1.1499999999999999</v>
      </c>
      <c r="C115" s="145" t="s">
        <v>48</v>
      </c>
      <c r="D115" s="145"/>
      <c r="E115" s="15"/>
      <c r="F115" s="3" t="s">
        <v>47</v>
      </c>
      <c r="G115" s="4">
        <v>1</v>
      </c>
      <c r="H115" s="5">
        <v>1</v>
      </c>
      <c r="I115" s="130">
        <f t="shared" si="0"/>
        <v>1</v>
      </c>
    </row>
    <row r="116" spans="2:9">
      <c r="B116" s="129">
        <v>1.1599999999999999</v>
      </c>
      <c r="C116" s="145" t="s">
        <v>49</v>
      </c>
      <c r="D116" s="145"/>
      <c r="E116" s="15"/>
      <c r="F116" s="3" t="s">
        <v>43</v>
      </c>
      <c r="G116" s="4">
        <v>1</v>
      </c>
      <c r="H116" s="5">
        <v>1</v>
      </c>
      <c r="I116" s="130">
        <f t="shared" si="0"/>
        <v>1</v>
      </c>
    </row>
    <row r="117" spans="2:9">
      <c r="B117" s="129">
        <v>1.17</v>
      </c>
      <c r="C117" s="145" t="s">
        <v>50</v>
      </c>
      <c r="D117" s="145"/>
      <c r="E117" s="15"/>
      <c r="F117" s="3" t="s">
        <v>43</v>
      </c>
      <c r="G117" s="4">
        <v>1</v>
      </c>
      <c r="H117" s="5">
        <v>1</v>
      </c>
      <c r="I117" s="130">
        <f t="shared" si="0"/>
        <v>1</v>
      </c>
    </row>
    <row r="118" spans="2:9">
      <c r="B118" s="129">
        <v>1.18</v>
      </c>
      <c r="C118" s="145" t="s">
        <v>44</v>
      </c>
      <c r="D118" s="145"/>
      <c r="E118" s="15"/>
      <c r="F118" s="3" t="s">
        <v>45</v>
      </c>
      <c r="G118" s="4">
        <v>1</v>
      </c>
      <c r="H118" s="5">
        <v>1</v>
      </c>
      <c r="I118" s="130">
        <f t="shared" si="0"/>
        <v>1</v>
      </c>
    </row>
    <row r="119" spans="2:9">
      <c r="B119" s="129">
        <v>1.19</v>
      </c>
      <c r="C119" s="145" t="s">
        <v>666</v>
      </c>
      <c r="D119" s="145"/>
      <c r="E119" s="15"/>
      <c r="F119" s="3" t="s">
        <v>45</v>
      </c>
      <c r="G119" s="4">
        <v>1</v>
      </c>
      <c r="H119" s="5">
        <v>1</v>
      </c>
      <c r="I119" s="130">
        <f t="shared" si="0"/>
        <v>1</v>
      </c>
    </row>
    <row r="120" spans="2:9">
      <c r="B120" s="127">
        <v>1.2</v>
      </c>
      <c r="C120" s="189" t="s">
        <v>83</v>
      </c>
      <c r="D120" s="189"/>
      <c r="E120" s="118" t="s">
        <v>166</v>
      </c>
      <c r="F120" s="119"/>
      <c r="G120" s="19"/>
      <c r="H120" s="20"/>
      <c r="I120" s="128">
        <f>SUM(I121:I126)</f>
        <v>6</v>
      </c>
    </row>
    <row r="121" spans="2:9">
      <c r="B121" s="129">
        <v>1.21</v>
      </c>
      <c r="C121" s="145" t="s">
        <v>178</v>
      </c>
      <c r="D121" s="145"/>
      <c r="E121" s="15"/>
      <c r="F121" s="3" t="s">
        <v>47</v>
      </c>
      <c r="G121" s="4">
        <v>1</v>
      </c>
      <c r="H121" s="5">
        <v>1</v>
      </c>
      <c r="I121" s="130">
        <f t="shared" ref="I121:I126" si="1">+H121*G121</f>
        <v>1</v>
      </c>
    </row>
    <row r="122" spans="2:9">
      <c r="B122" s="129">
        <v>1.22</v>
      </c>
      <c r="C122" s="145" t="s">
        <v>179</v>
      </c>
      <c r="D122" s="145"/>
      <c r="E122" s="15"/>
      <c r="F122" s="3" t="s">
        <v>47</v>
      </c>
      <c r="G122" s="4">
        <v>1</v>
      </c>
      <c r="H122" s="5">
        <v>1</v>
      </c>
      <c r="I122" s="130">
        <f t="shared" si="1"/>
        <v>1</v>
      </c>
    </row>
    <row r="123" spans="2:9">
      <c r="B123" s="129">
        <v>1.23</v>
      </c>
      <c r="C123" s="145" t="s">
        <v>240</v>
      </c>
      <c r="D123" s="145"/>
      <c r="E123" s="15"/>
      <c r="F123" s="3" t="s">
        <v>51</v>
      </c>
      <c r="G123" s="4">
        <v>1</v>
      </c>
      <c r="H123" s="5">
        <v>1</v>
      </c>
      <c r="I123" s="130">
        <f t="shared" si="1"/>
        <v>1</v>
      </c>
    </row>
    <row r="124" spans="2:9">
      <c r="B124" s="129">
        <v>1.24</v>
      </c>
      <c r="C124" s="145" t="s">
        <v>173</v>
      </c>
      <c r="D124" s="145"/>
      <c r="E124" s="15"/>
      <c r="F124" s="3" t="s">
        <v>68</v>
      </c>
      <c r="G124" s="4">
        <v>1</v>
      </c>
      <c r="H124" s="5">
        <v>1</v>
      </c>
      <c r="I124" s="130">
        <f t="shared" si="1"/>
        <v>1</v>
      </c>
    </row>
    <row r="125" spans="2:9">
      <c r="B125" s="129">
        <v>1.25</v>
      </c>
      <c r="C125" s="145" t="s">
        <v>44</v>
      </c>
      <c r="D125" s="145"/>
      <c r="E125" s="15"/>
      <c r="F125" s="3" t="s">
        <v>45</v>
      </c>
      <c r="G125" s="4">
        <v>1</v>
      </c>
      <c r="H125" s="5">
        <v>1</v>
      </c>
      <c r="I125" s="130">
        <f t="shared" si="1"/>
        <v>1</v>
      </c>
    </row>
    <row r="126" spans="2:9">
      <c r="B126" s="129">
        <v>1.26</v>
      </c>
      <c r="C126" s="145" t="s">
        <v>172</v>
      </c>
      <c r="D126" s="145"/>
      <c r="E126" s="15"/>
      <c r="F126" s="3" t="s">
        <v>45</v>
      </c>
      <c r="G126" s="4">
        <v>1</v>
      </c>
      <c r="H126" s="5">
        <v>1</v>
      </c>
      <c r="I126" s="130">
        <f t="shared" si="1"/>
        <v>1</v>
      </c>
    </row>
    <row r="127" spans="2:9">
      <c r="B127" s="127">
        <v>1.3</v>
      </c>
      <c r="C127" s="147" t="s">
        <v>84</v>
      </c>
      <c r="D127" s="147"/>
      <c r="E127" s="118" t="s">
        <v>166</v>
      </c>
      <c r="F127" s="21" t="s">
        <v>19</v>
      </c>
      <c r="G127" s="17"/>
      <c r="H127" s="18"/>
      <c r="I127" s="128">
        <f>SUM(I128:I136)</f>
        <v>9</v>
      </c>
    </row>
    <row r="128" spans="2:9">
      <c r="B128" s="129">
        <v>1.31</v>
      </c>
      <c r="C128" s="188" t="s">
        <v>77</v>
      </c>
      <c r="D128" s="188"/>
      <c r="E128" s="14"/>
      <c r="F128" s="3" t="s">
        <v>78</v>
      </c>
      <c r="G128" s="4">
        <v>1</v>
      </c>
      <c r="H128" s="5">
        <v>1</v>
      </c>
      <c r="I128" s="130">
        <f t="shared" ref="I128:I136" si="2">+H128*G128</f>
        <v>1</v>
      </c>
    </row>
    <row r="129" spans="2:9">
      <c r="B129" s="129">
        <v>1.32</v>
      </c>
      <c r="C129" s="145" t="s">
        <v>79</v>
      </c>
      <c r="D129" s="145"/>
      <c r="E129" s="15"/>
      <c r="F129" s="3" t="s">
        <v>47</v>
      </c>
      <c r="G129" s="4">
        <v>1</v>
      </c>
      <c r="H129" s="5">
        <v>1</v>
      </c>
      <c r="I129" s="130">
        <f t="shared" si="2"/>
        <v>1</v>
      </c>
    </row>
    <row r="130" spans="2:9">
      <c r="B130" s="129"/>
      <c r="C130" s="145" t="s">
        <v>672</v>
      </c>
      <c r="D130" s="145"/>
      <c r="E130" s="15"/>
      <c r="F130" s="3" t="s">
        <v>75</v>
      </c>
      <c r="G130" s="4">
        <v>1</v>
      </c>
      <c r="H130" s="5">
        <v>1</v>
      </c>
      <c r="I130" s="130">
        <f>+H130*G130</f>
        <v>1</v>
      </c>
    </row>
    <row r="131" spans="2:9">
      <c r="B131" s="129"/>
      <c r="C131" s="145" t="s">
        <v>673</v>
      </c>
      <c r="D131" s="145"/>
      <c r="E131" s="15"/>
      <c r="F131" s="3" t="s">
        <v>55</v>
      </c>
      <c r="G131" s="4">
        <v>1</v>
      </c>
      <c r="H131" s="5">
        <v>1</v>
      </c>
      <c r="I131" s="130">
        <f>+H131*G131</f>
        <v>1</v>
      </c>
    </row>
    <row r="132" spans="2:9">
      <c r="B132" s="129"/>
      <c r="C132" s="145" t="s">
        <v>671</v>
      </c>
      <c r="D132" s="145"/>
      <c r="E132" s="15"/>
      <c r="F132" s="3" t="s">
        <v>47</v>
      </c>
      <c r="G132" s="4">
        <v>1</v>
      </c>
      <c r="H132" s="5">
        <v>1</v>
      </c>
      <c r="I132" s="130">
        <f t="shared" si="2"/>
        <v>1</v>
      </c>
    </row>
    <row r="133" spans="2:9">
      <c r="B133" s="129">
        <v>1.33</v>
      </c>
      <c r="C133" s="145" t="s">
        <v>174</v>
      </c>
      <c r="D133" s="145"/>
      <c r="E133" s="15"/>
      <c r="F133" s="3" t="s">
        <v>47</v>
      </c>
      <c r="G133" s="4">
        <v>1</v>
      </c>
      <c r="H133" s="5">
        <v>1</v>
      </c>
      <c r="I133" s="130">
        <f t="shared" si="2"/>
        <v>1</v>
      </c>
    </row>
    <row r="134" spans="2:9">
      <c r="B134" s="129">
        <v>1.34</v>
      </c>
      <c r="C134" s="145" t="s">
        <v>175</v>
      </c>
      <c r="D134" s="145"/>
      <c r="E134" s="15"/>
      <c r="F134" s="3" t="s">
        <v>55</v>
      </c>
      <c r="G134" s="4">
        <v>1</v>
      </c>
      <c r="H134" s="5">
        <v>1</v>
      </c>
      <c r="I134" s="130">
        <f t="shared" si="2"/>
        <v>1</v>
      </c>
    </row>
    <row r="135" spans="2:9">
      <c r="B135" s="129">
        <v>1.35</v>
      </c>
      <c r="C135" s="145" t="s">
        <v>44</v>
      </c>
      <c r="D135" s="145"/>
      <c r="E135" s="15"/>
      <c r="F135" s="3" t="s">
        <v>45</v>
      </c>
      <c r="G135" s="4">
        <v>1</v>
      </c>
      <c r="H135" s="5">
        <v>1</v>
      </c>
      <c r="I135" s="130">
        <f t="shared" si="2"/>
        <v>1</v>
      </c>
    </row>
    <row r="136" spans="2:9">
      <c r="B136" s="129">
        <v>1.36</v>
      </c>
      <c r="C136" s="145" t="s">
        <v>172</v>
      </c>
      <c r="D136" s="145"/>
      <c r="E136" s="15"/>
      <c r="F136" s="3" t="s">
        <v>45</v>
      </c>
      <c r="G136" s="4">
        <v>1</v>
      </c>
      <c r="H136" s="5">
        <v>1</v>
      </c>
      <c r="I136" s="130">
        <f t="shared" si="2"/>
        <v>1</v>
      </c>
    </row>
    <row r="137" spans="2:9">
      <c r="B137" s="127">
        <v>1.4</v>
      </c>
      <c r="C137" s="147" t="s">
        <v>180</v>
      </c>
      <c r="D137" s="147"/>
      <c r="E137" s="118" t="s">
        <v>166</v>
      </c>
      <c r="F137" s="21" t="s">
        <v>19</v>
      </c>
      <c r="G137" s="17"/>
      <c r="H137" s="18"/>
      <c r="I137" s="128">
        <f>SUM(I138:I142)</f>
        <v>5</v>
      </c>
    </row>
    <row r="138" spans="2:9">
      <c r="B138" s="129">
        <v>1.41</v>
      </c>
      <c r="C138" s="145" t="s">
        <v>176</v>
      </c>
      <c r="D138" s="145"/>
      <c r="E138" s="15"/>
      <c r="F138" s="3" t="s">
        <v>80</v>
      </c>
      <c r="G138" s="4">
        <v>1</v>
      </c>
      <c r="H138" s="5">
        <v>1</v>
      </c>
      <c r="I138" s="130">
        <f>+H138*G138</f>
        <v>1</v>
      </c>
    </row>
    <row r="139" spans="2:9">
      <c r="B139" s="129">
        <v>1.42</v>
      </c>
      <c r="C139" s="145" t="s">
        <v>240</v>
      </c>
      <c r="D139" s="145"/>
      <c r="E139" s="15"/>
      <c r="F139" s="3" t="s">
        <v>51</v>
      </c>
      <c r="G139" s="4">
        <v>1</v>
      </c>
      <c r="H139" s="5">
        <v>1</v>
      </c>
      <c r="I139" s="130">
        <f>+H139*G139</f>
        <v>1</v>
      </c>
    </row>
    <row r="140" spans="2:9">
      <c r="B140" s="129">
        <v>1.43</v>
      </c>
      <c r="C140" s="145" t="s">
        <v>177</v>
      </c>
      <c r="D140" s="145"/>
      <c r="E140" s="15"/>
      <c r="F140" s="3" t="s">
        <v>68</v>
      </c>
      <c r="G140" s="4">
        <v>1</v>
      </c>
      <c r="H140" s="5">
        <v>1</v>
      </c>
      <c r="I140" s="130">
        <f>+H140*G140</f>
        <v>1</v>
      </c>
    </row>
    <row r="141" spans="2:9">
      <c r="B141" s="129">
        <v>1.44</v>
      </c>
      <c r="C141" s="145" t="s">
        <v>44</v>
      </c>
      <c r="D141" s="145"/>
      <c r="E141" s="15"/>
      <c r="F141" s="3" t="s">
        <v>45</v>
      </c>
      <c r="G141" s="4">
        <v>1</v>
      </c>
      <c r="H141" s="5">
        <v>1</v>
      </c>
      <c r="I141" s="130">
        <f>+H141*G141</f>
        <v>1</v>
      </c>
    </row>
    <row r="142" spans="2:9">
      <c r="B142" s="129">
        <v>1.45</v>
      </c>
      <c r="C142" s="145" t="s">
        <v>172</v>
      </c>
      <c r="D142" s="145"/>
      <c r="E142" s="15"/>
      <c r="F142" s="3" t="s">
        <v>45</v>
      </c>
      <c r="G142" s="4">
        <v>1</v>
      </c>
      <c r="H142" s="5">
        <v>1</v>
      </c>
      <c r="I142" s="130">
        <f>+H142*G142</f>
        <v>1</v>
      </c>
    </row>
    <row r="143" spans="2:9">
      <c r="B143" s="127">
        <v>1.5</v>
      </c>
      <c r="C143" s="147" t="s">
        <v>86</v>
      </c>
      <c r="D143" s="147"/>
      <c r="E143" s="118" t="s">
        <v>166</v>
      </c>
      <c r="F143" s="21" t="s">
        <v>20</v>
      </c>
      <c r="G143" s="17"/>
      <c r="H143" s="18"/>
      <c r="I143" s="128">
        <f>SUM(I144:I151)</f>
        <v>8</v>
      </c>
    </row>
    <row r="144" spans="2:9">
      <c r="B144" s="129">
        <v>1.51</v>
      </c>
      <c r="C144" s="188" t="s">
        <v>181</v>
      </c>
      <c r="D144" s="188"/>
      <c r="E144" s="15"/>
      <c r="F144" s="3" t="s">
        <v>41</v>
      </c>
      <c r="G144" s="4">
        <v>1</v>
      </c>
      <c r="H144" s="5">
        <v>1</v>
      </c>
      <c r="I144" s="130">
        <f t="shared" ref="I144:I151" si="3">+H144*G144</f>
        <v>1</v>
      </c>
    </row>
    <row r="145" spans="2:9">
      <c r="B145" s="129">
        <v>1.52</v>
      </c>
      <c r="C145" s="145" t="s">
        <v>182</v>
      </c>
      <c r="D145" s="145"/>
      <c r="E145" s="15"/>
      <c r="F145" s="3" t="s">
        <v>47</v>
      </c>
      <c r="G145" s="4">
        <v>1</v>
      </c>
      <c r="H145" s="5">
        <v>1</v>
      </c>
      <c r="I145" s="130">
        <f t="shared" si="3"/>
        <v>1</v>
      </c>
    </row>
    <row r="146" spans="2:9">
      <c r="B146" s="129">
        <v>1.53</v>
      </c>
      <c r="C146" s="145" t="s">
        <v>183</v>
      </c>
      <c r="D146" s="145"/>
      <c r="E146" s="15"/>
      <c r="F146" s="3" t="s">
        <v>185</v>
      </c>
      <c r="G146" s="4">
        <v>1</v>
      </c>
      <c r="H146" s="5">
        <v>1</v>
      </c>
      <c r="I146" s="130">
        <f t="shared" si="3"/>
        <v>1</v>
      </c>
    </row>
    <row r="147" spans="2:9">
      <c r="B147" s="129">
        <v>1.54</v>
      </c>
      <c r="C147" s="145" t="s">
        <v>184</v>
      </c>
      <c r="D147" s="145"/>
      <c r="E147" s="15"/>
      <c r="F147" s="3" t="s">
        <v>20</v>
      </c>
      <c r="G147" s="4">
        <v>1</v>
      </c>
      <c r="H147" s="5">
        <v>1</v>
      </c>
      <c r="I147" s="130">
        <f t="shared" si="3"/>
        <v>1</v>
      </c>
    </row>
    <row r="148" spans="2:9">
      <c r="B148" s="129">
        <v>1.55</v>
      </c>
      <c r="C148" s="145" t="s">
        <v>240</v>
      </c>
      <c r="D148" s="145"/>
      <c r="E148" s="15"/>
      <c r="F148" s="3" t="s">
        <v>51</v>
      </c>
      <c r="G148" s="4">
        <v>1</v>
      </c>
      <c r="H148" s="5">
        <v>1</v>
      </c>
      <c r="I148" s="130">
        <f t="shared" si="3"/>
        <v>1</v>
      </c>
    </row>
    <row r="149" spans="2:9">
      <c r="B149" s="129">
        <v>1.56</v>
      </c>
      <c r="C149" s="145" t="s">
        <v>52</v>
      </c>
      <c r="D149" s="145"/>
      <c r="E149" s="15"/>
      <c r="F149" s="3" t="s">
        <v>53</v>
      </c>
      <c r="G149" s="4">
        <v>1</v>
      </c>
      <c r="H149" s="5">
        <v>1</v>
      </c>
      <c r="I149" s="130">
        <f t="shared" si="3"/>
        <v>1</v>
      </c>
    </row>
    <row r="150" spans="2:9">
      <c r="B150" s="129">
        <v>1.57</v>
      </c>
      <c r="C150" s="145" t="s">
        <v>76</v>
      </c>
      <c r="D150" s="145"/>
      <c r="E150" s="15"/>
      <c r="F150" s="3" t="s">
        <v>80</v>
      </c>
      <c r="G150" s="4">
        <v>1</v>
      </c>
      <c r="H150" s="5">
        <v>1</v>
      </c>
      <c r="I150" s="130">
        <f t="shared" si="3"/>
        <v>1</v>
      </c>
    </row>
    <row r="151" spans="2:9">
      <c r="B151" s="129">
        <v>1.58</v>
      </c>
      <c r="C151" s="145" t="s">
        <v>172</v>
      </c>
      <c r="D151" s="145"/>
      <c r="E151" s="15"/>
      <c r="F151" s="3" t="s">
        <v>80</v>
      </c>
      <c r="G151" s="4">
        <v>1</v>
      </c>
      <c r="H151" s="5">
        <v>1</v>
      </c>
      <c r="I151" s="130">
        <f t="shared" si="3"/>
        <v>1</v>
      </c>
    </row>
    <row r="152" spans="2:9">
      <c r="B152" s="127">
        <v>1.6</v>
      </c>
      <c r="C152" s="151" t="s">
        <v>186</v>
      </c>
      <c r="D152" s="151"/>
      <c r="E152" s="118" t="s">
        <v>166</v>
      </c>
      <c r="F152" s="21"/>
      <c r="G152" s="17"/>
      <c r="H152" s="18"/>
      <c r="I152" s="128">
        <f>SUM(I153:I163)</f>
        <v>11</v>
      </c>
    </row>
    <row r="153" spans="2:9">
      <c r="B153" s="129">
        <v>1.61</v>
      </c>
      <c r="C153" s="145" t="s">
        <v>187</v>
      </c>
      <c r="D153" s="145"/>
      <c r="E153" s="15"/>
      <c r="F153" s="3" t="s">
        <v>55</v>
      </c>
      <c r="G153" s="4">
        <v>1</v>
      </c>
      <c r="H153" s="5">
        <v>1</v>
      </c>
      <c r="I153" s="130">
        <f t="shared" ref="I153:I160" si="4">+H153*G153</f>
        <v>1</v>
      </c>
    </row>
    <row r="154" spans="2:9">
      <c r="B154" s="129">
        <v>1.62</v>
      </c>
      <c r="C154" s="145" t="s">
        <v>188</v>
      </c>
      <c r="D154" s="145"/>
      <c r="E154" s="15"/>
      <c r="F154" s="3" t="s">
        <v>75</v>
      </c>
      <c r="G154" s="4">
        <v>1</v>
      </c>
      <c r="H154" s="5">
        <v>1</v>
      </c>
      <c r="I154" s="130">
        <f t="shared" si="4"/>
        <v>1</v>
      </c>
    </row>
    <row r="155" spans="2:9">
      <c r="B155" s="129">
        <v>1.63</v>
      </c>
      <c r="C155" s="145" t="s">
        <v>676</v>
      </c>
      <c r="D155" s="145"/>
      <c r="E155" s="15"/>
      <c r="F155" s="3" t="s">
        <v>75</v>
      </c>
      <c r="G155" s="4">
        <v>1</v>
      </c>
      <c r="H155" s="5">
        <v>1</v>
      </c>
      <c r="I155" s="130">
        <f t="shared" si="4"/>
        <v>1</v>
      </c>
    </row>
    <row r="156" spans="2:9">
      <c r="B156" s="129">
        <v>1.64</v>
      </c>
      <c r="C156" s="145" t="s">
        <v>674</v>
      </c>
      <c r="D156" s="145"/>
      <c r="E156" s="15"/>
      <c r="F156" s="3" t="s">
        <v>75</v>
      </c>
      <c r="G156" s="4">
        <v>1</v>
      </c>
      <c r="H156" s="5">
        <v>1</v>
      </c>
      <c r="I156" s="130">
        <f t="shared" si="4"/>
        <v>1</v>
      </c>
    </row>
    <row r="157" spans="2:9">
      <c r="B157" s="129">
        <v>1.65</v>
      </c>
      <c r="C157" s="145" t="s">
        <v>675</v>
      </c>
      <c r="D157" s="145"/>
      <c r="E157" s="15"/>
      <c r="F157" s="3" t="s">
        <v>75</v>
      </c>
      <c r="G157" s="4">
        <v>1</v>
      </c>
      <c r="H157" s="5">
        <v>1</v>
      </c>
      <c r="I157" s="130">
        <f t="shared" si="4"/>
        <v>1</v>
      </c>
    </row>
    <row r="158" spans="2:9">
      <c r="B158" s="129">
        <v>1.66</v>
      </c>
      <c r="C158" s="145" t="s">
        <v>189</v>
      </c>
      <c r="D158" s="145"/>
      <c r="E158" s="15"/>
      <c r="F158" s="3" t="s">
        <v>75</v>
      </c>
      <c r="G158" s="4">
        <v>1</v>
      </c>
      <c r="H158" s="5">
        <v>1</v>
      </c>
      <c r="I158" s="130">
        <f t="shared" si="4"/>
        <v>1</v>
      </c>
    </row>
    <row r="159" spans="2:9">
      <c r="B159" s="129">
        <v>1.67</v>
      </c>
      <c r="C159" s="145" t="s">
        <v>240</v>
      </c>
      <c r="D159" s="145"/>
      <c r="E159" s="15"/>
      <c r="F159" s="3" t="s">
        <v>191</v>
      </c>
      <c r="G159" s="4">
        <v>1</v>
      </c>
      <c r="H159" s="5">
        <v>1</v>
      </c>
      <c r="I159" s="130">
        <f t="shared" si="4"/>
        <v>1</v>
      </c>
    </row>
    <row r="160" spans="2:9">
      <c r="B160" s="129">
        <v>1.68</v>
      </c>
      <c r="C160" s="145" t="s">
        <v>190</v>
      </c>
      <c r="D160" s="145"/>
      <c r="E160" s="15"/>
      <c r="F160" s="3" t="s">
        <v>68</v>
      </c>
      <c r="G160" s="4">
        <v>1</v>
      </c>
      <c r="H160" s="5">
        <v>1</v>
      </c>
      <c r="I160" s="130">
        <f t="shared" si="4"/>
        <v>1</v>
      </c>
    </row>
    <row r="161" spans="2:9">
      <c r="B161" s="129">
        <v>1.69</v>
      </c>
      <c r="C161" s="145" t="s">
        <v>192</v>
      </c>
      <c r="D161" s="145"/>
      <c r="E161" s="15"/>
      <c r="F161" s="3" t="s">
        <v>75</v>
      </c>
      <c r="G161" s="4">
        <v>1</v>
      </c>
      <c r="H161" s="5">
        <v>1</v>
      </c>
      <c r="I161" s="130">
        <f>+H161*G161</f>
        <v>1</v>
      </c>
    </row>
    <row r="162" spans="2:9">
      <c r="B162" s="129">
        <v>1.6919999999999999</v>
      </c>
      <c r="C162" s="145" t="s">
        <v>44</v>
      </c>
      <c r="D162" s="145"/>
      <c r="E162" s="15"/>
      <c r="F162" s="3" t="s">
        <v>80</v>
      </c>
      <c r="G162" s="4">
        <v>1</v>
      </c>
      <c r="H162" s="5">
        <v>1</v>
      </c>
      <c r="I162" s="130">
        <f>+H162*G162</f>
        <v>1</v>
      </c>
    </row>
    <row r="163" spans="2:9">
      <c r="B163" s="129">
        <v>1.6930000000000001</v>
      </c>
      <c r="C163" s="145" t="s">
        <v>172</v>
      </c>
      <c r="D163" s="145"/>
      <c r="E163" s="15"/>
      <c r="F163" s="3" t="s">
        <v>80</v>
      </c>
      <c r="G163" s="4">
        <v>1</v>
      </c>
      <c r="H163" s="5">
        <v>1</v>
      </c>
      <c r="I163" s="130">
        <f>+H163*G163</f>
        <v>1</v>
      </c>
    </row>
    <row r="164" spans="2:9">
      <c r="B164" s="127">
        <v>1.7</v>
      </c>
      <c r="C164" s="147" t="s">
        <v>88</v>
      </c>
      <c r="D164" s="147"/>
      <c r="E164" s="118" t="s">
        <v>166</v>
      </c>
      <c r="F164" s="21"/>
      <c r="G164" s="17"/>
      <c r="H164" s="18"/>
      <c r="I164" s="128">
        <f>SUM(I165:I175)</f>
        <v>11</v>
      </c>
    </row>
    <row r="165" spans="2:9">
      <c r="B165" s="129">
        <v>1.71</v>
      </c>
      <c r="C165" s="145" t="s">
        <v>187</v>
      </c>
      <c r="D165" s="145"/>
      <c r="E165" s="15"/>
      <c r="F165" s="3" t="s">
        <v>55</v>
      </c>
      <c r="G165" s="4">
        <v>1</v>
      </c>
      <c r="H165" s="5">
        <v>1</v>
      </c>
      <c r="I165" s="130">
        <f t="shared" ref="I165:I175" si="5">+H165*G165</f>
        <v>1</v>
      </c>
    </row>
    <row r="166" spans="2:9">
      <c r="B166" s="129">
        <v>1.72</v>
      </c>
      <c r="C166" s="145" t="s">
        <v>188</v>
      </c>
      <c r="D166" s="145"/>
      <c r="E166" s="15"/>
      <c r="F166" s="3" t="s">
        <v>75</v>
      </c>
      <c r="G166" s="4">
        <v>1</v>
      </c>
      <c r="H166" s="5">
        <v>1</v>
      </c>
      <c r="I166" s="130">
        <f t="shared" si="5"/>
        <v>1</v>
      </c>
    </row>
    <row r="167" spans="2:9">
      <c r="B167" s="129">
        <v>1.73</v>
      </c>
      <c r="C167" s="145" t="s">
        <v>676</v>
      </c>
      <c r="D167" s="145"/>
      <c r="E167" s="15"/>
      <c r="F167" s="3" t="s">
        <v>75</v>
      </c>
      <c r="G167" s="4">
        <v>1</v>
      </c>
      <c r="H167" s="5">
        <v>1</v>
      </c>
      <c r="I167" s="130">
        <f t="shared" si="5"/>
        <v>1</v>
      </c>
    </row>
    <row r="168" spans="2:9">
      <c r="B168" s="129">
        <v>1.74</v>
      </c>
      <c r="C168" s="145" t="s">
        <v>674</v>
      </c>
      <c r="D168" s="145"/>
      <c r="E168" s="15"/>
      <c r="F168" s="3" t="s">
        <v>75</v>
      </c>
      <c r="G168" s="4">
        <v>1</v>
      </c>
      <c r="H168" s="5">
        <v>1</v>
      </c>
      <c r="I168" s="130">
        <f t="shared" si="5"/>
        <v>1</v>
      </c>
    </row>
    <row r="169" spans="2:9">
      <c r="B169" s="129">
        <v>1.75</v>
      </c>
      <c r="C169" s="145" t="s">
        <v>675</v>
      </c>
      <c r="D169" s="145"/>
      <c r="E169" s="15"/>
      <c r="F169" s="3" t="s">
        <v>75</v>
      </c>
      <c r="G169" s="4">
        <v>1</v>
      </c>
      <c r="H169" s="5">
        <v>1</v>
      </c>
      <c r="I169" s="130">
        <f t="shared" si="5"/>
        <v>1</v>
      </c>
    </row>
    <row r="170" spans="2:9">
      <c r="B170" s="129">
        <v>1.76</v>
      </c>
      <c r="C170" s="145" t="s">
        <v>189</v>
      </c>
      <c r="D170" s="145"/>
      <c r="E170" s="15"/>
      <c r="F170" s="3" t="s">
        <v>75</v>
      </c>
      <c r="G170" s="4">
        <v>1</v>
      </c>
      <c r="H170" s="5">
        <v>1</v>
      </c>
      <c r="I170" s="130">
        <f t="shared" si="5"/>
        <v>1</v>
      </c>
    </row>
    <row r="171" spans="2:9">
      <c r="B171" s="129">
        <v>1.77</v>
      </c>
      <c r="C171" s="145" t="s">
        <v>240</v>
      </c>
      <c r="D171" s="145"/>
      <c r="E171" s="15"/>
      <c r="F171" s="3" t="s">
        <v>191</v>
      </c>
      <c r="G171" s="4">
        <v>1</v>
      </c>
      <c r="H171" s="5">
        <v>1</v>
      </c>
      <c r="I171" s="130">
        <f t="shared" si="5"/>
        <v>1</v>
      </c>
    </row>
    <row r="172" spans="2:9">
      <c r="B172" s="129">
        <v>1.78</v>
      </c>
      <c r="C172" s="145" t="s">
        <v>190</v>
      </c>
      <c r="D172" s="145"/>
      <c r="E172" s="15"/>
      <c r="F172" s="3" t="s">
        <v>68</v>
      </c>
      <c r="G172" s="4">
        <v>1</v>
      </c>
      <c r="H172" s="5">
        <v>1</v>
      </c>
      <c r="I172" s="130">
        <f t="shared" si="5"/>
        <v>1</v>
      </c>
    </row>
    <row r="173" spans="2:9">
      <c r="B173" s="129">
        <v>1.79</v>
      </c>
      <c r="C173" s="145" t="s">
        <v>192</v>
      </c>
      <c r="D173" s="145"/>
      <c r="E173" s="15"/>
      <c r="F173" s="3" t="s">
        <v>75</v>
      </c>
      <c r="G173" s="4">
        <v>1</v>
      </c>
      <c r="H173" s="5">
        <v>1</v>
      </c>
      <c r="I173" s="130">
        <f t="shared" si="5"/>
        <v>1</v>
      </c>
    </row>
    <row r="174" spans="2:9">
      <c r="B174" s="129">
        <v>1.79</v>
      </c>
      <c r="C174" s="145" t="s">
        <v>44</v>
      </c>
      <c r="D174" s="145"/>
      <c r="E174" s="15"/>
      <c r="F174" s="3" t="s">
        <v>80</v>
      </c>
      <c r="G174" s="4">
        <v>1</v>
      </c>
      <c r="H174" s="5">
        <v>1</v>
      </c>
      <c r="I174" s="130">
        <f t="shared" si="5"/>
        <v>1</v>
      </c>
    </row>
    <row r="175" spans="2:9">
      <c r="B175" s="129">
        <v>1.79</v>
      </c>
      <c r="C175" s="145" t="s">
        <v>172</v>
      </c>
      <c r="D175" s="145"/>
      <c r="E175" s="15"/>
      <c r="F175" s="3" t="s">
        <v>80</v>
      </c>
      <c r="G175" s="4">
        <v>1</v>
      </c>
      <c r="H175" s="5">
        <v>1</v>
      </c>
      <c r="I175" s="130">
        <f t="shared" si="5"/>
        <v>1</v>
      </c>
    </row>
    <row r="176" spans="2:9">
      <c r="B176" s="131">
        <v>2</v>
      </c>
      <c r="C176" s="146" t="s">
        <v>24</v>
      </c>
      <c r="D176" s="146"/>
      <c r="E176" s="16"/>
      <c r="F176" s="6"/>
      <c r="G176" s="6"/>
      <c r="H176" s="6"/>
      <c r="I176" s="132">
        <f>I177+I183+I186+I194+I199+I203+I213</f>
        <v>34</v>
      </c>
    </row>
    <row r="177" spans="2:9">
      <c r="B177" s="127">
        <v>2.1</v>
      </c>
      <c r="C177" s="150" t="s">
        <v>90</v>
      </c>
      <c r="D177" s="150"/>
      <c r="E177" s="118" t="s">
        <v>166</v>
      </c>
      <c r="F177" s="21"/>
      <c r="G177" s="17"/>
      <c r="H177" s="18"/>
      <c r="I177" s="128">
        <f>SUM(I178:I182)</f>
        <v>5</v>
      </c>
    </row>
    <row r="178" spans="2:9">
      <c r="B178" s="129">
        <v>2.11</v>
      </c>
      <c r="C178" s="145" t="s">
        <v>240</v>
      </c>
      <c r="D178" s="145"/>
      <c r="E178" s="15"/>
      <c r="F178" s="3" t="s">
        <v>191</v>
      </c>
      <c r="G178" s="4">
        <v>1</v>
      </c>
      <c r="H178" s="5">
        <v>1</v>
      </c>
      <c r="I178" s="130">
        <f>+H178*G178</f>
        <v>1</v>
      </c>
    </row>
    <row r="179" spans="2:9">
      <c r="B179" s="129">
        <v>2.12</v>
      </c>
      <c r="C179" s="145" t="s">
        <v>190</v>
      </c>
      <c r="D179" s="145"/>
      <c r="E179" s="15"/>
      <c r="F179" s="3" t="s">
        <v>68</v>
      </c>
      <c r="G179" s="4">
        <v>1</v>
      </c>
      <c r="H179" s="5">
        <v>1</v>
      </c>
      <c r="I179" s="130">
        <f>+H179*G179</f>
        <v>1</v>
      </c>
    </row>
    <row r="180" spans="2:9">
      <c r="B180" s="129">
        <v>2.13</v>
      </c>
      <c r="C180" s="145" t="s">
        <v>193</v>
      </c>
      <c r="D180" s="145"/>
      <c r="E180" s="15"/>
      <c r="F180" s="3" t="s">
        <v>191</v>
      </c>
      <c r="G180" s="4">
        <v>1</v>
      </c>
      <c r="H180" s="5">
        <v>1</v>
      </c>
      <c r="I180" s="130">
        <f>+H180*G180</f>
        <v>1</v>
      </c>
    </row>
    <row r="181" spans="2:9">
      <c r="B181" s="129">
        <v>2.14</v>
      </c>
      <c r="C181" s="145" t="s">
        <v>44</v>
      </c>
      <c r="D181" s="145"/>
      <c r="E181" s="15"/>
      <c r="F181" s="3" t="s">
        <v>80</v>
      </c>
      <c r="G181" s="4">
        <v>1</v>
      </c>
      <c r="H181" s="5">
        <v>1</v>
      </c>
      <c r="I181" s="130">
        <f>+H181*G181</f>
        <v>1</v>
      </c>
    </row>
    <row r="182" spans="2:9">
      <c r="B182" s="129">
        <v>2.15</v>
      </c>
      <c r="C182" s="145" t="s">
        <v>172</v>
      </c>
      <c r="D182" s="145"/>
      <c r="E182" s="15"/>
      <c r="F182" s="3" t="s">
        <v>80</v>
      </c>
      <c r="G182" s="4">
        <v>1</v>
      </c>
      <c r="H182" s="5">
        <v>1</v>
      </c>
      <c r="I182" s="130">
        <f>+H182*G182</f>
        <v>1</v>
      </c>
    </row>
    <row r="183" spans="2:9">
      <c r="B183" s="127">
        <v>2.2000000000000002</v>
      </c>
      <c r="C183" s="150" t="s">
        <v>91</v>
      </c>
      <c r="D183" s="150"/>
      <c r="E183" s="118" t="s">
        <v>166</v>
      </c>
      <c r="F183" s="21"/>
      <c r="G183" s="17"/>
      <c r="H183" s="18"/>
      <c r="I183" s="128">
        <f>SUM(I184:I185)</f>
        <v>2</v>
      </c>
    </row>
    <row r="184" spans="2:9">
      <c r="B184" s="129">
        <v>2.21</v>
      </c>
      <c r="C184" s="145" t="s">
        <v>194</v>
      </c>
      <c r="D184" s="145"/>
      <c r="E184" s="15"/>
      <c r="F184" s="3" t="s">
        <v>78</v>
      </c>
      <c r="G184" s="4">
        <v>1</v>
      </c>
      <c r="H184" s="5">
        <v>1</v>
      </c>
      <c r="I184" s="130">
        <f>+H184*G184</f>
        <v>1</v>
      </c>
    </row>
    <row r="185" spans="2:9">
      <c r="B185" s="129">
        <v>2.2200000000000002</v>
      </c>
      <c r="C185" s="145" t="s">
        <v>195</v>
      </c>
      <c r="D185" s="145"/>
      <c r="E185" s="15"/>
      <c r="F185" s="3" t="s">
        <v>78</v>
      </c>
      <c r="G185" s="4">
        <v>1</v>
      </c>
      <c r="H185" s="5">
        <v>1</v>
      </c>
      <c r="I185" s="130">
        <f>+H185*G185</f>
        <v>1</v>
      </c>
    </row>
    <row r="186" spans="2:9">
      <c r="B186" s="127">
        <v>2.2999999999999998</v>
      </c>
      <c r="C186" s="150" t="s">
        <v>92</v>
      </c>
      <c r="D186" s="150"/>
      <c r="E186" s="118" t="s">
        <v>166</v>
      </c>
      <c r="F186" s="21"/>
      <c r="G186" s="17"/>
      <c r="H186" s="18"/>
      <c r="I186" s="128">
        <f>SUM(I187:I193)</f>
        <v>7</v>
      </c>
    </row>
    <row r="187" spans="2:9">
      <c r="B187" s="129">
        <v>2.31</v>
      </c>
      <c r="C187" s="145" t="s">
        <v>196</v>
      </c>
      <c r="D187" s="145"/>
      <c r="E187" s="15"/>
      <c r="F187" s="3" t="s">
        <v>75</v>
      </c>
      <c r="G187" s="4">
        <v>1</v>
      </c>
      <c r="H187" s="5">
        <v>1</v>
      </c>
      <c r="I187" s="130">
        <f t="shared" ref="I187:I193" si="6">+H187*G187</f>
        <v>1</v>
      </c>
    </row>
    <row r="188" spans="2:9">
      <c r="B188" s="129">
        <v>2.3199999999999998</v>
      </c>
      <c r="C188" s="145" t="s">
        <v>197</v>
      </c>
      <c r="D188" s="145"/>
      <c r="E188" s="15"/>
      <c r="F188" s="3" t="s">
        <v>199</v>
      </c>
      <c r="G188" s="4">
        <v>1</v>
      </c>
      <c r="H188" s="5">
        <v>1</v>
      </c>
      <c r="I188" s="130">
        <f t="shared" si="6"/>
        <v>1</v>
      </c>
    </row>
    <row r="189" spans="2:9">
      <c r="B189" s="129">
        <v>2.33</v>
      </c>
      <c r="C189" s="145" t="s">
        <v>198</v>
      </c>
      <c r="D189" s="145"/>
      <c r="E189" s="15"/>
      <c r="F189" s="3" t="s">
        <v>199</v>
      </c>
      <c r="G189" s="4">
        <v>1</v>
      </c>
      <c r="H189" s="5">
        <v>1</v>
      </c>
      <c r="I189" s="130">
        <f t="shared" si="6"/>
        <v>1</v>
      </c>
    </row>
    <row r="190" spans="2:9">
      <c r="B190" s="129">
        <v>2.34</v>
      </c>
      <c r="C190" s="145" t="s">
        <v>183</v>
      </c>
      <c r="D190" s="145"/>
      <c r="E190" s="15"/>
      <c r="F190" s="3" t="s">
        <v>191</v>
      </c>
      <c r="G190" s="4">
        <v>1</v>
      </c>
      <c r="H190" s="5">
        <v>1</v>
      </c>
      <c r="I190" s="130">
        <f t="shared" si="6"/>
        <v>1</v>
      </c>
    </row>
    <row r="191" spans="2:9">
      <c r="B191" s="129">
        <v>2.35</v>
      </c>
      <c r="C191" s="145" t="s">
        <v>92</v>
      </c>
      <c r="D191" s="145"/>
      <c r="E191" s="15"/>
      <c r="F191" s="3" t="s">
        <v>78</v>
      </c>
      <c r="G191" s="4">
        <v>1</v>
      </c>
      <c r="H191" s="5">
        <v>1</v>
      </c>
      <c r="I191" s="130">
        <f t="shared" si="6"/>
        <v>1</v>
      </c>
    </row>
    <row r="192" spans="2:9">
      <c r="B192" s="129">
        <v>2.36</v>
      </c>
      <c r="C192" s="145" t="s">
        <v>44</v>
      </c>
      <c r="D192" s="145"/>
      <c r="E192" s="15"/>
      <c r="F192" s="3" t="s">
        <v>80</v>
      </c>
      <c r="G192" s="4">
        <v>1</v>
      </c>
      <c r="H192" s="5">
        <v>1</v>
      </c>
      <c r="I192" s="130">
        <f t="shared" si="6"/>
        <v>1</v>
      </c>
    </row>
    <row r="193" spans="2:9">
      <c r="B193" s="129" t="s">
        <v>202</v>
      </c>
      <c r="C193" s="145" t="s">
        <v>172</v>
      </c>
      <c r="D193" s="145"/>
      <c r="E193" s="15"/>
      <c r="F193" s="3" t="s">
        <v>80</v>
      </c>
      <c r="G193" s="4">
        <v>1</v>
      </c>
      <c r="H193" s="5">
        <v>1</v>
      </c>
      <c r="I193" s="130">
        <f t="shared" si="6"/>
        <v>1</v>
      </c>
    </row>
    <row r="194" spans="2:9">
      <c r="B194" s="127">
        <v>2.4</v>
      </c>
      <c r="C194" s="150" t="s">
        <v>93</v>
      </c>
      <c r="D194" s="150"/>
      <c r="E194" s="118" t="s">
        <v>166</v>
      </c>
      <c r="F194" s="21"/>
      <c r="G194" s="17"/>
      <c r="H194" s="18"/>
      <c r="I194" s="128">
        <f>SUM(I195:I198)</f>
        <v>4</v>
      </c>
    </row>
    <row r="195" spans="2:9">
      <c r="B195" s="129">
        <v>2.41</v>
      </c>
      <c r="C195" s="145" t="s">
        <v>50</v>
      </c>
      <c r="D195" s="145"/>
      <c r="E195" s="15"/>
      <c r="F195" s="3" t="s">
        <v>199</v>
      </c>
      <c r="G195" s="4">
        <v>1</v>
      </c>
      <c r="H195" s="5">
        <v>1</v>
      </c>
      <c r="I195" s="130">
        <f>+H195*G195</f>
        <v>1</v>
      </c>
    </row>
    <row r="196" spans="2:9">
      <c r="B196" s="129">
        <v>2.42</v>
      </c>
      <c r="C196" s="145" t="s">
        <v>197</v>
      </c>
      <c r="D196" s="145"/>
      <c r="E196" s="15"/>
      <c r="F196" s="3" t="s">
        <v>199</v>
      </c>
      <c r="G196" s="4">
        <v>1</v>
      </c>
      <c r="H196" s="5">
        <v>1</v>
      </c>
      <c r="I196" s="130">
        <f>+H196*G196</f>
        <v>1</v>
      </c>
    </row>
    <row r="197" spans="2:9">
      <c r="B197" s="129">
        <v>2.4300000000000002</v>
      </c>
      <c r="C197" s="145" t="s">
        <v>200</v>
      </c>
      <c r="D197" s="145"/>
      <c r="E197" s="15"/>
      <c r="F197" s="3" t="s">
        <v>199</v>
      </c>
      <c r="G197" s="4">
        <v>1</v>
      </c>
      <c r="H197" s="5">
        <v>1</v>
      </c>
      <c r="I197" s="130">
        <f>+H197*G197</f>
        <v>1</v>
      </c>
    </row>
    <row r="198" spans="2:9">
      <c r="B198" s="129">
        <v>2.44</v>
      </c>
      <c r="C198" s="145" t="s">
        <v>201</v>
      </c>
      <c r="D198" s="145"/>
      <c r="E198" s="15"/>
      <c r="F198" s="3" t="s">
        <v>55</v>
      </c>
      <c r="G198" s="4">
        <v>1</v>
      </c>
      <c r="H198" s="5">
        <v>1</v>
      </c>
      <c r="I198" s="130">
        <f>+H198*G198</f>
        <v>1</v>
      </c>
    </row>
    <row r="199" spans="2:9">
      <c r="B199" s="127">
        <v>2.5</v>
      </c>
      <c r="C199" s="150" t="s">
        <v>94</v>
      </c>
      <c r="D199" s="150"/>
      <c r="E199" s="118" t="s">
        <v>166</v>
      </c>
      <c r="F199" s="21"/>
      <c r="G199" s="17"/>
      <c r="H199" s="18"/>
      <c r="I199" s="128">
        <f>SUM(I200:I202)</f>
        <v>3</v>
      </c>
    </row>
    <row r="200" spans="2:9">
      <c r="B200" s="129">
        <v>2.5099999999999998</v>
      </c>
      <c r="C200" s="145" t="s">
        <v>203</v>
      </c>
      <c r="D200" s="145"/>
      <c r="E200" s="15"/>
      <c r="F200" s="3" t="s">
        <v>78</v>
      </c>
      <c r="G200" s="4">
        <v>1</v>
      </c>
      <c r="H200" s="5">
        <v>1</v>
      </c>
      <c r="I200" s="130">
        <f>+H200*G200</f>
        <v>1</v>
      </c>
    </row>
    <row r="201" spans="2:9">
      <c r="B201" s="129">
        <v>2.52</v>
      </c>
      <c r="C201" s="145" t="s">
        <v>44</v>
      </c>
      <c r="D201" s="145"/>
      <c r="E201" s="15"/>
      <c r="F201" s="3" t="s">
        <v>204</v>
      </c>
      <c r="G201" s="4">
        <v>1</v>
      </c>
      <c r="H201" s="5">
        <v>1</v>
      </c>
      <c r="I201" s="130">
        <f>+H201*G201</f>
        <v>1</v>
      </c>
    </row>
    <row r="202" spans="2:9">
      <c r="B202" s="129">
        <v>2.5299999999999998</v>
      </c>
      <c r="C202" s="145" t="s">
        <v>172</v>
      </c>
      <c r="D202" s="145"/>
      <c r="E202" s="15"/>
      <c r="F202" s="3" t="s">
        <v>80</v>
      </c>
      <c r="G202" s="4">
        <v>1</v>
      </c>
      <c r="H202" s="5">
        <v>1</v>
      </c>
      <c r="I202" s="130">
        <f>+H202*G202</f>
        <v>1</v>
      </c>
    </row>
    <row r="203" spans="2:9">
      <c r="B203" s="127">
        <v>2.6</v>
      </c>
      <c r="C203" s="147" t="s">
        <v>95</v>
      </c>
      <c r="D203" s="147"/>
      <c r="E203" s="118" t="s">
        <v>166</v>
      </c>
      <c r="F203" s="21"/>
      <c r="G203" s="17"/>
      <c r="H203" s="18"/>
      <c r="I203" s="128">
        <f>SUM(I204:I212)</f>
        <v>9</v>
      </c>
    </row>
    <row r="204" spans="2:9">
      <c r="B204" s="129"/>
      <c r="C204" s="145" t="s">
        <v>240</v>
      </c>
      <c r="D204" s="145"/>
      <c r="E204" s="15"/>
      <c r="F204" s="3" t="s">
        <v>191</v>
      </c>
      <c r="G204" s="4">
        <v>1</v>
      </c>
      <c r="H204" s="5">
        <v>1</v>
      </c>
      <c r="I204" s="130">
        <f t="shared" ref="I204:I210" si="7">+H204*G204</f>
        <v>1</v>
      </c>
    </row>
    <row r="205" spans="2:9">
      <c r="B205" s="129"/>
      <c r="C205" s="145" t="s">
        <v>190</v>
      </c>
      <c r="D205" s="145"/>
      <c r="E205" s="15"/>
      <c r="F205" s="3" t="s">
        <v>68</v>
      </c>
      <c r="G205" s="4">
        <v>1</v>
      </c>
      <c r="H205" s="5">
        <v>1</v>
      </c>
      <c r="I205" s="130">
        <f t="shared" si="7"/>
        <v>1</v>
      </c>
    </row>
    <row r="206" spans="2:9">
      <c r="B206" s="129"/>
      <c r="C206" s="145" t="s">
        <v>208</v>
      </c>
      <c r="D206" s="145"/>
      <c r="E206" s="15"/>
      <c r="F206" s="3" t="s">
        <v>78</v>
      </c>
      <c r="G206" s="4">
        <v>1</v>
      </c>
      <c r="H206" s="5">
        <v>1</v>
      </c>
      <c r="I206" s="130">
        <f t="shared" si="7"/>
        <v>1</v>
      </c>
    </row>
    <row r="207" spans="2:9">
      <c r="B207" s="129"/>
      <c r="C207" s="145" t="s">
        <v>332</v>
      </c>
      <c r="D207" s="145"/>
      <c r="E207" s="15"/>
      <c r="F207" s="3" t="s">
        <v>78</v>
      </c>
      <c r="G207" s="4">
        <v>1</v>
      </c>
      <c r="H207" s="5">
        <v>1</v>
      </c>
      <c r="I207" s="130">
        <f t="shared" si="7"/>
        <v>1</v>
      </c>
    </row>
    <row r="208" spans="2:9">
      <c r="B208" s="129"/>
      <c r="C208" s="145" t="s">
        <v>205</v>
      </c>
      <c r="D208" s="145"/>
      <c r="E208" s="15"/>
      <c r="F208" s="3" t="s">
        <v>78</v>
      </c>
      <c r="G208" s="4">
        <v>1</v>
      </c>
      <c r="H208" s="5">
        <v>1</v>
      </c>
      <c r="I208" s="130">
        <f t="shared" si="7"/>
        <v>1</v>
      </c>
    </row>
    <row r="209" spans="2:9">
      <c r="B209" s="129"/>
      <c r="C209" s="145" t="s">
        <v>206</v>
      </c>
      <c r="D209" s="145"/>
      <c r="E209" s="15"/>
      <c r="F209" s="3" t="s">
        <v>191</v>
      </c>
      <c r="G209" s="4">
        <v>1</v>
      </c>
      <c r="H209" s="5">
        <v>1</v>
      </c>
      <c r="I209" s="130">
        <f t="shared" si="7"/>
        <v>1</v>
      </c>
    </row>
    <row r="210" spans="2:9">
      <c r="B210" s="129"/>
      <c r="C210" s="145" t="s">
        <v>207</v>
      </c>
      <c r="D210" s="145"/>
      <c r="E210" s="15"/>
      <c r="F210" s="3" t="s">
        <v>191</v>
      </c>
      <c r="G210" s="4">
        <v>1</v>
      </c>
      <c r="H210" s="5">
        <v>1</v>
      </c>
      <c r="I210" s="130">
        <f t="shared" si="7"/>
        <v>1</v>
      </c>
    </row>
    <row r="211" spans="2:9">
      <c r="B211" s="129"/>
      <c r="C211" s="145" t="s">
        <v>44</v>
      </c>
      <c r="D211" s="145"/>
      <c r="E211" s="15"/>
      <c r="F211" s="3" t="s">
        <v>80</v>
      </c>
      <c r="G211" s="4">
        <v>1</v>
      </c>
      <c r="H211" s="5">
        <v>1</v>
      </c>
      <c r="I211" s="130">
        <f>+H211*G211</f>
        <v>1</v>
      </c>
    </row>
    <row r="212" spans="2:9">
      <c r="B212" s="129"/>
      <c r="C212" s="145" t="s">
        <v>172</v>
      </c>
      <c r="D212" s="145"/>
      <c r="E212" s="15"/>
      <c r="F212" s="3" t="s">
        <v>80</v>
      </c>
      <c r="G212" s="4">
        <v>1</v>
      </c>
      <c r="H212" s="5">
        <v>1</v>
      </c>
      <c r="I212" s="130">
        <f>+H212*G212</f>
        <v>1</v>
      </c>
    </row>
    <row r="213" spans="2:9">
      <c r="B213" s="127">
        <v>2.7</v>
      </c>
      <c r="C213" s="147" t="s">
        <v>96</v>
      </c>
      <c r="D213" s="147"/>
      <c r="E213" s="118" t="s">
        <v>166</v>
      </c>
      <c r="F213" s="21"/>
      <c r="G213" s="17"/>
      <c r="H213" s="18"/>
      <c r="I213" s="128">
        <f>SUM(I214:I217)</f>
        <v>4</v>
      </c>
    </row>
    <row r="214" spans="2:9">
      <c r="B214" s="129"/>
      <c r="C214" s="145" t="s">
        <v>240</v>
      </c>
      <c r="D214" s="145"/>
      <c r="E214" s="15"/>
      <c r="F214" s="3" t="s">
        <v>191</v>
      </c>
      <c r="G214" s="4">
        <v>1</v>
      </c>
      <c r="H214" s="5">
        <v>1</v>
      </c>
      <c r="I214" s="130">
        <f>+H214*G214</f>
        <v>1</v>
      </c>
    </row>
    <row r="215" spans="2:9">
      <c r="B215" s="129"/>
      <c r="C215" s="145" t="s">
        <v>190</v>
      </c>
      <c r="D215" s="145"/>
      <c r="E215" s="15"/>
      <c r="F215" s="3" t="s">
        <v>68</v>
      </c>
      <c r="G215" s="4">
        <v>1</v>
      </c>
      <c r="H215" s="5">
        <v>1</v>
      </c>
      <c r="I215" s="130">
        <f>+H215*G215</f>
        <v>1</v>
      </c>
    </row>
    <row r="216" spans="2:9">
      <c r="B216" s="129"/>
      <c r="C216" s="145" t="s">
        <v>44</v>
      </c>
      <c r="D216" s="145"/>
      <c r="E216" s="15"/>
      <c r="F216" s="3" t="s">
        <v>80</v>
      </c>
      <c r="G216" s="4">
        <v>1</v>
      </c>
      <c r="H216" s="5">
        <v>1</v>
      </c>
      <c r="I216" s="130">
        <f>+H216*G216</f>
        <v>1</v>
      </c>
    </row>
    <row r="217" spans="2:9">
      <c r="B217" s="129"/>
      <c r="C217" s="145" t="s">
        <v>172</v>
      </c>
      <c r="D217" s="145"/>
      <c r="E217" s="15"/>
      <c r="F217" s="3" t="s">
        <v>80</v>
      </c>
      <c r="G217" s="4">
        <v>1</v>
      </c>
      <c r="H217" s="5">
        <v>1</v>
      </c>
      <c r="I217" s="130">
        <f>+H217*G217</f>
        <v>1</v>
      </c>
    </row>
    <row r="218" spans="2:9">
      <c r="B218" s="131">
        <v>3</v>
      </c>
      <c r="C218" s="146" t="s">
        <v>23</v>
      </c>
      <c r="D218" s="146"/>
      <c r="E218" s="16"/>
      <c r="F218" s="6"/>
      <c r="G218" s="6"/>
      <c r="H218" s="6"/>
      <c r="I218" s="132">
        <f>I219+I227+I233+I246+I251+I257+I261+I265+I270</f>
        <v>48</v>
      </c>
    </row>
    <row r="219" spans="2:9">
      <c r="B219" s="127">
        <v>3.1</v>
      </c>
      <c r="C219" s="149" t="s">
        <v>97</v>
      </c>
      <c r="D219" s="149"/>
      <c r="E219" s="118" t="s">
        <v>166</v>
      </c>
      <c r="F219" s="21"/>
      <c r="G219" s="17"/>
      <c r="H219" s="18"/>
      <c r="I219" s="128">
        <f>SUM(I220:I226)</f>
        <v>7</v>
      </c>
    </row>
    <row r="220" spans="2:9">
      <c r="B220" s="129">
        <v>3.11</v>
      </c>
      <c r="C220" s="145" t="s">
        <v>208</v>
      </c>
      <c r="D220" s="145"/>
      <c r="E220" s="15"/>
      <c r="F220" s="3" t="s">
        <v>78</v>
      </c>
      <c r="G220" s="4">
        <v>1</v>
      </c>
      <c r="H220" s="5">
        <v>1</v>
      </c>
      <c r="I220" s="130">
        <f t="shared" ref="I220:I226" si="8">+H220*G220</f>
        <v>1</v>
      </c>
    </row>
    <row r="221" spans="2:9">
      <c r="B221" s="129">
        <v>3.12</v>
      </c>
      <c r="C221" s="145" t="s">
        <v>332</v>
      </c>
      <c r="D221" s="145"/>
      <c r="E221" s="15"/>
      <c r="F221" s="3" t="s">
        <v>78</v>
      </c>
      <c r="G221" s="4">
        <v>1</v>
      </c>
      <c r="H221" s="5">
        <v>1</v>
      </c>
      <c r="I221" s="130">
        <f t="shared" si="8"/>
        <v>1</v>
      </c>
    </row>
    <row r="222" spans="2:9">
      <c r="B222" s="129">
        <v>3.13</v>
      </c>
      <c r="C222" s="145" t="s">
        <v>205</v>
      </c>
      <c r="D222" s="145"/>
      <c r="E222" s="15"/>
      <c r="F222" s="3" t="s">
        <v>78</v>
      </c>
      <c r="G222" s="4">
        <v>1</v>
      </c>
      <c r="H222" s="5">
        <v>1</v>
      </c>
      <c r="I222" s="130">
        <f t="shared" si="8"/>
        <v>1</v>
      </c>
    </row>
    <row r="223" spans="2:9">
      <c r="B223" s="129">
        <v>3.14</v>
      </c>
      <c r="C223" s="145" t="s">
        <v>206</v>
      </c>
      <c r="D223" s="145"/>
      <c r="E223" s="15"/>
      <c r="F223" s="3" t="s">
        <v>191</v>
      </c>
      <c r="G223" s="4">
        <v>1</v>
      </c>
      <c r="H223" s="5">
        <v>1</v>
      </c>
      <c r="I223" s="130">
        <f t="shared" si="8"/>
        <v>1</v>
      </c>
    </row>
    <row r="224" spans="2:9">
      <c r="B224" s="129">
        <v>3.16</v>
      </c>
      <c r="C224" s="145" t="s">
        <v>207</v>
      </c>
      <c r="D224" s="145"/>
      <c r="E224" s="15"/>
      <c r="F224" s="3" t="s">
        <v>191</v>
      </c>
      <c r="G224" s="4">
        <v>1</v>
      </c>
      <c r="H224" s="5">
        <v>1</v>
      </c>
      <c r="I224" s="130">
        <f t="shared" si="8"/>
        <v>1</v>
      </c>
    </row>
    <row r="225" spans="2:9">
      <c r="B225" s="129">
        <v>3.17</v>
      </c>
      <c r="C225" s="145" t="s">
        <v>44</v>
      </c>
      <c r="D225" s="145"/>
      <c r="E225" s="15"/>
      <c r="F225" s="3" t="s">
        <v>80</v>
      </c>
      <c r="G225" s="4">
        <v>1</v>
      </c>
      <c r="H225" s="5">
        <v>1</v>
      </c>
      <c r="I225" s="130">
        <f t="shared" si="8"/>
        <v>1</v>
      </c>
    </row>
    <row r="226" spans="2:9">
      <c r="B226" s="129">
        <v>3.18</v>
      </c>
      <c r="C226" s="145" t="s">
        <v>172</v>
      </c>
      <c r="D226" s="145"/>
      <c r="E226" s="15"/>
      <c r="F226" s="3" t="s">
        <v>80</v>
      </c>
      <c r="G226" s="4">
        <v>1</v>
      </c>
      <c r="H226" s="5">
        <v>1</v>
      </c>
      <c r="I226" s="130">
        <f t="shared" si="8"/>
        <v>1</v>
      </c>
    </row>
    <row r="227" spans="2:9">
      <c r="B227" s="127">
        <v>3.2</v>
      </c>
      <c r="C227" s="149" t="s">
        <v>98</v>
      </c>
      <c r="D227" s="149"/>
      <c r="E227" s="118" t="s">
        <v>166</v>
      </c>
      <c r="F227" s="21"/>
      <c r="G227" s="17"/>
      <c r="H227" s="18"/>
      <c r="I227" s="128">
        <f>SUM(I228:I232)</f>
        <v>5</v>
      </c>
    </row>
    <row r="228" spans="2:9">
      <c r="B228" s="129">
        <v>3.21</v>
      </c>
      <c r="C228" s="145" t="s">
        <v>240</v>
      </c>
      <c r="D228" s="145"/>
      <c r="E228" s="15"/>
      <c r="F228" s="3" t="s">
        <v>191</v>
      </c>
      <c r="G228" s="4">
        <v>1</v>
      </c>
      <c r="H228" s="5">
        <v>1</v>
      </c>
      <c r="I228" s="130">
        <f>+H228*G228</f>
        <v>1</v>
      </c>
    </row>
    <row r="229" spans="2:9">
      <c r="B229" s="129">
        <v>3.22</v>
      </c>
      <c r="C229" s="145" t="s">
        <v>213</v>
      </c>
      <c r="D229" s="145"/>
      <c r="E229" s="15"/>
      <c r="F229" s="3" t="s">
        <v>191</v>
      </c>
      <c r="G229" s="4">
        <v>1</v>
      </c>
      <c r="H229" s="5">
        <v>1</v>
      </c>
      <c r="I229" s="130">
        <f>+H229*G229</f>
        <v>1</v>
      </c>
    </row>
    <row r="230" spans="2:9">
      <c r="B230" s="129">
        <v>3.2</v>
      </c>
      <c r="C230" s="145" t="s">
        <v>177</v>
      </c>
      <c r="D230" s="145"/>
      <c r="E230" s="15"/>
      <c r="F230" s="3" t="s">
        <v>68</v>
      </c>
      <c r="G230" s="4">
        <v>1</v>
      </c>
      <c r="H230" s="5">
        <v>1</v>
      </c>
      <c r="I230" s="130">
        <f>+H230*G230</f>
        <v>1</v>
      </c>
    </row>
    <row r="231" spans="2:9">
      <c r="B231" s="129">
        <v>3.24</v>
      </c>
      <c r="C231" s="145" t="s">
        <v>44</v>
      </c>
      <c r="D231" s="145"/>
      <c r="E231" s="15"/>
      <c r="F231" s="3" t="s">
        <v>80</v>
      </c>
      <c r="G231" s="4">
        <v>1</v>
      </c>
      <c r="H231" s="5">
        <v>1</v>
      </c>
      <c r="I231" s="130">
        <f>+H231*G231</f>
        <v>1</v>
      </c>
    </row>
    <row r="232" spans="2:9">
      <c r="B232" s="129">
        <v>3.25</v>
      </c>
      <c r="C232" s="145" t="s">
        <v>172</v>
      </c>
      <c r="D232" s="145"/>
      <c r="E232" s="15"/>
      <c r="F232" s="3" t="s">
        <v>80</v>
      </c>
      <c r="G232" s="4">
        <v>1</v>
      </c>
      <c r="H232" s="5">
        <v>1</v>
      </c>
      <c r="I232" s="130">
        <f>+H232*G232</f>
        <v>1</v>
      </c>
    </row>
    <row r="233" spans="2:9">
      <c r="B233" s="127">
        <v>3.3</v>
      </c>
      <c r="C233" s="149" t="s">
        <v>99</v>
      </c>
      <c r="D233" s="149"/>
      <c r="E233" s="118" t="s">
        <v>166</v>
      </c>
      <c r="F233" s="21"/>
      <c r="G233" s="17"/>
      <c r="H233" s="18"/>
      <c r="I233" s="128">
        <f>SUM(I234:I245)</f>
        <v>12</v>
      </c>
    </row>
    <row r="234" spans="2:9">
      <c r="B234" s="129">
        <v>3.31</v>
      </c>
      <c r="C234" s="145" t="s">
        <v>178</v>
      </c>
      <c r="D234" s="145"/>
      <c r="E234" s="15"/>
      <c r="F234" s="3" t="s">
        <v>185</v>
      </c>
      <c r="G234" s="4">
        <v>1</v>
      </c>
      <c r="H234" s="5">
        <v>1</v>
      </c>
      <c r="I234" s="130">
        <f t="shared" ref="I234:I243" si="9">+H234*G234</f>
        <v>1</v>
      </c>
    </row>
    <row r="235" spans="2:9">
      <c r="B235" s="129">
        <v>3.32</v>
      </c>
      <c r="C235" s="145" t="s">
        <v>240</v>
      </c>
      <c r="D235" s="145"/>
      <c r="E235" s="15"/>
      <c r="F235" s="3" t="s">
        <v>191</v>
      </c>
      <c r="G235" s="4">
        <v>1</v>
      </c>
      <c r="H235" s="5">
        <v>1</v>
      </c>
      <c r="I235" s="130">
        <f t="shared" si="9"/>
        <v>1</v>
      </c>
    </row>
    <row r="236" spans="2:9">
      <c r="B236" s="129">
        <v>3.33</v>
      </c>
      <c r="C236" s="145" t="s">
        <v>209</v>
      </c>
      <c r="D236" s="145"/>
      <c r="E236" s="15"/>
      <c r="F236" s="3" t="s">
        <v>68</v>
      </c>
      <c r="G236" s="4">
        <v>1</v>
      </c>
      <c r="H236" s="5">
        <v>1</v>
      </c>
      <c r="I236" s="130">
        <f t="shared" si="9"/>
        <v>1</v>
      </c>
    </row>
    <row r="237" spans="2:9">
      <c r="B237" s="129">
        <v>3.34</v>
      </c>
      <c r="C237" s="145" t="s">
        <v>210</v>
      </c>
      <c r="D237" s="145"/>
      <c r="E237" s="15"/>
      <c r="F237" s="3" t="s">
        <v>75</v>
      </c>
      <c r="G237" s="4">
        <v>1</v>
      </c>
      <c r="H237" s="5">
        <v>1</v>
      </c>
      <c r="I237" s="130">
        <f t="shared" si="9"/>
        <v>1</v>
      </c>
    </row>
    <row r="238" spans="2:9">
      <c r="B238" s="129">
        <v>3.35</v>
      </c>
      <c r="C238" s="145" t="s">
        <v>200</v>
      </c>
      <c r="D238" s="145"/>
      <c r="E238" s="15"/>
      <c r="F238" s="3" t="s">
        <v>199</v>
      </c>
      <c r="G238" s="4">
        <v>1</v>
      </c>
      <c r="H238" s="5">
        <v>1</v>
      </c>
      <c r="I238" s="130">
        <f t="shared" si="9"/>
        <v>1</v>
      </c>
    </row>
    <row r="239" spans="2:9">
      <c r="B239" s="129">
        <v>3.36</v>
      </c>
      <c r="C239" s="145" t="s">
        <v>197</v>
      </c>
      <c r="D239" s="145"/>
      <c r="E239" s="15"/>
      <c r="F239" s="3" t="s">
        <v>199</v>
      </c>
      <c r="G239" s="4">
        <v>1</v>
      </c>
      <c r="H239" s="5">
        <v>1</v>
      </c>
      <c r="I239" s="130">
        <f t="shared" si="9"/>
        <v>1</v>
      </c>
    </row>
    <row r="240" spans="2:9">
      <c r="B240" s="129">
        <v>3.37</v>
      </c>
      <c r="C240" s="145" t="s">
        <v>211</v>
      </c>
      <c r="D240" s="145"/>
      <c r="E240" s="15"/>
      <c r="F240" s="3" t="s">
        <v>75</v>
      </c>
      <c r="G240" s="4">
        <v>1</v>
      </c>
      <c r="H240" s="5">
        <v>1</v>
      </c>
      <c r="I240" s="130">
        <f t="shared" si="9"/>
        <v>1</v>
      </c>
    </row>
    <row r="241" spans="2:9">
      <c r="B241" s="129">
        <v>3.38</v>
      </c>
      <c r="C241" s="145" t="s">
        <v>212</v>
      </c>
      <c r="D241" s="145"/>
      <c r="E241" s="15"/>
      <c r="F241" s="3" t="s">
        <v>185</v>
      </c>
      <c r="G241" s="4">
        <v>1</v>
      </c>
      <c r="H241" s="5">
        <v>1</v>
      </c>
      <c r="I241" s="130">
        <f t="shared" si="9"/>
        <v>1</v>
      </c>
    </row>
    <row r="242" spans="2:9">
      <c r="B242" s="129">
        <v>3.39</v>
      </c>
      <c r="C242" s="145" t="s">
        <v>312</v>
      </c>
      <c r="D242" s="145"/>
      <c r="E242" s="15"/>
      <c r="F242" s="3" t="s">
        <v>78</v>
      </c>
      <c r="G242" s="4">
        <v>1</v>
      </c>
      <c r="H242" s="5">
        <v>1</v>
      </c>
      <c r="I242" s="130">
        <f t="shared" si="9"/>
        <v>1</v>
      </c>
    </row>
    <row r="243" spans="2:9">
      <c r="B243" s="129">
        <v>3.39</v>
      </c>
      <c r="C243" s="145" t="s">
        <v>313</v>
      </c>
      <c r="D243" s="145"/>
      <c r="E243" s="15"/>
      <c r="F243" s="3" t="s">
        <v>78</v>
      </c>
      <c r="G243" s="4">
        <v>1</v>
      </c>
      <c r="H243" s="5">
        <v>1</v>
      </c>
      <c r="I243" s="130">
        <f t="shared" si="9"/>
        <v>1</v>
      </c>
    </row>
    <row r="244" spans="2:9">
      <c r="B244" s="129">
        <v>3.391</v>
      </c>
      <c r="C244" s="145" t="s">
        <v>44</v>
      </c>
      <c r="D244" s="145"/>
      <c r="E244" s="15"/>
      <c r="F244" s="3" t="s">
        <v>80</v>
      </c>
      <c r="G244" s="4">
        <v>1</v>
      </c>
      <c r="H244" s="5">
        <v>1</v>
      </c>
      <c r="I244" s="130">
        <f>+H244*G244</f>
        <v>1</v>
      </c>
    </row>
    <row r="245" spans="2:9">
      <c r="B245" s="129">
        <v>3.39</v>
      </c>
      <c r="C245" s="145" t="s">
        <v>172</v>
      </c>
      <c r="D245" s="145"/>
      <c r="E245" s="15"/>
      <c r="F245" s="3" t="s">
        <v>80</v>
      </c>
      <c r="G245" s="4">
        <v>1</v>
      </c>
      <c r="H245" s="5">
        <v>1</v>
      </c>
      <c r="I245" s="130">
        <f>+H245*G245</f>
        <v>1</v>
      </c>
    </row>
    <row r="246" spans="2:9">
      <c r="B246" s="127">
        <v>3.4</v>
      </c>
      <c r="C246" s="147" t="s">
        <v>100</v>
      </c>
      <c r="D246" s="147"/>
      <c r="E246" s="118" t="s">
        <v>166</v>
      </c>
      <c r="F246" s="21"/>
      <c r="G246" s="17"/>
      <c r="H246" s="18"/>
      <c r="I246" s="128">
        <f>SUM(I247:I250)</f>
        <v>4</v>
      </c>
    </row>
    <row r="247" spans="2:9">
      <c r="B247" s="129">
        <v>3.41</v>
      </c>
      <c r="C247" s="145" t="s">
        <v>240</v>
      </c>
      <c r="D247" s="145"/>
      <c r="E247" s="15"/>
      <c r="F247" s="3" t="s">
        <v>191</v>
      </c>
      <c r="G247" s="4">
        <v>1</v>
      </c>
      <c r="H247" s="5">
        <v>1</v>
      </c>
      <c r="I247" s="130">
        <f>+H247*G247</f>
        <v>1</v>
      </c>
    </row>
    <row r="248" spans="2:9">
      <c r="B248" s="129">
        <v>3.42</v>
      </c>
      <c r="C248" s="145" t="s">
        <v>177</v>
      </c>
      <c r="D248" s="145"/>
      <c r="E248" s="15"/>
      <c r="F248" s="3" t="s">
        <v>68</v>
      </c>
      <c r="G248" s="4">
        <v>1</v>
      </c>
      <c r="H248" s="5">
        <v>1</v>
      </c>
      <c r="I248" s="130">
        <f>+H248*G248</f>
        <v>1</v>
      </c>
    </row>
    <row r="249" spans="2:9">
      <c r="B249" s="129">
        <v>3.43</v>
      </c>
      <c r="C249" s="145" t="s">
        <v>76</v>
      </c>
      <c r="D249" s="145"/>
      <c r="E249" s="15"/>
      <c r="F249" s="3" t="s">
        <v>80</v>
      </c>
      <c r="G249" s="4">
        <v>1</v>
      </c>
      <c r="H249" s="5">
        <v>1</v>
      </c>
      <c r="I249" s="130">
        <f>+H249*G249</f>
        <v>1</v>
      </c>
    </row>
    <row r="250" spans="2:9">
      <c r="B250" s="129">
        <v>3.44</v>
      </c>
      <c r="C250" s="145" t="s">
        <v>172</v>
      </c>
      <c r="D250" s="145"/>
      <c r="E250" s="15"/>
      <c r="F250" s="3" t="s">
        <v>80</v>
      </c>
      <c r="G250" s="4">
        <v>1</v>
      </c>
      <c r="H250" s="5">
        <v>1</v>
      </c>
      <c r="I250" s="130">
        <f>+H250*G250</f>
        <v>1</v>
      </c>
    </row>
    <row r="251" spans="2:9">
      <c r="B251" s="127">
        <v>3.5</v>
      </c>
      <c r="C251" s="147" t="s">
        <v>101</v>
      </c>
      <c r="D251" s="147"/>
      <c r="E251" s="118" t="s">
        <v>166</v>
      </c>
      <c r="F251" s="21"/>
      <c r="G251" s="17"/>
      <c r="H251" s="18"/>
      <c r="I251" s="128">
        <f>SUM(I252:I256)</f>
        <v>5</v>
      </c>
    </row>
    <row r="252" spans="2:9">
      <c r="B252" s="129">
        <v>3.51</v>
      </c>
      <c r="C252" s="145" t="s">
        <v>214</v>
      </c>
      <c r="D252" s="145"/>
      <c r="E252" s="15"/>
      <c r="F252" s="3" t="s">
        <v>78</v>
      </c>
      <c r="G252" s="4">
        <v>1</v>
      </c>
      <c r="H252" s="5">
        <v>1</v>
      </c>
      <c r="I252" s="130">
        <f>+H252*G252</f>
        <v>1</v>
      </c>
    </row>
    <row r="253" spans="2:9">
      <c r="B253" s="129">
        <v>3.52</v>
      </c>
      <c r="C253" s="145" t="s">
        <v>206</v>
      </c>
      <c r="D253" s="145"/>
      <c r="E253" s="15"/>
      <c r="F253" s="3" t="s">
        <v>191</v>
      </c>
      <c r="G253" s="4">
        <v>1</v>
      </c>
      <c r="H253" s="5">
        <v>1</v>
      </c>
      <c r="I253" s="130">
        <f>+H253*G253</f>
        <v>1</v>
      </c>
    </row>
    <row r="254" spans="2:9">
      <c r="B254" s="129">
        <v>3.53</v>
      </c>
      <c r="C254" s="145" t="s">
        <v>207</v>
      </c>
      <c r="D254" s="145"/>
      <c r="E254" s="15"/>
      <c r="F254" s="3" t="s">
        <v>191</v>
      </c>
      <c r="G254" s="4">
        <v>1</v>
      </c>
      <c r="H254" s="5">
        <v>1</v>
      </c>
      <c r="I254" s="130">
        <f>+H254*G254</f>
        <v>1</v>
      </c>
    </row>
    <row r="255" spans="2:9">
      <c r="B255" s="129">
        <v>3.54</v>
      </c>
      <c r="C255" s="145" t="s">
        <v>44</v>
      </c>
      <c r="D255" s="145"/>
      <c r="E255" s="15"/>
      <c r="F255" s="3" t="s">
        <v>191</v>
      </c>
      <c r="G255" s="4">
        <v>1</v>
      </c>
      <c r="H255" s="5">
        <v>1</v>
      </c>
      <c r="I255" s="130">
        <f>+H255*G255</f>
        <v>1</v>
      </c>
    </row>
    <row r="256" spans="2:9">
      <c r="B256" s="129">
        <v>3.55</v>
      </c>
      <c r="C256" s="145" t="s">
        <v>172</v>
      </c>
      <c r="D256" s="145"/>
      <c r="E256" s="15"/>
      <c r="F256" s="3" t="s">
        <v>80</v>
      </c>
      <c r="G256" s="4">
        <v>1</v>
      </c>
      <c r="H256" s="5">
        <v>1</v>
      </c>
      <c r="I256" s="130">
        <f>+H256*G256</f>
        <v>1</v>
      </c>
    </row>
    <row r="257" spans="2:9">
      <c r="B257" s="127">
        <v>3.6</v>
      </c>
      <c r="C257" s="147" t="s">
        <v>102</v>
      </c>
      <c r="D257" s="147"/>
      <c r="E257" s="118" t="s">
        <v>166</v>
      </c>
      <c r="F257" s="21"/>
      <c r="G257" s="17"/>
      <c r="H257" s="18"/>
      <c r="I257" s="128">
        <f>SUM(I258:I260)</f>
        <v>3</v>
      </c>
    </row>
    <row r="258" spans="2:9">
      <c r="B258" s="129">
        <v>3.61</v>
      </c>
      <c r="C258" s="145" t="s">
        <v>314</v>
      </c>
      <c r="D258" s="145"/>
      <c r="E258" s="15"/>
      <c r="F258" s="3" t="s">
        <v>78</v>
      </c>
      <c r="G258" s="4">
        <v>1</v>
      </c>
      <c r="H258" s="5">
        <v>1</v>
      </c>
      <c r="I258" s="130">
        <f>+H258*G258</f>
        <v>1</v>
      </c>
    </row>
    <row r="259" spans="2:9">
      <c r="B259" s="129">
        <v>3.62</v>
      </c>
      <c r="C259" s="145" t="s">
        <v>44</v>
      </c>
      <c r="D259" s="145"/>
      <c r="E259" s="15"/>
      <c r="F259" s="3" t="s">
        <v>80</v>
      </c>
      <c r="G259" s="4">
        <v>1</v>
      </c>
      <c r="H259" s="5">
        <v>1</v>
      </c>
      <c r="I259" s="130">
        <f>+H259*G259</f>
        <v>1</v>
      </c>
    </row>
    <row r="260" spans="2:9">
      <c r="B260" s="129">
        <v>3.63</v>
      </c>
      <c r="C260" s="145" t="s">
        <v>172</v>
      </c>
      <c r="D260" s="145"/>
      <c r="E260" s="15"/>
      <c r="F260" s="3" t="s">
        <v>80</v>
      </c>
      <c r="G260" s="4">
        <v>1</v>
      </c>
      <c r="H260" s="5">
        <v>1</v>
      </c>
      <c r="I260" s="130">
        <f>+H260*G260</f>
        <v>1</v>
      </c>
    </row>
    <row r="261" spans="2:9">
      <c r="B261" s="127">
        <v>3.7</v>
      </c>
      <c r="C261" s="147" t="s">
        <v>103</v>
      </c>
      <c r="D261" s="147"/>
      <c r="E261" s="118" t="s">
        <v>166</v>
      </c>
      <c r="F261" s="21"/>
      <c r="G261" s="17"/>
      <c r="H261" s="18"/>
      <c r="I261" s="128">
        <f>SUM(I262:I264)</f>
        <v>3</v>
      </c>
    </row>
    <row r="262" spans="2:9">
      <c r="B262" s="129">
        <v>3.71</v>
      </c>
      <c r="C262" s="145" t="s">
        <v>215</v>
      </c>
      <c r="D262" s="145"/>
      <c r="E262" s="15"/>
      <c r="F262" s="3" t="s">
        <v>78</v>
      </c>
      <c r="G262" s="4">
        <v>1</v>
      </c>
      <c r="H262" s="5">
        <v>1</v>
      </c>
      <c r="I262" s="130">
        <f>+H262*G262</f>
        <v>1</v>
      </c>
    </row>
    <row r="263" spans="2:9">
      <c r="B263" s="129">
        <v>3.72</v>
      </c>
      <c r="C263" s="145" t="s">
        <v>44</v>
      </c>
      <c r="D263" s="145"/>
      <c r="E263" s="15"/>
      <c r="F263" s="3" t="s">
        <v>80</v>
      </c>
      <c r="G263" s="4">
        <v>1</v>
      </c>
      <c r="H263" s="5">
        <v>1</v>
      </c>
      <c r="I263" s="130">
        <f>+H263*G263</f>
        <v>1</v>
      </c>
    </row>
    <row r="264" spans="2:9">
      <c r="B264" s="129">
        <v>3.73</v>
      </c>
      <c r="C264" s="145" t="s">
        <v>172</v>
      </c>
      <c r="D264" s="145"/>
      <c r="E264" s="15"/>
      <c r="F264" s="3" t="s">
        <v>80</v>
      </c>
      <c r="G264" s="4">
        <v>1</v>
      </c>
      <c r="H264" s="5">
        <v>1</v>
      </c>
      <c r="I264" s="130">
        <f>+H264*G264</f>
        <v>1</v>
      </c>
    </row>
    <row r="265" spans="2:9">
      <c r="B265" s="127">
        <v>3.8</v>
      </c>
      <c r="C265" s="147" t="s">
        <v>104</v>
      </c>
      <c r="D265" s="147"/>
      <c r="E265" s="118" t="s">
        <v>166</v>
      </c>
      <c r="F265" s="21"/>
      <c r="G265" s="17"/>
      <c r="H265" s="18"/>
      <c r="I265" s="128">
        <f>SUM(I266:I269)</f>
        <v>4</v>
      </c>
    </row>
    <row r="266" spans="2:9">
      <c r="B266" s="129">
        <v>3.81</v>
      </c>
      <c r="C266" s="145" t="s">
        <v>216</v>
      </c>
      <c r="D266" s="145"/>
      <c r="E266" s="15"/>
      <c r="F266" s="3" t="s">
        <v>55</v>
      </c>
      <c r="G266" s="4">
        <v>1</v>
      </c>
      <c r="H266" s="5">
        <v>1</v>
      </c>
      <c r="I266" s="130">
        <f>+H266*G266</f>
        <v>1</v>
      </c>
    </row>
    <row r="267" spans="2:9">
      <c r="B267" s="129">
        <v>3.82</v>
      </c>
      <c r="C267" s="145" t="s">
        <v>217</v>
      </c>
      <c r="D267" s="145"/>
      <c r="E267" s="15"/>
      <c r="F267" s="3" t="s">
        <v>185</v>
      </c>
      <c r="G267" s="4">
        <v>1</v>
      </c>
      <c r="H267" s="5">
        <v>1</v>
      </c>
      <c r="I267" s="130">
        <f>+H267*G267</f>
        <v>1</v>
      </c>
    </row>
    <row r="268" spans="2:9">
      <c r="B268" s="129">
        <v>3.83</v>
      </c>
      <c r="C268" s="145" t="s">
        <v>44</v>
      </c>
      <c r="D268" s="145"/>
      <c r="E268" s="15"/>
      <c r="F268" s="3" t="s">
        <v>80</v>
      </c>
      <c r="G268" s="4">
        <v>1</v>
      </c>
      <c r="H268" s="5">
        <v>1</v>
      </c>
      <c r="I268" s="130">
        <f>+H268*G268</f>
        <v>1</v>
      </c>
    </row>
    <row r="269" spans="2:9">
      <c r="B269" s="129">
        <v>3.84</v>
      </c>
      <c r="C269" s="145" t="s">
        <v>172</v>
      </c>
      <c r="D269" s="145"/>
      <c r="E269" s="15"/>
      <c r="F269" s="3" t="s">
        <v>80</v>
      </c>
      <c r="G269" s="4">
        <v>1</v>
      </c>
      <c r="H269" s="5">
        <v>1</v>
      </c>
      <c r="I269" s="130">
        <f>+H269*G269</f>
        <v>1</v>
      </c>
    </row>
    <row r="270" spans="2:9">
      <c r="B270" s="127">
        <v>3.9</v>
      </c>
      <c r="C270" s="147" t="s">
        <v>105</v>
      </c>
      <c r="D270" s="147"/>
      <c r="E270" s="118" t="s">
        <v>166</v>
      </c>
      <c r="F270" s="21"/>
      <c r="G270" s="17"/>
      <c r="H270" s="18"/>
      <c r="I270" s="128">
        <f>SUM(I271:I275)</f>
        <v>5</v>
      </c>
    </row>
    <row r="271" spans="2:9">
      <c r="B271" s="129">
        <v>3.91</v>
      </c>
      <c r="C271" s="145" t="s">
        <v>218</v>
      </c>
      <c r="D271" s="145"/>
      <c r="E271" s="15"/>
      <c r="F271" s="3" t="s">
        <v>78</v>
      </c>
      <c r="G271" s="4">
        <v>1</v>
      </c>
      <c r="H271" s="5">
        <v>1</v>
      </c>
      <c r="I271" s="130">
        <f>+H271*G271</f>
        <v>1</v>
      </c>
    </row>
    <row r="272" spans="2:9">
      <c r="B272" s="129">
        <v>3.92</v>
      </c>
      <c r="C272" s="145" t="s">
        <v>206</v>
      </c>
      <c r="D272" s="145"/>
      <c r="E272" s="15"/>
      <c r="F272" s="3" t="s">
        <v>191</v>
      </c>
      <c r="G272" s="4">
        <v>1</v>
      </c>
      <c r="H272" s="5">
        <v>1</v>
      </c>
      <c r="I272" s="130">
        <f>+H272*G272</f>
        <v>1</v>
      </c>
    </row>
    <row r="273" spans="2:9">
      <c r="B273" s="129">
        <v>3.93</v>
      </c>
      <c r="C273" s="145" t="s">
        <v>207</v>
      </c>
      <c r="D273" s="145"/>
      <c r="E273" s="15"/>
      <c r="F273" s="3" t="s">
        <v>191</v>
      </c>
      <c r="G273" s="4">
        <v>1</v>
      </c>
      <c r="H273" s="5">
        <v>1</v>
      </c>
      <c r="I273" s="130">
        <f>+H273*G273</f>
        <v>1</v>
      </c>
    </row>
    <row r="274" spans="2:9">
      <c r="B274" s="129">
        <v>3.94</v>
      </c>
      <c r="C274" s="145" t="s">
        <v>44</v>
      </c>
      <c r="D274" s="145"/>
      <c r="E274" s="15"/>
      <c r="F274" s="3" t="s">
        <v>80</v>
      </c>
      <c r="G274" s="4">
        <v>1</v>
      </c>
      <c r="H274" s="5">
        <v>1</v>
      </c>
      <c r="I274" s="130">
        <f>+H274*G274</f>
        <v>1</v>
      </c>
    </row>
    <row r="275" spans="2:9">
      <c r="B275" s="129">
        <v>3.95</v>
      </c>
      <c r="C275" s="145" t="s">
        <v>172</v>
      </c>
      <c r="D275" s="145"/>
      <c r="E275" s="15"/>
      <c r="F275" s="3" t="s">
        <v>80</v>
      </c>
      <c r="G275" s="4">
        <v>1</v>
      </c>
      <c r="H275" s="5">
        <v>1</v>
      </c>
      <c r="I275" s="130">
        <f>+H275*G275</f>
        <v>1</v>
      </c>
    </row>
    <row r="276" spans="2:9">
      <c r="B276" s="131">
        <v>4</v>
      </c>
      <c r="C276" s="146" t="s">
        <v>25</v>
      </c>
      <c r="D276" s="146"/>
      <c r="E276" s="16"/>
      <c r="F276" s="6"/>
      <c r="G276" s="6"/>
      <c r="H276" s="6"/>
      <c r="I276" s="132">
        <f>I277+I282+I286</f>
        <v>12</v>
      </c>
    </row>
    <row r="277" spans="2:9">
      <c r="B277" s="127">
        <v>4.0999999999999996</v>
      </c>
      <c r="C277" s="147" t="s">
        <v>106</v>
      </c>
      <c r="D277" s="147"/>
      <c r="E277" s="118" t="s">
        <v>166</v>
      </c>
      <c r="F277" s="21"/>
      <c r="G277" s="17"/>
      <c r="H277" s="18"/>
      <c r="I277" s="128">
        <f>SUM(I278:I281)</f>
        <v>4</v>
      </c>
    </row>
    <row r="278" spans="2:9">
      <c r="B278" s="129">
        <v>4.1100000000000003</v>
      </c>
      <c r="C278" s="145" t="s">
        <v>677</v>
      </c>
      <c r="D278" s="145"/>
      <c r="E278" s="15"/>
      <c r="F278" s="3" t="s">
        <v>78</v>
      </c>
      <c r="G278" s="4">
        <v>1</v>
      </c>
      <c r="H278" s="5">
        <v>1</v>
      </c>
      <c r="I278" s="130">
        <f>+H278*G278</f>
        <v>1</v>
      </c>
    </row>
    <row r="279" spans="2:9">
      <c r="B279" s="129">
        <v>4.12</v>
      </c>
      <c r="C279" s="145" t="s">
        <v>678</v>
      </c>
      <c r="D279" s="145"/>
      <c r="E279" s="15"/>
      <c r="F279" s="3" t="s">
        <v>55</v>
      </c>
      <c r="G279" s="4">
        <v>1</v>
      </c>
      <c r="H279" s="5">
        <v>1</v>
      </c>
      <c r="I279" s="130">
        <f>+H279*G279</f>
        <v>1</v>
      </c>
    </row>
    <row r="280" spans="2:9">
      <c r="B280" s="129">
        <v>4.13</v>
      </c>
      <c r="C280" s="145" t="s">
        <v>44</v>
      </c>
      <c r="D280" s="145"/>
      <c r="E280" s="15"/>
      <c r="F280" s="3" t="s">
        <v>80</v>
      </c>
      <c r="G280" s="4">
        <v>1</v>
      </c>
      <c r="H280" s="5">
        <v>1</v>
      </c>
      <c r="I280" s="130">
        <f>+H280*G280</f>
        <v>1</v>
      </c>
    </row>
    <row r="281" spans="2:9">
      <c r="B281" s="129">
        <v>4.1399999999999997</v>
      </c>
      <c r="C281" s="145" t="s">
        <v>172</v>
      </c>
      <c r="D281" s="145"/>
      <c r="E281" s="15"/>
      <c r="F281" s="3" t="s">
        <v>80</v>
      </c>
      <c r="G281" s="4">
        <v>1</v>
      </c>
      <c r="H281" s="5">
        <v>1</v>
      </c>
      <c r="I281" s="130">
        <f>+H281*G281</f>
        <v>1</v>
      </c>
    </row>
    <row r="282" spans="2:9">
      <c r="B282" s="127">
        <v>4.2</v>
      </c>
      <c r="C282" s="147" t="s">
        <v>107</v>
      </c>
      <c r="D282" s="147"/>
      <c r="E282" s="118" t="s">
        <v>166</v>
      </c>
      <c r="F282" s="21"/>
      <c r="G282" s="17"/>
      <c r="H282" s="18"/>
      <c r="I282" s="128">
        <f>SUM(I283:I285)</f>
        <v>3</v>
      </c>
    </row>
    <row r="283" spans="2:9">
      <c r="B283" s="129">
        <v>4.21</v>
      </c>
      <c r="C283" s="145" t="s">
        <v>219</v>
      </c>
      <c r="D283" s="145"/>
      <c r="E283" s="15"/>
      <c r="F283" s="3" t="s">
        <v>80</v>
      </c>
      <c r="G283" s="4">
        <v>1</v>
      </c>
      <c r="H283" s="5">
        <v>1</v>
      </c>
      <c r="I283" s="130">
        <f>+H283*G283</f>
        <v>1</v>
      </c>
    </row>
    <row r="284" spans="2:9">
      <c r="B284" s="129">
        <v>4.22</v>
      </c>
      <c r="C284" s="145" t="s">
        <v>44</v>
      </c>
      <c r="D284" s="145"/>
      <c r="E284" s="15"/>
      <c r="F284" s="3" t="s">
        <v>80</v>
      </c>
      <c r="G284" s="4">
        <v>1</v>
      </c>
      <c r="H284" s="5">
        <v>1</v>
      </c>
      <c r="I284" s="130">
        <f>+H284*G284</f>
        <v>1</v>
      </c>
    </row>
    <row r="285" spans="2:9">
      <c r="B285" s="129">
        <v>4.2300000000000004</v>
      </c>
      <c r="C285" s="145" t="s">
        <v>172</v>
      </c>
      <c r="D285" s="145"/>
      <c r="E285" s="15"/>
      <c r="F285" s="3" t="s">
        <v>80</v>
      </c>
      <c r="G285" s="4">
        <v>1</v>
      </c>
      <c r="H285" s="5">
        <v>1</v>
      </c>
      <c r="I285" s="130">
        <f>+H285*G285</f>
        <v>1</v>
      </c>
    </row>
    <row r="286" spans="2:9">
      <c r="B286" s="127">
        <v>4.3</v>
      </c>
      <c r="C286" s="147" t="s">
        <v>220</v>
      </c>
      <c r="D286" s="147"/>
      <c r="E286" s="118" t="s">
        <v>166</v>
      </c>
      <c r="F286" s="21"/>
      <c r="G286" s="17"/>
      <c r="H286" s="18"/>
      <c r="I286" s="128">
        <f>SUM(I287:I291)</f>
        <v>5</v>
      </c>
    </row>
    <row r="287" spans="2:9">
      <c r="B287" s="129">
        <v>4.3099999999999996</v>
      </c>
      <c r="C287" s="145" t="s">
        <v>221</v>
      </c>
      <c r="D287" s="145"/>
      <c r="E287" s="15"/>
      <c r="F287" s="3" t="s">
        <v>80</v>
      </c>
      <c r="G287" s="4">
        <v>1</v>
      </c>
      <c r="H287" s="5">
        <v>1</v>
      </c>
      <c r="I287" s="130">
        <f>+H287*G287</f>
        <v>1</v>
      </c>
    </row>
    <row r="288" spans="2:9">
      <c r="B288" s="129">
        <v>4.32</v>
      </c>
      <c r="C288" s="145" t="s">
        <v>224</v>
      </c>
      <c r="D288" s="145"/>
      <c r="E288" s="15"/>
      <c r="F288" s="3" t="s">
        <v>80</v>
      </c>
      <c r="G288" s="4">
        <v>1</v>
      </c>
      <c r="H288" s="5">
        <v>1</v>
      </c>
      <c r="I288" s="130">
        <f>+H288*G288</f>
        <v>1</v>
      </c>
    </row>
    <row r="289" spans="2:9">
      <c r="B289" s="129">
        <v>4.33</v>
      </c>
      <c r="C289" s="145" t="s">
        <v>222</v>
      </c>
      <c r="D289" s="145"/>
      <c r="E289" s="15"/>
      <c r="F289" s="3" t="s">
        <v>75</v>
      </c>
      <c r="G289" s="4">
        <v>1</v>
      </c>
      <c r="H289" s="5">
        <v>1</v>
      </c>
      <c r="I289" s="130">
        <f>+H289*G289</f>
        <v>1</v>
      </c>
    </row>
    <row r="290" spans="2:9">
      <c r="B290" s="129">
        <v>4.34</v>
      </c>
      <c r="C290" s="145" t="s">
        <v>223</v>
      </c>
      <c r="D290" s="145"/>
      <c r="E290" s="15"/>
      <c r="F290" s="3" t="s">
        <v>75</v>
      </c>
      <c r="G290" s="4">
        <v>1</v>
      </c>
      <c r="H290" s="5">
        <v>1</v>
      </c>
      <c r="I290" s="130">
        <f>+H290*G290</f>
        <v>1</v>
      </c>
    </row>
    <row r="291" spans="2:9">
      <c r="B291" s="129">
        <v>4.3499999999999996</v>
      </c>
      <c r="C291" s="145" t="s">
        <v>225</v>
      </c>
      <c r="D291" s="145"/>
      <c r="E291" s="15"/>
      <c r="F291" s="3" t="s">
        <v>80</v>
      </c>
      <c r="G291" s="4">
        <v>1</v>
      </c>
      <c r="H291" s="5">
        <v>1</v>
      </c>
      <c r="I291" s="130">
        <f>+H291*G291</f>
        <v>1</v>
      </c>
    </row>
    <row r="292" spans="2:9">
      <c r="B292" s="131">
        <v>5</v>
      </c>
      <c r="C292" s="146" t="s">
        <v>26</v>
      </c>
      <c r="D292" s="146"/>
      <c r="E292" s="16"/>
      <c r="F292" s="6"/>
      <c r="G292" s="6"/>
      <c r="H292" s="6"/>
      <c r="I292" s="132">
        <f>I293+I297+I301+I309</f>
        <v>9</v>
      </c>
    </row>
    <row r="293" spans="2:9">
      <c r="B293" s="127">
        <v>5.0999999999999996</v>
      </c>
      <c r="C293" s="147" t="s">
        <v>109</v>
      </c>
      <c r="D293" s="147"/>
      <c r="E293" s="118" t="s">
        <v>166</v>
      </c>
      <c r="F293" s="21"/>
      <c r="G293" s="17"/>
      <c r="H293" s="18"/>
      <c r="I293" s="128">
        <f>SUM(I294:I296)</f>
        <v>3</v>
      </c>
    </row>
    <row r="294" spans="2:9">
      <c r="B294" s="129">
        <v>5.1100000000000003</v>
      </c>
      <c r="C294" s="145" t="s">
        <v>226</v>
      </c>
      <c r="D294" s="145"/>
      <c r="E294" s="15"/>
      <c r="F294" s="3" t="s">
        <v>80</v>
      </c>
      <c r="G294" s="4">
        <v>1</v>
      </c>
      <c r="H294" s="5">
        <v>1</v>
      </c>
      <c r="I294" s="130">
        <f>+H294*G294</f>
        <v>1</v>
      </c>
    </row>
    <row r="295" spans="2:9">
      <c r="B295" s="129">
        <v>5.12</v>
      </c>
      <c r="C295" s="145" t="s">
        <v>44</v>
      </c>
      <c r="D295" s="145"/>
      <c r="E295" s="15"/>
      <c r="F295" s="3" t="s">
        <v>80</v>
      </c>
      <c r="G295" s="4">
        <v>1</v>
      </c>
      <c r="H295" s="5">
        <v>1</v>
      </c>
      <c r="I295" s="130">
        <f>+H295*G295</f>
        <v>1</v>
      </c>
    </row>
    <row r="296" spans="2:9">
      <c r="B296" s="129">
        <v>5.13</v>
      </c>
      <c r="C296" s="145" t="s">
        <v>172</v>
      </c>
      <c r="D296" s="145"/>
      <c r="E296" s="15"/>
      <c r="F296" s="3" t="s">
        <v>80</v>
      </c>
      <c r="G296" s="4">
        <v>1</v>
      </c>
      <c r="H296" s="5">
        <v>1</v>
      </c>
      <c r="I296" s="130">
        <f>+H296*G296</f>
        <v>1</v>
      </c>
    </row>
    <row r="297" spans="2:9">
      <c r="B297" s="127">
        <v>5.2</v>
      </c>
      <c r="C297" s="147" t="s">
        <v>107</v>
      </c>
      <c r="D297" s="147"/>
      <c r="E297" s="118" t="s">
        <v>166</v>
      </c>
      <c r="F297" s="21"/>
      <c r="G297" s="17"/>
      <c r="H297" s="18"/>
      <c r="I297" s="128">
        <f>SUM(I298:I300)</f>
        <v>3</v>
      </c>
    </row>
    <row r="298" spans="2:9">
      <c r="B298" s="129">
        <v>5.21</v>
      </c>
      <c r="C298" s="145" t="s">
        <v>227</v>
      </c>
      <c r="D298" s="145"/>
      <c r="E298" s="15"/>
      <c r="F298" s="3" t="s">
        <v>80</v>
      </c>
      <c r="G298" s="4">
        <v>1</v>
      </c>
      <c r="H298" s="5">
        <v>1</v>
      </c>
      <c r="I298" s="130">
        <f>+H298*G298</f>
        <v>1</v>
      </c>
    </row>
    <row r="299" spans="2:9">
      <c r="B299" s="129">
        <v>5.22</v>
      </c>
      <c r="C299" s="145" t="s">
        <v>44</v>
      </c>
      <c r="D299" s="145"/>
      <c r="E299" s="15"/>
      <c r="F299" s="3" t="s">
        <v>80</v>
      </c>
      <c r="G299" s="4">
        <v>1</v>
      </c>
      <c r="H299" s="5">
        <v>1</v>
      </c>
      <c r="I299" s="130">
        <f>+H299*G299</f>
        <v>1</v>
      </c>
    </row>
    <row r="300" spans="2:9">
      <c r="B300" s="129">
        <v>5.23</v>
      </c>
      <c r="C300" s="145" t="s">
        <v>172</v>
      </c>
      <c r="D300" s="145"/>
      <c r="E300" s="15"/>
      <c r="F300" s="3" t="s">
        <v>80</v>
      </c>
      <c r="G300" s="4">
        <v>1</v>
      </c>
      <c r="H300" s="5">
        <v>1</v>
      </c>
      <c r="I300" s="130">
        <f>+H300*G300</f>
        <v>1</v>
      </c>
    </row>
    <row r="301" spans="2:9">
      <c r="B301" s="127">
        <v>5.3</v>
      </c>
      <c r="C301" s="147" t="s">
        <v>228</v>
      </c>
      <c r="D301" s="147"/>
      <c r="E301" s="118" t="s">
        <v>166</v>
      </c>
      <c r="F301" s="21"/>
      <c r="G301" s="17"/>
      <c r="H301" s="18"/>
      <c r="I301" s="128">
        <f>SUM(I302:I308)</f>
        <v>3</v>
      </c>
    </row>
    <row r="302" spans="2:9">
      <c r="B302" s="129">
        <v>5.31</v>
      </c>
      <c r="C302" s="145" t="s">
        <v>229</v>
      </c>
      <c r="D302" s="145"/>
      <c r="E302" s="15"/>
      <c r="F302" s="3" t="s">
        <v>80</v>
      </c>
      <c r="G302" s="4">
        <v>1</v>
      </c>
      <c r="H302" s="5">
        <v>1</v>
      </c>
      <c r="I302" s="130">
        <f t="shared" ref="I302:I307" si="10">+H302*G302</f>
        <v>1</v>
      </c>
    </row>
    <row r="303" spans="2:9">
      <c r="B303" s="129">
        <v>5.32</v>
      </c>
      <c r="C303" s="145" t="s">
        <v>230</v>
      </c>
      <c r="D303" s="145"/>
      <c r="E303" s="15"/>
      <c r="F303" s="3" t="s">
        <v>80</v>
      </c>
      <c r="G303" s="4">
        <v>1</v>
      </c>
      <c r="H303" s="5">
        <v>1</v>
      </c>
      <c r="I303" s="130">
        <f t="shared" si="10"/>
        <v>1</v>
      </c>
    </row>
    <row r="304" spans="2:9">
      <c r="B304" s="129">
        <v>5.33</v>
      </c>
      <c r="C304" s="145" t="s">
        <v>231</v>
      </c>
      <c r="D304" s="145"/>
      <c r="E304" s="15"/>
      <c r="F304" s="3" t="s">
        <v>75</v>
      </c>
      <c r="G304" s="4">
        <v>1</v>
      </c>
      <c r="H304" s="5">
        <v>1</v>
      </c>
      <c r="I304" s="130">
        <f t="shared" si="10"/>
        <v>1</v>
      </c>
    </row>
    <row r="305" spans="2:9">
      <c r="B305" s="129">
        <v>5.34</v>
      </c>
      <c r="C305" s="145" t="s">
        <v>232</v>
      </c>
      <c r="D305" s="145"/>
      <c r="E305" s="15"/>
      <c r="F305" s="3" t="s">
        <v>75</v>
      </c>
      <c r="G305" s="4"/>
      <c r="H305" s="5"/>
      <c r="I305" s="130">
        <f t="shared" si="10"/>
        <v>0</v>
      </c>
    </row>
    <row r="306" spans="2:9">
      <c r="B306" s="129">
        <v>5.35</v>
      </c>
      <c r="C306" s="145" t="s">
        <v>233</v>
      </c>
      <c r="D306" s="145"/>
      <c r="E306" s="15"/>
      <c r="F306" s="3" t="s">
        <v>75</v>
      </c>
      <c r="G306" s="4"/>
      <c r="H306" s="5"/>
      <c r="I306" s="130">
        <f t="shared" si="10"/>
        <v>0</v>
      </c>
    </row>
    <row r="307" spans="2:9">
      <c r="B307" s="129">
        <v>5.36</v>
      </c>
      <c r="C307" s="145" t="s">
        <v>44</v>
      </c>
      <c r="D307" s="145"/>
      <c r="E307" s="15"/>
      <c r="F307" s="3" t="s">
        <v>80</v>
      </c>
      <c r="G307" s="4"/>
      <c r="H307" s="5"/>
      <c r="I307" s="130">
        <f t="shared" si="10"/>
        <v>0</v>
      </c>
    </row>
    <row r="308" spans="2:9">
      <c r="B308" s="129">
        <v>5.37</v>
      </c>
      <c r="C308" s="145" t="s">
        <v>172</v>
      </c>
      <c r="D308" s="145"/>
      <c r="E308" s="15"/>
      <c r="F308" s="3" t="s">
        <v>80</v>
      </c>
      <c r="G308" s="4"/>
      <c r="H308" s="5"/>
      <c r="I308" s="130">
        <f>+H308*G308</f>
        <v>0</v>
      </c>
    </row>
    <row r="309" spans="2:9">
      <c r="B309" s="127">
        <v>5.4</v>
      </c>
      <c r="C309" s="147" t="s">
        <v>234</v>
      </c>
      <c r="D309" s="147"/>
      <c r="E309" s="118" t="s">
        <v>166</v>
      </c>
      <c r="F309" s="21"/>
      <c r="G309" s="17"/>
      <c r="H309" s="18"/>
      <c r="I309" s="128">
        <f>SUM(I310:I314)</f>
        <v>0</v>
      </c>
    </row>
    <row r="310" spans="2:9">
      <c r="B310" s="129">
        <v>5.41</v>
      </c>
      <c r="C310" s="145" t="s">
        <v>679</v>
      </c>
      <c r="D310" s="145"/>
      <c r="E310" s="15"/>
      <c r="F310" s="3" t="s">
        <v>78</v>
      </c>
      <c r="G310" s="4"/>
      <c r="H310" s="5"/>
      <c r="I310" s="130">
        <f>+H310*G310</f>
        <v>0</v>
      </c>
    </row>
    <row r="311" spans="2:9">
      <c r="B311" s="129">
        <v>5.42</v>
      </c>
      <c r="C311" s="145" t="s">
        <v>235</v>
      </c>
      <c r="D311" s="145"/>
      <c r="E311" s="15"/>
      <c r="F311" s="3" t="s">
        <v>75</v>
      </c>
      <c r="G311" s="4"/>
      <c r="H311" s="5"/>
      <c r="I311" s="130">
        <f>+H311*G311</f>
        <v>0</v>
      </c>
    </row>
    <row r="312" spans="2:9">
      <c r="B312" s="129">
        <v>5.43</v>
      </c>
      <c r="C312" s="145" t="s">
        <v>236</v>
      </c>
      <c r="D312" s="145"/>
      <c r="E312" s="15"/>
      <c r="F312" s="3" t="s">
        <v>75</v>
      </c>
      <c r="G312" s="4"/>
      <c r="H312" s="5"/>
      <c r="I312" s="130">
        <f>+H312*G312</f>
        <v>0</v>
      </c>
    </row>
    <row r="313" spans="2:9">
      <c r="B313" s="129">
        <v>5.44</v>
      </c>
      <c r="C313" s="145" t="s">
        <v>44</v>
      </c>
      <c r="D313" s="145"/>
      <c r="E313" s="15"/>
      <c r="F313" s="3" t="s">
        <v>80</v>
      </c>
      <c r="G313" s="4"/>
      <c r="H313" s="5"/>
      <c r="I313" s="130">
        <f>+H313*G313</f>
        <v>0</v>
      </c>
    </row>
    <row r="314" spans="2:9">
      <c r="B314" s="129">
        <v>5.45</v>
      </c>
      <c r="C314" s="188" t="s">
        <v>21</v>
      </c>
      <c r="D314" s="188"/>
      <c r="E314" s="14"/>
      <c r="F314" s="3" t="s">
        <v>22</v>
      </c>
      <c r="G314" s="4"/>
      <c r="H314" s="5"/>
      <c r="I314" s="130">
        <f>+H314*G314</f>
        <v>0</v>
      </c>
    </row>
    <row r="315" spans="2:9">
      <c r="B315" s="131">
        <v>6</v>
      </c>
      <c r="C315" s="146" t="s">
        <v>112</v>
      </c>
      <c r="D315" s="146"/>
      <c r="E315" s="16"/>
      <c r="F315" s="6"/>
      <c r="G315" s="6"/>
      <c r="H315" s="6"/>
      <c r="I315" s="132">
        <f>I316+I320</f>
        <v>0</v>
      </c>
    </row>
    <row r="316" spans="2:9">
      <c r="B316" s="127">
        <v>6.1</v>
      </c>
      <c r="C316" s="147" t="s">
        <v>113</v>
      </c>
      <c r="D316" s="147"/>
      <c r="E316" s="118" t="s">
        <v>166</v>
      </c>
      <c r="F316" s="21" t="s">
        <v>20</v>
      </c>
      <c r="G316" s="17"/>
      <c r="H316" s="18"/>
      <c r="I316" s="128">
        <f>SUM(I317:I319)</f>
        <v>0</v>
      </c>
    </row>
    <row r="317" spans="2:9">
      <c r="B317" s="129">
        <v>6.11</v>
      </c>
      <c r="C317" s="145" t="s">
        <v>237</v>
      </c>
      <c r="D317" s="145"/>
      <c r="E317" s="15"/>
      <c r="F317" s="3" t="s">
        <v>80</v>
      </c>
      <c r="G317" s="4"/>
      <c r="H317" s="5"/>
      <c r="I317" s="130">
        <f>+H317*G317</f>
        <v>0</v>
      </c>
    </row>
    <row r="318" spans="2:9">
      <c r="B318" s="129">
        <v>6.12</v>
      </c>
      <c r="C318" s="145" t="s">
        <v>76</v>
      </c>
      <c r="D318" s="145"/>
      <c r="E318" s="15"/>
      <c r="F318" s="3" t="s">
        <v>80</v>
      </c>
      <c r="G318" s="4"/>
      <c r="H318" s="5"/>
      <c r="I318" s="130">
        <f>+H318*G318</f>
        <v>0</v>
      </c>
    </row>
    <row r="319" spans="2:9">
      <c r="B319" s="129">
        <v>6.133</v>
      </c>
      <c r="C319" s="145" t="s">
        <v>172</v>
      </c>
      <c r="D319" s="145"/>
      <c r="E319" s="15"/>
      <c r="F319" s="3" t="s">
        <v>80</v>
      </c>
      <c r="G319" s="4"/>
      <c r="H319" s="5"/>
      <c r="I319" s="130">
        <f>+H319*G319</f>
        <v>0</v>
      </c>
    </row>
    <row r="320" spans="2:9">
      <c r="B320" s="127">
        <v>6.2</v>
      </c>
      <c r="C320" s="147" t="s">
        <v>114</v>
      </c>
      <c r="D320" s="147"/>
      <c r="E320" s="118" t="s">
        <v>166</v>
      </c>
      <c r="F320" s="21" t="s">
        <v>20</v>
      </c>
      <c r="G320" s="17"/>
      <c r="H320" s="18"/>
      <c r="I320" s="128">
        <f>SUM(I321:I323)</f>
        <v>0</v>
      </c>
    </row>
    <row r="321" spans="2:9">
      <c r="B321" s="129">
        <v>6.21</v>
      </c>
      <c r="C321" s="145" t="s">
        <v>238</v>
      </c>
      <c r="D321" s="145"/>
      <c r="E321" s="15"/>
      <c r="F321" s="3" t="s">
        <v>80</v>
      </c>
      <c r="G321" s="4"/>
      <c r="H321" s="5"/>
      <c r="I321" s="130">
        <f>+H321*G321</f>
        <v>0</v>
      </c>
    </row>
    <row r="322" spans="2:9">
      <c r="B322" s="129">
        <v>6.22</v>
      </c>
      <c r="C322" s="145" t="s">
        <v>76</v>
      </c>
      <c r="D322" s="145"/>
      <c r="E322" s="15"/>
      <c r="F322" s="3" t="s">
        <v>80</v>
      </c>
      <c r="G322" s="4"/>
      <c r="H322" s="5"/>
      <c r="I322" s="130">
        <f>+H322*G322</f>
        <v>0</v>
      </c>
    </row>
    <row r="323" spans="2:9">
      <c r="B323" s="129">
        <v>6.23</v>
      </c>
      <c r="C323" s="145" t="s">
        <v>172</v>
      </c>
      <c r="D323" s="145"/>
      <c r="E323" s="15"/>
      <c r="F323" s="3" t="s">
        <v>80</v>
      </c>
      <c r="G323" s="4"/>
      <c r="H323" s="5"/>
      <c r="I323" s="130">
        <f>+H323*G323</f>
        <v>0</v>
      </c>
    </row>
    <row r="324" spans="2:9">
      <c r="B324" s="131">
        <v>7</v>
      </c>
      <c r="C324" s="146" t="s">
        <v>115</v>
      </c>
      <c r="D324" s="146"/>
      <c r="E324" s="16"/>
      <c r="F324" s="6"/>
      <c r="G324" s="6"/>
      <c r="H324" s="6"/>
      <c r="I324" s="132">
        <f>I325</f>
        <v>0</v>
      </c>
    </row>
    <row r="325" spans="2:9">
      <c r="B325" s="127">
        <v>7.1</v>
      </c>
      <c r="C325" s="147" t="s">
        <v>107</v>
      </c>
      <c r="D325" s="147"/>
      <c r="E325" s="118" t="s">
        <v>166</v>
      </c>
      <c r="F325" s="21" t="s">
        <v>20</v>
      </c>
      <c r="G325" s="17"/>
      <c r="H325" s="18"/>
      <c r="I325" s="128">
        <f>SUM(I326:I329)</f>
        <v>0</v>
      </c>
    </row>
    <row r="326" spans="2:9">
      <c r="B326" s="129">
        <v>7.11</v>
      </c>
      <c r="C326" s="145" t="s">
        <v>239</v>
      </c>
      <c r="D326" s="145"/>
      <c r="E326" s="15"/>
      <c r="F326" s="3" t="s">
        <v>80</v>
      </c>
      <c r="G326" s="4"/>
      <c r="H326" s="5"/>
      <c r="I326" s="130">
        <f>+H326*G326</f>
        <v>0</v>
      </c>
    </row>
    <row r="327" spans="2:9">
      <c r="B327" s="129">
        <v>7.12</v>
      </c>
      <c r="C327" s="145" t="s">
        <v>241</v>
      </c>
      <c r="D327" s="145"/>
      <c r="E327" s="15"/>
      <c r="F327" s="3" t="s">
        <v>80</v>
      </c>
      <c r="G327" s="4"/>
      <c r="H327" s="5"/>
      <c r="I327" s="130">
        <f>+H327*G327</f>
        <v>0</v>
      </c>
    </row>
    <row r="328" spans="2:9">
      <c r="B328" s="129">
        <v>7.13</v>
      </c>
      <c r="C328" s="145" t="s">
        <v>44</v>
      </c>
      <c r="D328" s="145"/>
      <c r="E328" s="15"/>
      <c r="F328" s="3" t="s">
        <v>80</v>
      </c>
      <c r="G328" s="4"/>
      <c r="H328" s="5"/>
      <c r="I328" s="130">
        <f>+H328*G328</f>
        <v>0</v>
      </c>
    </row>
    <row r="329" spans="2:9">
      <c r="B329" s="129">
        <v>7.14</v>
      </c>
      <c r="C329" s="145" t="s">
        <v>172</v>
      </c>
      <c r="D329" s="145"/>
      <c r="E329" s="15"/>
      <c r="F329" s="3" t="s">
        <v>80</v>
      </c>
      <c r="G329" s="4"/>
      <c r="H329" s="5"/>
      <c r="I329" s="130">
        <f>+H329*G329</f>
        <v>0</v>
      </c>
    </row>
    <row r="330" spans="2:9">
      <c r="B330" s="131">
        <v>8</v>
      </c>
      <c r="C330" s="146" t="s">
        <v>116</v>
      </c>
      <c r="D330" s="146"/>
      <c r="E330" s="16"/>
      <c r="F330" s="6"/>
      <c r="G330" s="6"/>
      <c r="H330" s="6"/>
      <c r="I330" s="132">
        <f>I331+I336+I345+I355+I362+I369+I374+I384+I389+I398</f>
        <v>0</v>
      </c>
    </row>
    <row r="331" spans="2:9">
      <c r="B331" s="127">
        <v>8.1</v>
      </c>
      <c r="C331" s="147" t="s">
        <v>117</v>
      </c>
      <c r="D331" s="147"/>
      <c r="E331" s="118" t="s">
        <v>166</v>
      </c>
      <c r="F331" s="21" t="s">
        <v>20</v>
      </c>
      <c r="G331" s="17"/>
      <c r="H331" s="18"/>
      <c r="I331" s="128">
        <f>SUM(I332:I335)</f>
        <v>0</v>
      </c>
    </row>
    <row r="332" spans="2:9">
      <c r="B332" s="129">
        <v>8.11</v>
      </c>
      <c r="C332" s="145" t="s">
        <v>342</v>
      </c>
      <c r="D332" s="145"/>
      <c r="E332" s="15"/>
      <c r="F332" s="3" t="s">
        <v>75</v>
      </c>
      <c r="G332" s="4"/>
      <c r="H332" s="5"/>
      <c r="I332" s="130">
        <f>+H332*G332</f>
        <v>0</v>
      </c>
    </row>
    <row r="333" spans="2:9">
      <c r="B333" s="129">
        <v>8.1199999999999992</v>
      </c>
      <c r="C333" s="145" t="s">
        <v>242</v>
      </c>
      <c r="D333" s="145"/>
      <c r="E333" s="15"/>
      <c r="F333" s="3" t="s">
        <v>75</v>
      </c>
      <c r="G333" s="4"/>
      <c r="H333" s="5"/>
      <c r="I333" s="130">
        <f>+H333*G333</f>
        <v>0</v>
      </c>
    </row>
    <row r="334" spans="2:9">
      <c r="B334" s="129">
        <v>8.1300000000000008</v>
      </c>
      <c r="C334" s="145" t="s">
        <v>44</v>
      </c>
      <c r="D334" s="145"/>
      <c r="E334" s="15"/>
      <c r="F334" s="3" t="s">
        <v>80</v>
      </c>
      <c r="G334" s="4"/>
      <c r="H334" s="5"/>
      <c r="I334" s="130">
        <f>+H334*G334</f>
        <v>0</v>
      </c>
    </row>
    <row r="335" spans="2:9">
      <c r="B335" s="129">
        <v>8.14</v>
      </c>
      <c r="C335" s="145" t="s">
        <v>172</v>
      </c>
      <c r="D335" s="145"/>
      <c r="E335" s="15"/>
      <c r="F335" s="3" t="s">
        <v>80</v>
      </c>
      <c r="G335" s="4"/>
      <c r="H335" s="5"/>
      <c r="I335" s="130">
        <f>+H335*G335</f>
        <v>0</v>
      </c>
    </row>
    <row r="336" spans="2:9">
      <c r="B336" s="127">
        <v>8.1999999999999993</v>
      </c>
      <c r="C336" s="147" t="s">
        <v>118</v>
      </c>
      <c r="D336" s="147"/>
      <c r="E336" s="118" t="s">
        <v>166</v>
      </c>
      <c r="F336" s="21" t="s">
        <v>20</v>
      </c>
      <c r="G336" s="17"/>
      <c r="H336" s="18"/>
      <c r="I336" s="128">
        <f>SUM(I337:I344)</f>
        <v>0</v>
      </c>
    </row>
    <row r="337" spans="2:9">
      <c r="B337" s="129">
        <v>8.2100000000000009</v>
      </c>
      <c r="C337" s="145" t="s">
        <v>680</v>
      </c>
      <c r="D337" s="145"/>
      <c r="E337" s="15"/>
      <c r="F337" s="3" t="s">
        <v>75</v>
      </c>
      <c r="G337" s="4"/>
      <c r="H337" s="5"/>
      <c r="I337" s="130">
        <f t="shared" ref="I337:I344" si="11">+H337*G337</f>
        <v>0</v>
      </c>
    </row>
    <row r="338" spans="2:9">
      <c r="B338" s="129">
        <v>8.2200000000000006</v>
      </c>
      <c r="C338" s="145" t="s">
        <v>342</v>
      </c>
      <c r="D338" s="145"/>
      <c r="E338" s="15"/>
      <c r="F338" s="3" t="s">
        <v>75</v>
      </c>
      <c r="G338" s="4"/>
      <c r="H338" s="5"/>
      <c r="I338" s="130">
        <f t="shared" si="11"/>
        <v>0</v>
      </c>
    </row>
    <row r="339" spans="2:9">
      <c r="B339" s="129">
        <v>8.23</v>
      </c>
      <c r="C339" s="145" t="s">
        <v>260</v>
      </c>
      <c r="D339" s="145"/>
      <c r="E339" s="15"/>
      <c r="F339" s="3" t="s">
        <v>75</v>
      </c>
      <c r="G339" s="4"/>
      <c r="H339" s="5"/>
      <c r="I339" s="130">
        <f t="shared" si="11"/>
        <v>0</v>
      </c>
    </row>
    <row r="340" spans="2:9">
      <c r="B340" s="129">
        <v>8.24</v>
      </c>
      <c r="C340" s="145" t="s">
        <v>261</v>
      </c>
      <c r="D340" s="145"/>
      <c r="E340" s="15"/>
      <c r="F340" s="3" t="s">
        <v>75</v>
      </c>
      <c r="G340" s="4"/>
      <c r="H340" s="5"/>
      <c r="I340" s="130">
        <f t="shared" si="11"/>
        <v>0</v>
      </c>
    </row>
    <row r="341" spans="2:9">
      <c r="B341" s="129">
        <v>8.25</v>
      </c>
      <c r="C341" s="145" t="s">
        <v>681</v>
      </c>
      <c r="D341" s="145"/>
      <c r="E341" s="15"/>
      <c r="F341" s="3" t="s">
        <v>75</v>
      </c>
      <c r="G341" s="4"/>
      <c r="H341" s="5"/>
      <c r="I341" s="130">
        <f t="shared" si="11"/>
        <v>0</v>
      </c>
    </row>
    <row r="342" spans="2:9">
      <c r="B342" s="129">
        <v>8.26</v>
      </c>
      <c r="C342" s="145" t="s">
        <v>242</v>
      </c>
      <c r="D342" s="145"/>
      <c r="E342" s="15"/>
      <c r="F342" s="3" t="s">
        <v>75</v>
      </c>
      <c r="G342" s="4"/>
      <c r="H342" s="5"/>
      <c r="I342" s="130">
        <f t="shared" si="11"/>
        <v>0</v>
      </c>
    </row>
    <row r="343" spans="2:9">
      <c r="B343" s="129">
        <v>8.27</v>
      </c>
      <c r="C343" s="145" t="s">
        <v>44</v>
      </c>
      <c r="D343" s="145"/>
      <c r="E343" s="15"/>
      <c r="F343" s="3" t="s">
        <v>80</v>
      </c>
      <c r="G343" s="4"/>
      <c r="H343" s="5"/>
      <c r="I343" s="130">
        <f t="shared" si="11"/>
        <v>0</v>
      </c>
    </row>
    <row r="344" spans="2:9">
      <c r="B344" s="129">
        <v>8.2799999999999994</v>
      </c>
      <c r="C344" s="145" t="s">
        <v>172</v>
      </c>
      <c r="D344" s="145"/>
      <c r="E344" s="15"/>
      <c r="F344" s="3" t="s">
        <v>80</v>
      </c>
      <c r="G344" s="4"/>
      <c r="H344" s="5"/>
      <c r="I344" s="130">
        <f t="shared" si="11"/>
        <v>0</v>
      </c>
    </row>
    <row r="345" spans="2:9">
      <c r="B345" s="127">
        <v>8.3000000000000007</v>
      </c>
      <c r="C345" s="147" t="s">
        <v>119</v>
      </c>
      <c r="D345" s="147"/>
      <c r="E345" s="118" t="s">
        <v>166</v>
      </c>
      <c r="F345" s="21" t="s">
        <v>20</v>
      </c>
      <c r="G345" s="17"/>
      <c r="H345" s="18"/>
      <c r="I345" s="128">
        <f>SUM(I346:I354)</f>
        <v>0</v>
      </c>
    </row>
    <row r="346" spans="2:9">
      <c r="B346" s="129">
        <v>8.31</v>
      </c>
      <c r="C346" s="145" t="s">
        <v>243</v>
      </c>
      <c r="D346" s="145"/>
      <c r="E346" s="15"/>
      <c r="F346" s="3" t="s">
        <v>75</v>
      </c>
      <c r="G346" s="4"/>
      <c r="H346" s="5"/>
      <c r="I346" s="130">
        <f t="shared" ref="I346:I354" si="12">+H346*G346</f>
        <v>0</v>
      </c>
    </row>
    <row r="347" spans="2:9">
      <c r="B347" s="129">
        <v>8.32</v>
      </c>
      <c r="C347" s="145" t="s">
        <v>244</v>
      </c>
      <c r="D347" s="145"/>
      <c r="E347" s="15"/>
      <c r="F347" s="3" t="s">
        <v>75</v>
      </c>
      <c r="G347" s="4"/>
      <c r="H347" s="5"/>
      <c r="I347" s="130">
        <f t="shared" si="12"/>
        <v>0</v>
      </c>
    </row>
    <row r="348" spans="2:9">
      <c r="B348" s="129">
        <v>8.33</v>
      </c>
      <c r="C348" s="145" t="s">
        <v>245</v>
      </c>
      <c r="D348" s="145"/>
      <c r="E348" s="15"/>
      <c r="F348" s="3" t="s">
        <v>248</v>
      </c>
      <c r="G348" s="4"/>
      <c r="H348" s="5"/>
      <c r="I348" s="130">
        <f t="shared" si="12"/>
        <v>0</v>
      </c>
    </row>
    <row r="349" spans="2:9">
      <c r="B349" s="129">
        <v>8.34</v>
      </c>
      <c r="C349" s="145" t="s">
        <v>246</v>
      </c>
      <c r="D349" s="145"/>
      <c r="E349" s="15"/>
      <c r="F349" s="3" t="s">
        <v>248</v>
      </c>
      <c r="G349" s="4"/>
      <c r="H349" s="5"/>
      <c r="I349" s="130">
        <f t="shared" si="12"/>
        <v>0</v>
      </c>
    </row>
    <row r="350" spans="2:9">
      <c r="B350" s="129">
        <v>8.35</v>
      </c>
      <c r="C350" s="145" t="s">
        <v>247</v>
      </c>
      <c r="D350" s="145"/>
      <c r="E350" s="15"/>
      <c r="F350" s="3" t="s">
        <v>248</v>
      </c>
      <c r="G350" s="4"/>
      <c r="H350" s="5"/>
      <c r="I350" s="130">
        <f t="shared" si="12"/>
        <v>0</v>
      </c>
    </row>
    <row r="351" spans="2:9">
      <c r="B351" s="129">
        <v>8.36</v>
      </c>
      <c r="C351" s="145" t="s">
        <v>249</v>
      </c>
      <c r="D351" s="145"/>
      <c r="E351" s="15"/>
      <c r="F351" s="3" t="s">
        <v>75</v>
      </c>
      <c r="G351" s="4"/>
      <c r="H351" s="5"/>
      <c r="I351" s="130">
        <f t="shared" si="12"/>
        <v>0</v>
      </c>
    </row>
    <row r="352" spans="2:9">
      <c r="B352" s="129">
        <v>8.3699999999999992</v>
      </c>
      <c r="C352" s="145" t="s">
        <v>250</v>
      </c>
      <c r="D352" s="145"/>
      <c r="E352" s="15"/>
      <c r="F352" s="3" t="s">
        <v>55</v>
      </c>
      <c r="G352" s="4"/>
      <c r="H352" s="5"/>
      <c r="I352" s="130">
        <f t="shared" si="12"/>
        <v>0</v>
      </c>
    </row>
    <row r="353" spans="2:9">
      <c r="B353" s="129">
        <v>8.3800000000000008</v>
      </c>
      <c r="C353" s="148" t="s">
        <v>76</v>
      </c>
      <c r="D353" s="148"/>
      <c r="E353" s="15"/>
      <c r="F353" s="3" t="s">
        <v>80</v>
      </c>
      <c r="G353" s="4"/>
      <c r="H353" s="5"/>
      <c r="I353" s="130">
        <f t="shared" si="12"/>
        <v>0</v>
      </c>
    </row>
    <row r="354" spans="2:9">
      <c r="B354" s="129">
        <v>8.39</v>
      </c>
      <c r="C354" s="148" t="s">
        <v>172</v>
      </c>
      <c r="D354" s="148"/>
      <c r="E354" s="15"/>
      <c r="F354" s="3" t="s">
        <v>80</v>
      </c>
      <c r="G354" s="4"/>
      <c r="H354" s="5"/>
      <c r="I354" s="130">
        <f t="shared" si="12"/>
        <v>0</v>
      </c>
    </row>
    <row r="355" spans="2:9">
      <c r="B355" s="127">
        <v>8.4</v>
      </c>
      <c r="C355" s="147" t="s">
        <v>120</v>
      </c>
      <c r="D355" s="147"/>
      <c r="E355" s="118" t="s">
        <v>166</v>
      </c>
      <c r="F355" s="21" t="s">
        <v>20</v>
      </c>
      <c r="G355" s="17"/>
      <c r="H355" s="18"/>
      <c r="I355" s="128">
        <f>SUM(I356:I361)</f>
        <v>0</v>
      </c>
    </row>
    <row r="356" spans="2:9">
      <c r="B356" s="129">
        <v>8.41</v>
      </c>
      <c r="C356" s="145" t="s">
        <v>251</v>
      </c>
      <c r="D356" s="145"/>
      <c r="E356" s="15"/>
      <c r="F356" s="3" t="s">
        <v>55</v>
      </c>
      <c r="G356" s="4"/>
      <c r="H356" s="5"/>
      <c r="I356" s="130">
        <f t="shared" ref="I356:I361" si="13">+H356*G356</f>
        <v>0</v>
      </c>
    </row>
    <row r="357" spans="2:9">
      <c r="B357" s="129">
        <v>8.42</v>
      </c>
      <c r="C357" s="145" t="s">
        <v>252</v>
      </c>
      <c r="D357" s="145"/>
      <c r="E357" s="15"/>
      <c r="F357" s="3" t="s">
        <v>55</v>
      </c>
      <c r="G357" s="4"/>
      <c r="H357" s="5"/>
      <c r="I357" s="130">
        <f t="shared" si="13"/>
        <v>0</v>
      </c>
    </row>
    <row r="358" spans="2:9">
      <c r="B358" s="129">
        <v>8.43</v>
      </c>
      <c r="C358" s="145" t="s">
        <v>59</v>
      </c>
      <c r="D358" s="145"/>
      <c r="E358" s="15"/>
      <c r="F358" s="3" t="s">
        <v>75</v>
      </c>
      <c r="G358" s="4"/>
      <c r="H358" s="5"/>
      <c r="I358" s="130">
        <f t="shared" si="13"/>
        <v>0</v>
      </c>
    </row>
    <row r="359" spans="2:9">
      <c r="B359" s="129">
        <v>8.44</v>
      </c>
      <c r="C359" s="145" t="s">
        <v>253</v>
      </c>
      <c r="D359" s="145"/>
      <c r="E359" s="15"/>
      <c r="F359" s="3" t="s">
        <v>75</v>
      </c>
      <c r="G359" s="4"/>
      <c r="H359" s="5"/>
      <c r="I359" s="130">
        <f t="shared" si="13"/>
        <v>0</v>
      </c>
    </row>
    <row r="360" spans="2:9">
      <c r="B360" s="129">
        <v>8.4499999999999993</v>
      </c>
      <c r="C360" s="145" t="s">
        <v>44</v>
      </c>
      <c r="D360" s="145"/>
      <c r="E360" s="15"/>
      <c r="F360" s="3" t="s">
        <v>80</v>
      </c>
      <c r="G360" s="4"/>
      <c r="H360" s="5"/>
      <c r="I360" s="130">
        <f t="shared" si="13"/>
        <v>0</v>
      </c>
    </row>
    <row r="361" spans="2:9">
      <c r="B361" s="129">
        <v>8.4600000000000009</v>
      </c>
      <c r="C361" s="145" t="s">
        <v>172</v>
      </c>
      <c r="D361" s="145"/>
      <c r="E361" s="15"/>
      <c r="F361" s="3" t="s">
        <v>80</v>
      </c>
      <c r="G361" s="4"/>
      <c r="H361" s="5"/>
      <c r="I361" s="130">
        <f t="shared" si="13"/>
        <v>0</v>
      </c>
    </row>
    <row r="362" spans="2:9">
      <c r="B362" s="127">
        <v>8.5</v>
      </c>
      <c r="C362" s="147" t="s">
        <v>121</v>
      </c>
      <c r="D362" s="147"/>
      <c r="E362" s="118" t="s">
        <v>166</v>
      </c>
      <c r="F362" s="21" t="s">
        <v>20</v>
      </c>
      <c r="G362" s="17"/>
      <c r="H362" s="18"/>
      <c r="I362" s="128">
        <f>SUM(I363:I368)</f>
        <v>0</v>
      </c>
    </row>
    <row r="363" spans="2:9">
      <c r="B363" s="129">
        <v>8.51</v>
      </c>
      <c r="C363" s="145" t="s">
        <v>254</v>
      </c>
      <c r="D363" s="145"/>
      <c r="E363" s="15"/>
      <c r="F363" s="3" t="s">
        <v>75</v>
      </c>
      <c r="G363" s="4"/>
      <c r="H363" s="5"/>
      <c r="I363" s="130">
        <f t="shared" ref="I363:I368" si="14">+H363*G363</f>
        <v>0</v>
      </c>
    </row>
    <row r="364" spans="2:9">
      <c r="B364" s="129">
        <v>8.52</v>
      </c>
      <c r="C364" s="145" t="s">
        <v>255</v>
      </c>
      <c r="D364" s="145"/>
      <c r="E364" s="15"/>
      <c r="F364" s="3" t="s">
        <v>75</v>
      </c>
      <c r="G364" s="4"/>
      <c r="H364" s="5"/>
      <c r="I364" s="130">
        <f t="shared" si="14"/>
        <v>0</v>
      </c>
    </row>
    <row r="365" spans="2:9">
      <c r="B365" s="129">
        <v>8.5299999999999994</v>
      </c>
      <c r="C365" s="145" t="s">
        <v>256</v>
      </c>
      <c r="D365" s="145"/>
      <c r="E365" s="15"/>
      <c r="F365" s="3" t="s">
        <v>75</v>
      </c>
      <c r="G365" s="4"/>
      <c r="H365" s="5"/>
      <c r="I365" s="130">
        <f t="shared" si="14"/>
        <v>0</v>
      </c>
    </row>
    <row r="366" spans="2:9">
      <c r="B366" s="129">
        <v>8.5399999999999991</v>
      </c>
      <c r="C366" s="145" t="s">
        <v>257</v>
      </c>
      <c r="D366" s="145"/>
      <c r="E366" s="15"/>
      <c r="F366" s="3" t="s">
        <v>75</v>
      </c>
      <c r="G366" s="4"/>
      <c r="H366" s="5"/>
      <c r="I366" s="130">
        <f t="shared" si="14"/>
        <v>0</v>
      </c>
    </row>
    <row r="367" spans="2:9">
      <c r="B367" s="129">
        <v>8.5500000000000007</v>
      </c>
      <c r="C367" s="145" t="s">
        <v>44</v>
      </c>
      <c r="D367" s="145"/>
      <c r="E367" s="15"/>
      <c r="F367" s="3" t="s">
        <v>80</v>
      </c>
      <c r="G367" s="4"/>
      <c r="H367" s="5"/>
      <c r="I367" s="130">
        <f t="shared" si="14"/>
        <v>0</v>
      </c>
    </row>
    <row r="368" spans="2:9">
      <c r="B368" s="129">
        <v>8.56</v>
      </c>
      <c r="C368" s="145" t="s">
        <v>172</v>
      </c>
      <c r="D368" s="145"/>
      <c r="E368" s="15"/>
      <c r="F368" s="3" t="s">
        <v>80</v>
      </c>
      <c r="G368" s="4"/>
      <c r="H368" s="5"/>
      <c r="I368" s="130">
        <f t="shared" si="14"/>
        <v>0</v>
      </c>
    </row>
    <row r="369" spans="2:9">
      <c r="B369" s="127">
        <v>8.6</v>
      </c>
      <c r="C369" s="147" t="s">
        <v>122</v>
      </c>
      <c r="D369" s="147"/>
      <c r="E369" s="118" t="s">
        <v>166</v>
      </c>
      <c r="F369" s="21" t="s">
        <v>20</v>
      </c>
      <c r="G369" s="17"/>
      <c r="H369" s="18"/>
      <c r="I369" s="128">
        <f>SUM(I370:I373)</f>
        <v>0</v>
      </c>
    </row>
    <row r="370" spans="2:9">
      <c r="B370" s="129">
        <v>8.61</v>
      </c>
      <c r="C370" s="145" t="s">
        <v>258</v>
      </c>
      <c r="D370" s="145"/>
      <c r="E370" s="15"/>
      <c r="F370" s="3" t="s">
        <v>75</v>
      </c>
      <c r="G370" s="4"/>
      <c r="H370" s="5"/>
      <c r="I370" s="130">
        <f>+H370*G370</f>
        <v>0</v>
      </c>
    </row>
    <row r="371" spans="2:9">
      <c r="B371" s="129">
        <v>8.6199999999999992</v>
      </c>
      <c r="C371" s="145" t="s">
        <v>259</v>
      </c>
      <c r="D371" s="145"/>
      <c r="E371" s="15"/>
      <c r="F371" s="3" t="s">
        <v>75</v>
      </c>
      <c r="G371" s="4"/>
      <c r="H371" s="5"/>
      <c r="I371" s="130">
        <f>+H371*G371</f>
        <v>0</v>
      </c>
    </row>
    <row r="372" spans="2:9">
      <c r="B372" s="129">
        <v>8.6300000000000008</v>
      </c>
      <c r="C372" s="145" t="s">
        <v>44</v>
      </c>
      <c r="D372" s="145"/>
      <c r="E372" s="15"/>
      <c r="F372" s="3" t="s">
        <v>80</v>
      </c>
      <c r="G372" s="4"/>
      <c r="H372" s="5"/>
      <c r="I372" s="130">
        <f>+H372*G372</f>
        <v>0</v>
      </c>
    </row>
    <row r="373" spans="2:9">
      <c r="B373" s="129">
        <v>8.64</v>
      </c>
      <c r="C373" s="145" t="s">
        <v>172</v>
      </c>
      <c r="D373" s="145"/>
      <c r="E373" s="15"/>
      <c r="F373" s="3" t="s">
        <v>80</v>
      </c>
      <c r="G373" s="4"/>
      <c r="H373" s="5"/>
      <c r="I373" s="130">
        <f>+H373*G373</f>
        <v>0</v>
      </c>
    </row>
    <row r="374" spans="2:9">
      <c r="B374" s="127">
        <v>8.6999999999999993</v>
      </c>
      <c r="C374" s="147" t="s">
        <v>123</v>
      </c>
      <c r="D374" s="147"/>
      <c r="E374" s="118" t="s">
        <v>166</v>
      </c>
      <c r="F374" s="21" t="s">
        <v>20</v>
      </c>
      <c r="G374" s="17"/>
      <c r="H374" s="18"/>
      <c r="I374" s="128">
        <f>SUM(I375:I383)</f>
        <v>0</v>
      </c>
    </row>
    <row r="375" spans="2:9">
      <c r="B375" s="129">
        <v>8.7100000000000009</v>
      </c>
      <c r="C375" s="145" t="s">
        <v>56</v>
      </c>
      <c r="D375" s="145"/>
      <c r="E375" s="15"/>
      <c r="F375" s="3" t="s">
        <v>75</v>
      </c>
      <c r="G375" s="4"/>
      <c r="H375" s="5"/>
      <c r="I375" s="130">
        <f t="shared" ref="I375:I383" si="15">+H375*G375</f>
        <v>0</v>
      </c>
    </row>
    <row r="376" spans="2:9">
      <c r="B376" s="129">
        <v>8.7200000000000006</v>
      </c>
      <c r="C376" s="145" t="s">
        <v>57</v>
      </c>
      <c r="D376" s="145"/>
      <c r="E376" s="15"/>
      <c r="F376" s="3" t="s">
        <v>75</v>
      </c>
      <c r="G376" s="4"/>
      <c r="H376" s="5"/>
      <c r="I376" s="130">
        <f t="shared" si="15"/>
        <v>0</v>
      </c>
    </row>
    <row r="377" spans="2:9">
      <c r="B377" s="129">
        <v>8.73</v>
      </c>
      <c r="C377" s="145" t="s">
        <v>58</v>
      </c>
      <c r="D377" s="145"/>
      <c r="E377" s="15"/>
      <c r="F377" s="3" t="s">
        <v>75</v>
      </c>
      <c r="G377" s="4"/>
      <c r="H377" s="5"/>
      <c r="I377" s="130">
        <f t="shared" si="15"/>
        <v>0</v>
      </c>
    </row>
    <row r="378" spans="2:9">
      <c r="B378" s="129">
        <v>8.74</v>
      </c>
      <c r="C378" s="145" t="s">
        <v>59</v>
      </c>
      <c r="D378" s="145"/>
      <c r="E378" s="15"/>
      <c r="F378" s="3" t="s">
        <v>75</v>
      </c>
      <c r="G378" s="4"/>
      <c r="H378" s="5"/>
      <c r="I378" s="130">
        <f t="shared" si="15"/>
        <v>0</v>
      </c>
    </row>
    <row r="379" spans="2:9">
      <c r="B379" s="129">
        <v>8.75</v>
      </c>
      <c r="C379" s="145" t="s">
        <v>262</v>
      </c>
      <c r="D379" s="145"/>
      <c r="E379" s="15"/>
      <c r="F379" s="3" t="s">
        <v>75</v>
      </c>
      <c r="G379" s="4"/>
      <c r="H379" s="5"/>
      <c r="I379" s="130">
        <f t="shared" si="15"/>
        <v>0</v>
      </c>
    </row>
    <row r="380" spans="2:9">
      <c r="B380" s="129">
        <v>8.76</v>
      </c>
      <c r="C380" s="145" t="s">
        <v>263</v>
      </c>
      <c r="D380" s="145"/>
      <c r="E380" s="15"/>
      <c r="F380" s="3" t="s">
        <v>75</v>
      </c>
      <c r="G380" s="4"/>
      <c r="H380" s="5"/>
      <c r="I380" s="130">
        <f t="shared" si="15"/>
        <v>0</v>
      </c>
    </row>
    <row r="381" spans="2:9">
      <c r="B381" s="129">
        <v>8.77</v>
      </c>
      <c r="C381" s="145" t="s">
        <v>264</v>
      </c>
      <c r="D381" s="145"/>
      <c r="E381" s="15"/>
      <c r="F381" s="3" t="s">
        <v>75</v>
      </c>
      <c r="G381" s="4"/>
      <c r="H381" s="5"/>
      <c r="I381" s="130">
        <f t="shared" si="15"/>
        <v>0</v>
      </c>
    </row>
    <row r="382" spans="2:9">
      <c r="B382" s="129">
        <v>8.7799999999999994</v>
      </c>
      <c r="C382" s="145" t="s">
        <v>44</v>
      </c>
      <c r="D382" s="145"/>
      <c r="E382" s="15"/>
      <c r="F382" s="3" t="s">
        <v>80</v>
      </c>
      <c r="G382" s="4"/>
      <c r="H382" s="5"/>
      <c r="I382" s="130">
        <f t="shared" si="15"/>
        <v>0</v>
      </c>
    </row>
    <row r="383" spans="2:9">
      <c r="B383" s="129">
        <v>8.7899999999999991</v>
      </c>
      <c r="C383" s="145" t="s">
        <v>172</v>
      </c>
      <c r="D383" s="145"/>
      <c r="E383" s="15"/>
      <c r="F383" s="3" t="s">
        <v>80</v>
      </c>
      <c r="G383" s="4"/>
      <c r="H383" s="5"/>
      <c r="I383" s="130">
        <f t="shared" si="15"/>
        <v>0</v>
      </c>
    </row>
    <row r="384" spans="2:9">
      <c r="B384" s="127">
        <v>8.8000000000000007</v>
      </c>
      <c r="C384" s="147" t="s">
        <v>124</v>
      </c>
      <c r="D384" s="147"/>
      <c r="E384" s="118" t="s">
        <v>166</v>
      </c>
      <c r="F384" s="21" t="s">
        <v>20</v>
      </c>
      <c r="G384" s="17"/>
      <c r="H384" s="18"/>
      <c r="I384" s="128">
        <f>SUM(I385:I388)</f>
        <v>0</v>
      </c>
    </row>
    <row r="385" spans="2:9">
      <c r="B385" s="129">
        <v>8.81</v>
      </c>
      <c r="C385" s="145" t="s">
        <v>695</v>
      </c>
      <c r="D385" s="145"/>
      <c r="E385" s="15"/>
      <c r="F385" s="3" t="s">
        <v>80</v>
      </c>
      <c r="G385" s="4"/>
      <c r="H385" s="5"/>
      <c r="I385" s="130">
        <f>+H385*G385</f>
        <v>0</v>
      </c>
    </row>
    <row r="386" spans="2:9">
      <c r="B386" s="129">
        <v>8.82</v>
      </c>
      <c r="C386" s="145" t="s">
        <v>696</v>
      </c>
      <c r="D386" s="145"/>
      <c r="E386" s="15"/>
      <c r="F386" s="3" t="s">
        <v>80</v>
      </c>
      <c r="G386" s="4"/>
      <c r="H386" s="5"/>
      <c r="I386" s="130">
        <f>+H386*G386</f>
        <v>0</v>
      </c>
    </row>
    <row r="387" spans="2:9">
      <c r="B387" s="129">
        <v>8.83</v>
      </c>
      <c r="C387" s="145" t="s">
        <v>44</v>
      </c>
      <c r="D387" s="145"/>
      <c r="E387" s="15"/>
      <c r="F387" s="3" t="s">
        <v>80</v>
      </c>
      <c r="G387" s="4"/>
      <c r="H387" s="5"/>
      <c r="I387" s="130">
        <f>+H387*G387</f>
        <v>0</v>
      </c>
    </row>
    <row r="388" spans="2:9">
      <c r="B388" s="129">
        <v>8.84</v>
      </c>
      <c r="C388" s="145" t="s">
        <v>172</v>
      </c>
      <c r="D388" s="145"/>
      <c r="E388" s="15"/>
      <c r="F388" s="3" t="s">
        <v>80</v>
      </c>
      <c r="G388" s="4"/>
      <c r="H388" s="5"/>
      <c r="I388" s="130">
        <f>+H388*G388</f>
        <v>0</v>
      </c>
    </row>
    <row r="389" spans="2:9">
      <c r="B389" s="127">
        <v>8.9</v>
      </c>
      <c r="C389" s="147" t="s">
        <v>125</v>
      </c>
      <c r="D389" s="147"/>
      <c r="E389" s="118" t="s">
        <v>166</v>
      </c>
      <c r="F389" s="21" t="s">
        <v>20</v>
      </c>
      <c r="G389" s="17"/>
      <c r="H389" s="18"/>
      <c r="I389" s="128">
        <f>SUM(I390:I397)</f>
        <v>0</v>
      </c>
    </row>
    <row r="390" spans="2:9">
      <c r="B390" s="129">
        <v>8.91</v>
      </c>
      <c r="C390" s="145" t="s">
        <v>268</v>
      </c>
      <c r="D390" s="145"/>
      <c r="E390" s="15"/>
      <c r="F390" s="3" t="s">
        <v>700</v>
      </c>
      <c r="G390" s="4"/>
      <c r="H390" s="5"/>
      <c r="I390" s="130">
        <f t="shared" ref="I390:I397" si="16">+H390*G390</f>
        <v>0</v>
      </c>
    </row>
    <row r="391" spans="2:9">
      <c r="B391" s="129">
        <v>8.92</v>
      </c>
      <c r="C391" s="145" t="s">
        <v>265</v>
      </c>
      <c r="D391" s="145"/>
      <c r="E391" s="15"/>
      <c r="F391" s="3" t="s">
        <v>80</v>
      </c>
      <c r="G391" s="4"/>
      <c r="H391" s="5"/>
      <c r="I391" s="130">
        <f t="shared" si="16"/>
        <v>0</v>
      </c>
    </row>
    <row r="392" spans="2:9">
      <c r="B392" s="129">
        <v>8.93</v>
      </c>
      <c r="C392" s="145" t="s">
        <v>266</v>
      </c>
      <c r="D392" s="145"/>
      <c r="E392" s="15"/>
      <c r="F392" s="3" t="s">
        <v>75</v>
      </c>
      <c r="G392" s="4"/>
      <c r="H392" s="5"/>
      <c r="I392" s="130">
        <f t="shared" si="16"/>
        <v>0</v>
      </c>
    </row>
    <row r="393" spans="2:9">
      <c r="B393" s="129">
        <v>8.94</v>
      </c>
      <c r="C393" s="145" t="s">
        <v>269</v>
      </c>
      <c r="D393" s="145"/>
      <c r="E393" s="15"/>
      <c r="F393" s="3" t="s">
        <v>80</v>
      </c>
      <c r="G393" s="4"/>
      <c r="H393" s="5"/>
      <c r="I393" s="130">
        <f t="shared" si="16"/>
        <v>0</v>
      </c>
    </row>
    <row r="394" spans="2:9">
      <c r="B394" s="129">
        <v>8.9499999999999993</v>
      </c>
      <c r="C394" s="145" t="s">
        <v>701</v>
      </c>
      <c r="D394" s="145"/>
      <c r="E394" s="15"/>
      <c r="F394" s="3" t="s">
        <v>75</v>
      </c>
      <c r="G394" s="4"/>
      <c r="H394" s="5"/>
      <c r="I394" s="130">
        <f t="shared" si="16"/>
        <v>0</v>
      </c>
    </row>
    <row r="395" spans="2:9">
      <c r="B395" s="129">
        <v>8.9600000000000009</v>
      </c>
      <c r="C395" s="145" t="s">
        <v>267</v>
      </c>
      <c r="D395" s="145"/>
      <c r="E395" s="15"/>
      <c r="F395" s="3" t="s">
        <v>75</v>
      </c>
      <c r="G395" s="4"/>
      <c r="H395" s="5"/>
      <c r="I395" s="130">
        <f t="shared" si="16"/>
        <v>0</v>
      </c>
    </row>
    <row r="396" spans="2:9">
      <c r="B396" s="129">
        <v>8.9700000000000006</v>
      </c>
      <c r="C396" s="145" t="s">
        <v>44</v>
      </c>
      <c r="D396" s="145"/>
      <c r="E396" s="15"/>
      <c r="F396" s="3" t="s">
        <v>80</v>
      </c>
      <c r="G396" s="4"/>
      <c r="H396" s="5"/>
      <c r="I396" s="130">
        <f t="shared" si="16"/>
        <v>0</v>
      </c>
    </row>
    <row r="397" spans="2:9">
      <c r="B397" s="129">
        <v>8.98</v>
      </c>
      <c r="C397" s="145" t="s">
        <v>172</v>
      </c>
      <c r="D397" s="145"/>
      <c r="E397" s="15"/>
      <c r="F397" s="3" t="s">
        <v>80</v>
      </c>
      <c r="G397" s="4"/>
      <c r="H397" s="5"/>
      <c r="I397" s="130">
        <f t="shared" si="16"/>
        <v>0</v>
      </c>
    </row>
    <row r="398" spans="2:9">
      <c r="B398" s="127">
        <v>8.9</v>
      </c>
      <c r="C398" s="147" t="s">
        <v>126</v>
      </c>
      <c r="D398" s="147"/>
      <c r="E398" s="118" t="s">
        <v>166</v>
      </c>
      <c r="F398" s="21" t="s">
        <v>20</v>
      </c>
      <c r="G398" s="17"/>
      <c r="H398" s="18"/>
      <c r="I398" s="128">
        <f>SUM(I399:I411)</f>
        <v>0</v>
      </c>
    </row>
    <row r="399" spans="2:9">
      <c r="B399" s="129">
        <v>8.91</v>
      </c>
      <c r="C399" s="145" t="s">
        <v>270</v>
      </c>
      <c r="D399" s="145"/>
      <c r="E399" s="15"/>
      <c r="F399" s="3" t="s">
        <v>75</v>
      </c>
      <c r="G399" s="4"/>
      <c r="H399" s="5"/>
      <c r="I399" s="130">
        <f t="shared" ref="I399:I411" si="17">+H399*G399</f>
        <v>0</v>
      </c>
    </row>
    <row r="400" spans="2:9">
      <c r="B400" s="129">
        <v>8.92</v>
      </c>
      <c r="C400" s="145" t="s">
        <v>271</v>
      </c>
      <c r="D400" s="145"/>
      <c r="E400" s="15"/>
      <c r="F400" s="3" t="s">
        <v>75</v>
      </c>
      <c r="G400" s="4"/>
      <c r="H400" s="5"/>
      <c r="I400" s="130">
        <f t="shared" si="17"/>
        <v>0</v>
      </c>
    </row>
    <row r="401" spans="2:9">
      <c r="B401" s="129">
        <v>8.93</v>
      </c>
      <c r="C401" s="145" t="s">
        <v>272</v>
      </c>
      <c r="D401" s="145"/>
      <c r="E401" s="15"/>
      <c r="F401" s="3" t="s">
        <v>75</v>
      </c>
      <c r="G401" s="4"/>
      <c r="H401" s="5"/>
      <c r="I401" s="130">
        <f t="shared" si="17"/>
        <v>0</v>
      </c>
    </row>
    <row r="402" spans="2:9">
      <c r="B402" s="129">
        <v>8.94</v>
      </c>
      <c r="C402" s="145" t="s">
        <v>273</v>
      </c>
      <c r="D402" s="145"/>
      <c r="E402" s="15"/>
      <c r="F402" s="3" t="s">
        <v>75</v>
      </c>
      <c r="G402" s="4"/>
      <c r="H402" s="5"/>
      <c r="I402" s="130">
        <f t="shared" si="17"/>
        <v>0</v>
      </c>
    </row>
    <row r="403" spans="2:9">
      <c r="B403" s="129">
        <v>8.9499999999999993</v>
      </c>
      <c r="C403" s="145" t="s">
        <v>274</v>
      </c>
      <c r="D403" s="145"/>
      <c r="E403" s="15"/>
      <c r="F403" s="3" t="s">
        <v>75</v>
      </c>
      <c r="G403" s="4"/>
      <c r="H403" s="5"/>
      <c r="I403" s="130">
        <f t="shared" si="17"/>
        <v>0</v>
      </c>
    </row>
    <row r="404" spans="2:9">
      <c r="B404" s="129">
        <v>8.9600000000000009</v>
      </c>
      <c r="C404" s="145" t="s">
        <v>275</v>
      </c>
      <c r="D404" s="145"/>
      <c r="E404" s="15"/>
      <c r="F404" s="3" t="s">
        <v>75</v>
      </c>
      <c r="G404" s="4"/>
      <c r="H404" s="5"/>
      <c r="I404" s="130">
        <f t="shared" si="17"/>
        <v>0</v>
      </c>
    </row>
    <row r="405" spans="2:9">
      <c r="B405" s="129">
        <v>8.9700000000000006</v>
      </c>
      <c r="C405" s="145" t="s">
        <v>276</v>
      </c>
      <c r="D405" s="145"/>
      <c r="E405" s="15"/>
      <c r="F405" s="3" t="s">
        <v>75</v>
      </c>
      <c r="G405" s="4"/>
      <c r="H405" s="5"/>
      <c r="I405" s="130">
        <f t="shared" si="17"/>
        <v>0</v>
      </c>
    </row>
    <row r="406" spans="2:9">
      <c r="B406" s="129">
        <v>8.98</v>
      </c>
      <c r="C406" s="145" t="s">
        <v>277</v>
      </c>
      <c r="D406" s="145"/>
      <c r="E406" s="15"/>
      <c r="F406" s="3" t="s">
        <v>75</v>
      </c>
      <c r="G406" s="4"/>
      <c r="H406" s="5"/>
      <c r="I406" s="130">
        <f t="shared" si="17"/>
        <v>0</v>
      </c>
    </row>
    <row r="407" spans="2:9">
      <c r="B407" s="129">
        <v>8.99</v>
      </c>
      <c r="C407" s="145" t="s">
        <v>278</v>
      </c>
      <c r="D407" s="145"/>
      <c r="E407" s="15"/>
      <c r="F407" s="3" t="s">
        <v>75</v>
      </c>
      <c r="G407" s="4"/>
      <c r="H407" s="5"/>
      <c r="I407" s="130">
        <f t="shared" si="17"/>
        <v>0</v>
      </c>
    </row>
    <row r="408" spans="2:9">
      <c r="B408" s="129">
        <v>8.99</v>
      </c>
      <c r="C408" s="145" t="s">
        <v>279</v>
      </c>
      <c r="D408" s="145"/>
      <c r="E408" s="15"/>
      <c r="F408" s="3" t="s">
        <v>75</v>
      </c>
      <c r="G408" s="4"/>
      <c r="H408" s="5"/>
      <c r="I408" s="130">
        <f t="shared" si="17"/>
        <v>0</v>
      </c>
    </row>
    <row r="409" spans="2:9">
      <c r="B409" s="129">
        <v>8.99</v>
      </c>
      <c r="C409" s="145" t="s">
        <v>280</v>
      </c>
      <c r="D409" s="145"/>
      <c r="E409" s="15"/>
      <c r="F409" s="3" t="s">
        <v>75</v>
      </c>
      <c r="G409" s="4"/>
      <c r="H409" s="5"/>
      <c r="I409" s="130">
        <f t="shared" si="17"/>
        <v>0</v>
      </c>
    </row>
    <row r="410" spans="2:9">
      <c r="B410" s="129">
        <v>8.99</v>
      </c>
      <c r="C410" s="145" t="s">
        <v>44</v>
      </c>
      <c r="D410" s="145"/>
      <c r="E410" s="15"/>
      <c r="F410" s="3" t="s">
        <v>80</v>
      </c>
      <c r="G410" s="4"/>
      <c r="H410" s="5"/>
      <c r="I410" s="130">
        <f t="shared" si="17"/>
        <v>0</v>
      </c>
    </row>
    <row r="411" spans="2:9">
      <c r="B411" s="129">
        <v>8.99</v>
      </c>
      <c r="C411" s="145" t="s">
        <v>172</v>
      </c>
      <c r="D411" s="145"/>
      <c r="E411" s="15"/>
      <c r="F411" s="3" t="s">
        <v>80</v>
      </c>
      <c r="G411" s="4"/>
      <c r="H411" s="5"/>
      <c r="I411" s="130">
        <f t="shared" si="17"/>
        <v>0</v>
      </c>
    </row>
    <row r="412" spans="2:9">
      <c r="B412" s="131">
        <v>9</v>
      </c>
      <c r="C412" s="146" t="s">
        <v>127</v>
      </c>
      <c r="D412" s="146"/>
      <c r="E412" s="16"/>
      <c r="F412" s="6"/>
      <c r="G412" s="6"/>
      <c r="H412" s="6"/>
      <c r="I412" s="132">
        <f>I413+I427+I449+I457+I463+I469+I478+I489+I494+I499+I505</f>
        <v>0</v>
      </c>
    </row>
    <row r="413" spans="2:9">
      <c r="B413" s="127">
        <v>9.1</v>
      </c>
      <c r="C413" s="147" t="s">
        <v>128</v>
      </c>
      <c r="D413" s="147"/>
      <c r="E413" s="118" t="s">
        <v>166</v>
      </c>
      <c r="F413" s="21" t="s">
        <v>20</v>
      </c>
      <c r="G413" s="17"/>
      <c r="H413" s="18"/>
      <c r="I413" s="128">
        <f>SUM(I414:I426)</f>
        <v>0</v>
      </c>
    </row>
    <row r="414" spans="2:9">
      <c r="B414" s="129">
        <v>9.11</v>
      </c>
      <c r="C414" s="145" t="s">
        <v>281</v>
      </c>
      <c r="D414" s="145"/>
      <c r="E414" s="15"/>
      <c r="F414" s="3" t="s">
        <v>75</v>
      </c>
      <c r="G414" s="4"/>
      <c r="H414" s="5"/>
      <c r="I414" s="130">
        <f t="shared" ref="I414:I426" si="18">+H414*G414</f>
        <v>0</v>
      </c>
    </row>
    <row r="415" spans="2:9">
      <c r="B415" s="129">
        <v>9.1199999999999992</v>
      </c>
      <c r="C415" s="145" t="s">
        <v>282</v>
      </c>
      <c r="D415" s="145"/>
      <c r="E415" s="15"/>
      <c r="F415" s="3" t="s">
        <v>75</v>
      </c>
      <c r="G415" s="4"/>
      <c r="H415" s="5"/>
      <c r="I415" s="130">
        <f t="shared" si="18"/>
        <v>0</v>
      </c>
    </row>
    <row r="416" spans="2:9">
      <c r="B416" s="129">
        <v>9.1300000000000008</v>
      </c>
      <c r="C416" s="145" t="s">
        <v>283</v>
      </c>
      <c r="D416" s="145"/>
      <c r="E416" s="15"/>
      <c r="F416" s="3" t="s">
        <v>75</v>
      </c>
      <c r="G416" s="4"/>
      <c r="H416" s="5"/>
      <c r="I416" s="130">
        <f t="shared" si="18"/>
        <v>0</v>
      </c>
    </row>
    <row r="417" spans="2:9">
      <c r="B417" s="129">
        <v>9.14</v>
      </c>
      <c r="C417" s="145" t="s">
        <v>694</v>
      </c>
      <c r="D417" s="145"/>
      <c r="E417" s="15"/>
      <c r="F417" s="3" t="s">
        <v>75</v>
      </c>
      <c r="G417" s="4"/>
      <c r="H417" s="5"/>
      <c r="I417" s="130">
        <f t="shared" si="18"/>
        <v>0</v>
      </c>
    </row>
    <row r="418" spans="2:9">
      <c r="B418" s="129">
        <v>9.15</v>
      </c>
      <c r="C418" s="145" t="s">
        <v>284</v>
      </c>
      <c r="D418" s="145"/>
      <c r="E418" s="15"/>
      <c r="F418" s="3" t="s">
        <v>75</v>
      </c>
      <c r="G418" s="4"/>
      <c r="H418" s="5"/>
      <c r="I418" s="130">
        <f t="shared" si="18"/>
        <v>0</v>
      </c>
    </row>
    <row r="419" spans="2:9">
      <c r="B419" s="129">
        <v>9.16</v>
      </c>
      <c r="C419" s="145" t="s">
        <v>667</v>
      </c>
      <c r="D419" s="145"/>
      <c r="E419" s="15"/>
      <c r="F419" s="3" t="s">
        <v>75</v>
      </c>
      <c r="G419" s="4"/>
      <c r="H419" s="5"/>
      <c r="I419" s="130">
        <f t="shared" si="18"/>
        <v>0</v>
      </c>
    </row>
    <row r="420" spans="2:9">
      <c r="B420" s="129">
        <v>9.17</v>
      </c>
      <c r="C420" s="145" t="s">
        <v>285</v>
      </c>
      <c r="D420" s="145"/>
      <c r="E420" s="15"/>
      <c r="F420" s="3" t="s">
        <v>75</v>
      </c>
      <c r="G420" s="4"/>
      <c r="H420" s="5"/>
      <c r="I420" s="130">
        <f t="shared" si="18"/>
        <v>0</v>
      </c>
    </row>
    <row r="421" spans="2:9">
      <c r="B421" s="129">
        <v>9.18</v>
      </c>
      <c r="C421" s="145" t="s">
        <v>286</v>
      </c>
      <c r="D421" s="145"/>
      <c r="E421" s="15"/>
      <c r="F421" s="3" t="s">
        <v>75</v>
      </c>
      <c r="G421" s="4"/>
      <c r="H421" s="5"/>
      <c r="I421" s="130">
        <f t="shared" si="18"/>
        <v>0</v>
      </c>
    </row>
    <row r="422" spans="2:9">
      <c r="B422" s="129">
        <v>9.19</v>
      </c>
      <c r="C422" s="145" t="s">
        <v>287</v>
      </c>
      <c r="D422" s="145"/>
      <c r="E422" s="15"/>
      <c r="F422" s="3" t="s">
        <v>75</v>
      </c>
      <c r="G422" s="4"/>
      <c r="H422" s="5"/>
      <c r="I422" s="130">
        <f t="shared" si="18"/>
        <v>0</v>
      </c>
    </row>
    <row r="423" spans="2:9">
      <c r="B423" s="129">
        <v>9.19</v>
      </c>
      <c r="C423" s="145" t="s">
        <v>288</v>
      </c>
      <c r="D423" s="145"/>
      <c r="E423" s="15"/>
      <c r="F423" s="3" t="s">
        <v>75</v>
      </c>
      <c r="G423" s="4"/>
      <c r="H423" s="5"/>
      <c r="I423" s="130">
        <f t="shared" si="18"/>
        <v>0</v>
      </c>
    </row>
    <row r="424" spans="2:9">
      <c r="B424" s="129">
        <v>9.19</v>
      </c>
      <c r="C424" s="145" t="s">
        <v>289</v>
      </c>
      <c r="D424" s="145"/>
      <c r="E424" s="15"/>
      <c r="F424" s="3" t="s">
        <v>75</v>
      </c>
      <c r="G424" s="4"/>
      <c r="H424" s="5"/>
      <c r="I424" s="130">
        <f t="shared" si="18"/>
        <v>0</v>
      </c>
    </row>
    <row r="425" spans="2:9">
      <c r="B425" s="129">
        <v>9.19</v>
      </c>
      <c r="C425" s="145" t="s">
        <v>76</v>
      </c>
      <c r="D425" s="145"/>
      <c r="E425" s="15"/>
      <c r="F425" s="3" t="s">
        <v>80</v>
      </c>
      <c r="G425" s="4"/>
      <c r="H425" s="5"/>
      <c r="I425" s="130">
        <f t="shared" si="18"/>
        <v>0</v>
      </c>
    </row>
    <row r="426" spans="2:9">
      <c r="B426" s="129">
        <v>9.19</v>
      </c>
      <c r="C426" s="145" t="s">
        <v>172</v>
      </c>
      <c r="D426" s="145"/>
      <c r="E426" s="15"/>
      <c r="F426" s="3" t="s">
        <v>80</v>
      </c>
      <c r="G426" s="4"/>
      <c r="H426" s="5"/>
      <c r="I426" s="130">
        <f t="shared" si="18"/>
        <v>0</v>
      </c>
    </row>
    <row r="427" spans="2:9">
      <c r="B427" s="127">
        <v>9.1999999999999993</v>
      </c>
      <c r="C427" s="147" t="s">
        <v>129</v>
      </c>
      <c r="D427" s="147"/>
      <c r="E427" s="118" t="s">
        <v>166</v>
      </c>
      <c r="F427" s="21" t="s">
        <v>20</v>
      </c>
      <c r="G427" s="17"/>
      <c r="H427" s="18"/>
      <c r="I427" s="128">
        <f>SUM(I428:I448)</f>
        <v>0</v>
      </c>
    </row>
    <row r="428" spans="2:9">
      <c r="B428" s="129">
        <v>9.2100000000000009</v>
      </c>
      <c r="C428" s="145" t="s">
        <v>290</v>
      </c>
      <c r="D428" s="145"/>
      <c r="E428" s="15"/>
      <c r="F428" s="3" t="s">
        <v>75</v>
      </c>
      <c r="G428" s="4"/>
      <c r="H428" s="5"/>
      <c r="I428" s="130">
        <f t="shared" ref="I428:I434" si="19">+H428*G428</f>
        <v>0</v>
      </c>
    </row>
    <row r="429" spans="2:9">
      <c r="B429" s="129">
        <v>9.2200000000000006</v>
      </c>
      <c r="C429" s="145" t="s">
        <v>291</v>
      </c>
      <c r="D429" s="145"/>
      <c r="E429" s="15"/>
      <c r="F429" s="3" t="s">
        <v>75</v>
      </c>
      <c r="G429" s="4"/>
      <c r="H429" s="5"/>
      <c r="I429" s="130">
        <f t="shared" si="19"/>
        <v>0</v>
      </c>
    </row>
    <row r="430" spans="2:9">
      <c r="B430" s="129">
        <v>9.23</v>
      </c>
      <c r="C430" s="145" t="s">
        <v>292</v>
      </c>
      <c r="D430" s="145"/>
      <c r="E430" s="15"/>
      <c r="F430" s="3" t="s">
        <v>75</v>
      </c>
      <c r="G430" s="4"/>
      <c r="H430" s="5"/>
      <c r="I430" s="130">
        <f t="shared" si="19"/>
        <v>0</v>
      </c>
    </row>
    <row r="431" spans="2:9">
      <c r="B431" s="129">
        <v>9.24</v>
      </c>
      <c r="C431" s="145" t="s">
        <v>293</v>
      </c>
      <c r="D431" s="145"/>
      <c r="E431" s="15"/>
      <c r="F431" s="3" t="s">
        <v>75</v>
      </c>
      <c r="G431" s="4"/>
      <c r="H431" s="5"/>
      <c r="I431" s="130">
        <f t="shared" si="19"/>
        <v>0</v>
      </c>
    </row>
    <row r="432" spans="2:9">
      <c r="B432" s="129">
        <v>9.25</v>
      </c>
      <c r="C432" s="145" t="s">
        <v>294</v>
      </c>
      <c r="D432" s="145"/>
      <c r="E432" s="15"/>
      <c r="F432" s="3" t="s">
        <v>75</v>
      </c>
      <c r="G432" s="4"/>
      <c r="H432" s="5"/>
      <c r="I432" s="130">
        <f t="shared" si="19"/>
        <v>0</v>
      </c>
    </row>
    <row r="433" spans="2:9">
      <c r="B433" s="129">
        <v>9.26</v>
      </c>
      <c r="C433" s="145" t="s">
        <v>295</v>
      </c>
      <c r="D433" s="145"/>
      <c r="E433" s="15"/>
      <c r="F433" s="3" t="s">
        <v>75</v>
      </c>
      <c r="G433" s="4"/>
      <c r="H433" s="5"/>
      <c r="I433" s="130">
        <f t="shared" si="19"/>
        <v>0</v>
      </c>
    </row>
    <row r="434" spans="2:9">
      <c r="B434" s="129">
        <v>9.27</v>
      </c>
      <c r="C434" s="145" t="s">
        <v>296</v>
      </c>
      <c r="D434" s="145"/>
      <c r="E434" s="15"/>
      <c r="F434" s="3" t="s">
        <v>75</v>
      </c>
      <c r="G434" s="4"/>
      <c r="H434" s="5"/>
      <c r="I434" s="130">
        <f t="shared" si="19"/>
        <v>0</v>
      </c>
    </row>
    <row r="435" spans="2:9">
      <c r="B435" s="129">
        <v>9.2799999999999994</v>
      </c>
      <c r="C435" s="145" t="s">
        <v>297</v>
      </c>
      <c r="D435" s="145"/>
      <c r="E435" s="15"/>
      <c r="F435" s="3" t="s">
        <v>75</v>
      </c>
      <c r="G435" s="4"/>
      <c r="H435" s="5"/>
      <c r="I435" s="130">
        <f>+H435*G435</f>
        <v>0</v>
      </c>
    </row>
    <row r="436" spans="2:9">
      <c r="B436" s="129">
        <v>9.2899999999999991</v>
      </c>
      <c r="C436" s="145" t="s">
        <v>298</v>
      </c>
      <c r="D436" s="145"/>
      <c r="E436" s="15"/>
      <c r="F436" s="3" t="s">
        <v>75</v>
      </c>
      <c r="G436" s="4"/>
      <c r="H436" s="5"/>
      <c r="I436" s="130">
        <f>+H436*G436</f>
        <v>0</v>
      </c>
    </row>
    <row r="437" spans="2:9">
      <c r="B437" s="129">
        <v>9.2899999999999991</v>
      </c>
      <c r="C437" s="145" t="s">
        <v>299</v>
      </c>
      <c r="D437" s="145"/>
      <c r="E437" s="15"/>
      <c r="F437" s="3" t="s">
        <v>75</v>
      </c>
      <c r="G437" s="4"/>
      <c r="H437" s="5"/>
      <c r="I437" s="130">
        <f>+H437*G437</f>
        <v>0</v>
      </c>
    </row>
    <row r="438" spans="2:9">
      <c r="B438" s="129">
        <v>9.2899999999999991</v>
      </c>
      <c r="C438" s="145" t="s">
        <v>300</v>
      </c>
      <c r="D438" s="145"/>
      <c r="E438" s="15"/>
      <c r="F438" s="3" t="s">
        <v>75</v>
      </c>
      <c r="G438" s="4"/>
      <c r="H438" s="5"/>
      <c r="I438" s="130">
        <f t="shared" ref="I438:I446" si="20">+H438*G438</f>
        <v>0</v>
      </c>
    </row>
    <row r="439" spans="2:9">
      <c r="B439" s="129">
        <v>9.2899999999999991</v>
      </c>
      <c r="C439" s="145" t="s">
        <v>301</v>
      </c>
      <c r="D439" s="145"/>
      <c r="E439" s="15"/>
      <c r="F439" s="3" t="s">
        <v>75</v>
      </c>
      <c r="G439" s="4"/>
      <c r="H439" s="5"/>
      <c r="I439" s="130">
        <f t="shared" si="20"/>
        <v>0</v>
      </c>
    </row>
    <row r="440" spans="2:9">
      <c r="B440" s="129">
        <v>9.2899999999999991</v>
      </c>
      <c r="C440" s="145" t="s">
        <v>302</v>
      </c>
      <c r="D440" s="145"/>
      <c r="E440" s="15"/>
      <c r="F440" s="3" t="s">
        <v>75</v>
      </c>
      <c r="G440" s="4"/>
      <c r="H440" s="5"/>
      <c r="I440" s="130">
        <f t="shared" si="20"/>
        <v>0</v>
      </c>
    </row>
    <row r="441" spans="2:9">
      <c r="B441" s="129">
        <v>9.2899999999999991</v>
      </c>
      <c r="C441" s="145" t="s">
        <v>303</v>
      </c>
      <c r="D441" s="145"/>
      <c r="E441" s="15"/>
      <c r="F441" s="3" t="s">
        <v>75</v>
      </c>
      <c r="G441" s="4"/>
      <c r="H441" s="5"/>
      <c r="I441" s="130">
        <f t="shared" si="20"/>
        <v>0</v>
      </c>
    </row>
    <row r="442" spans="2:9">
      <c r="B442" s="129">
        <v>9.2899999999999991</v>
      </c>
      <c r="C442" s="145" t="s">
        <v>304</v>
      </c>
      <c r="D442" s="145"/>
      <c r="E442" s="15"/>
      <c r="F442" s="3" t="s">
        <v>75</v>
      </c>
      <c r="G442" s="4"/>
      <c r="H442" s="5"/>
      <c r="I442" s="130">
        <f t="shared" si="20"/>
        <v>0</v>
      </c>
    </row>
    <row r="443" spans="2:9">
      <c r="B443" s="129">
        <v>9.2899999999999991</v>
      </c>
      <c r="C443" s="145" t="s">
        <v>305</v>
      </c>
      <c r="D443" s="145"/>
      <c r="E443" s="15"/>
      <c r="F443" s="3" t="s">
        <v>75</v>
      </c>
      <c r="G443" s="4"/>
      <c r="H443" s="5"/>
      <c r="I443" s="130">
        <f t="shared" si="20"/>
        <v>0</v>
      </c>
    </row>
    <row r="444" spans="2:9">
      <c r="B444" s="129">
        <v>9.2899999999999991</v>
      </c>
      <c r="C444" s="145" t="s">
        <v>306</v>
      </c>
      <c r="D444" s="145"/>
      <c r="E444" s="14"/>
      <c r="F444" s="3" t="s">
        <v>75</v>
      </c>
      <c r="G444" s="4"/>
      <c r="H444" s="5"/>
      <c r="I444" s="130">
        <f t="shared" si="20"/>
        <v>0</v>
      </c>
    </row>
    <row r="445" spans="2:9">
      <c r="B445" s="129">
        <v>9.2899999999999991</v>
      </c>
      <c r="C445" s="145" t="s">
        <v>307</v>
      </c>
      <c r="D445" s="145"/>
      <c r="E445" s="14"/>
      <c r="F445" s="3" t="s">
        <v>75</v>
      </c>
      <c r="G445" s="4"/>
      <c r="H445" s="5"/>
      <c r="I445" s="130">
        <f t="shared" si="20"/>
        <v>0</v>
      </c>
    </row>
    <row r="446" spans="2:9">
      <c r="B446" s="129">
        <v>9.2899999999999991</v>
      </c>
      <c r="C446" s="145" t="s">
        <v>308</v>
      </c>
      <c r="D446" s="145"/>
      <c r="E446" s="14"/>
      <c r="F446" s="3" t="s">
        <v>75</v>
      </c>
      <c r="G446" s="4"/>
      <c r="H446" s="5"/>
      <c r="I446" s="130">
        <f t="shared" si="20"/>
        <v>0</v>
      </c>
    </row>
    <row r="447" spans="2:9">
      <c r="B447" s="129">
        <v>9.2899999999999991</v>
      </c>
      <c r="C447" s="145" t="s">
        <v>76</v>
      </c>
      <c r="D447" s="145"/>
      <c r="E447" s="14"/>
      <c r="F447" s="3" t="s">
        <v>80</v>
      </c>
      <c r="G447" s="4"/>
      <c r="H447" s="5"/>
      <c r="I447" s="130">
        <f>+H447*G447</f>
        <v>0</v>
      </c>
    </row>
    <row r="448" spans="2:9">
      <c r="B448" s="129">
        <v>9.2899999999999991</v>
      </c>
      <c r="C448" s="145" t="s">
        <v>172</v>
      </c>
      <c r="D448" s="145"/>
      <c r="E448" s="14"/>
      <c r="F448" s="3" t="s">
        <v>80</v>
      </c>
      <c r="G448" s="4"/>
      <c r="H448" s="5"/>
      <c r="I448" s="130">
        <f>+H448*G448</f>
        <v>0</v>
      </c>
    </row>
    <row r="449" spans="2:9">
      <c r="B449" s="127">
        <v>9.3000000000000007</v>
      </c>
      <c r="C449" s="147" t="s">
        <v>130</v>
      </c>
      <c r="D449" s="147"/>
      <c r="E449" s="118" t="s">
        <v>166</v>
      </c>
      <c r="F449" s="21" t="s">
        <v>20</v>
      </c>
      <c r="G449" s="17"/>
      <c r="H449" s="18"/>
      <c r="I449" s="128">
        <f>SUM(I450:I456)</f>
        <v>0</v>
      </c>
    </row>
    <row r="450" spans="2:9">
      <c r="B450" s="129">
        <v>9.31</v>
      </c>
      <c r="C450" s="145" t="s">
        <v>309</v>
      </c>
      <c r="D450" s="145"/>
      <c r="E450" s="14"/>
      <c r="F450" s="3" t="s">
        <v>54</v>
      </c>
      <c r="G450" s="4"/>
      <c r="H450" s="5"/>
      <c r="I450" s="130">
        <f t="shared" ref="I450:I456" si="21">+H450*G450</f>
        <v>0</v>
      </c>
    </row>
    <row r="451" spans="2:9">
      <c r="B451" s="129">
        <v>9.32</v>
      </c>
      <c r="C451" s="145" t="s">
        <v>315</v>
      </c>
      <c r="D451" s="145"/>
      <c r="E451" s="14"/>
      <c r="F451" s="3" t="s">
        <v>54</v>
      </c>
      <c r="G451" s="4"/>
      <c r="H451" s="5"/>
      <c r="I451" s="130">
        <f t="shared" si="21"/>
        <v>0</v>
      </c>
    </row>
    <row r="452" spans="2:9">
      <c r="B452" s="129">
        <v>9.33</v>
      </c>
      <c r="C452" s="145" t="s">
        <v>697</v>
      </c>
      <c r="D452" s="145"/>
      <c r="E452" s="14"/>
      <c r="F452" s="3" t="s">
        <v>54</v>
      </c>
      <c r="G452" s="4"/>
      <c r="H452" s="5"/>
      <c r="I452" s="130">
        <f t="shared" si="21"/>
        <v>0</v>
      </c>
    </row>
    <row r="453" spans="2:9">
      <c r="B453" s="129">
        <v>9.34</v>
      </c>
      <c r="C453" s="145" t="s">
        <v>310</v>
      </c>
      <c r="D453" s="145"/>
      <c r="E453" s="14"/>
      <c r="F453" s="3" t="s">
        <v>54</v>
      </c>
      <c r="G453" s="4"/>
      <c r="H453" s="5"/>
      <c r="I453" s="130">
        <f t="shared" si="21"/>
        <v>0</v>
      </c>
    </row>
    <row r="454" spans="2:9">
      <c r="B454" s="129">
        <v>9.35</v>
      </c>
      <c r="C454" s="145" t="s">
        <v>311</v>
      </c>
      <c r="D454" s="145"/>
      <c r="E454" s="14"/>
      <c r="F454" s="3" t="s">
        <v>54</v>
      </c>
      <c r="G454" s="4"/>
      <c r="H454" s="5"/>
      <c r="I454" s="130">
        <f t="shared" si="21"/>
        <v>0</v>
      </c>
    </row>
    <row r="455" spans="2:9">
      <c r="B455" s="129">
        <v>9.36</v>
      </c>
      <c r="C455" s="145" t="s">
        <v>76</v>
      </c>
      <c r="D455" s="145"/>
      <c r="E455" s="14"/>
      <c r="F455" s="3" t="s">
        <v>80</v>
      </c>
      <c r="G455" s="4"/>
      <c r="H455" s="5"/>
      <c r="I455" s="130">
        <f t="shared" si="21"/>
        <v>0</v>
      </c>
    </row>
    <row r="456" spans="2:9">
      <c r="B456" s="129">
        <v>9.3699999999999992</v>
      </c>
      <c r="C456" s="145" t="s">
        <v>172</v>
      </c>
      <c r="D456" s="145"/>
      <c r="E456" s="14"/>
      <c r="F456" s="3" t="s">
        <v>80</v>
      </c>
      <c r="G456" s="4"/>
      <c r="H456" s="5"/>
      <c r="I456" s="130">
        <f t="shared" si="21"/>
        <v>0</v>
      </c>
    </row>
    <row r="457" spans="2:9">
      <c r="B457" s="127">
        <v>9.4</v>
      </c>
      <c r="C457" s="147" t="s">
        <v>319</v>
      </c>
      <c r="D457" s="147"/>
      <c r="E457" s="118" t="s">
        <v>166</v>
      </c>
      <c r="F457" s="21" t="s">
        <v>20</v>
      </c>
      <c r="G457" s="17"/>
      <c r="H457" s="18"/>
      <c r="I457" s="128">
        <f>SUM(I458:I462)</f>
        <v>0</v>
      </c>
    </row>
    <row r="458" spans="2:9">
      <c r="B458" s="129">
        <v>9.41</v>
      </c>
      <c r="C458" s="145" t="s">
        <v>318</v>
      </c>
      <c r="D458" s="145"/>
      <c r="E458" s="14"/>
      <c r="F458" s="3" t="s">
        <v>75</v>
      </c>
      <c r="G458" s="4"/>
      <c r="H458" s="5"/>
      <c r="I458" s="130">
        <f>+H458*G458</f>
        <v>0</v>
      </c>
    </row>
    <row r="459" spans="2:9">
      <c r="B459" s="129">
        <v>9.42</v>
      </c>
      <c r="C459" s="145" t="s">
        <v>316</v>
      </c>
      <c r="D459" s="145"/>
      <c r="E459" s="14"/>
      <c r="F459" s="3" t="s">
        <v>75</v>
      </c>
      <c r="G459" s="4"/>
      <c r="H459" s="5"/>
      <c r="I459" s="130">
        <f>+H459*G459</f>
        <v>0</v>
      </c>
    </row>
    <row r="460" spans="2:9">
      <c r="B460" s="129">
        <v>9.43</v>
      </c>
      <c r="C460" s="145" t="s">
        <v>317</v>
      </c>
      <c r="D460" s="145"/>
      <c r="E460" s="14"/>
      <c r="F460" s="3" t="s">
        <v>75</v>
      </c>
      <c r="G460" s="4"/>
      <c r="H460" s="5"/>
      <c r="I460" s="130">
        <f>+H460*G460</f>
        <v>0</v>
      </c>
    </row>
    <row r="461" spans="2:9">
      <c r="B461" s="129">
        <v>9.44</v>
      </c>
      <c r="C461" s="145" t="s">
        <v>44</v>
      </c>
      <c r="D461" s="145"/>
      <c r="E461" s="14"/>
      <c r="F461" s="3" t="s">
        <v>80</v>
      </c>
      <c r="G461" s="4"/>
      <c r="H461" s="5"/>
      <c r="I461" s="130">
        <f>+H461*G461</f>
        <v>0</v>
      </c>
    </row>
    <row r="462" spans="2:9">
      <c r="B462" s="129">
        <v>9.4499999999999993</v>
      </c>
      <c r="C462" s="145" t="s">
        <v>172</v>
      </c>
      <c r="D462" s="145"/>
      <c r="E462" s="14"/>
      <c r="F462" s="3" t="s">
        <v>80</v>
      </c>
      <c r="G462" s="4"/>
      <c r="H462" s="5"/>
      <c r="I462" s="130">
        <f>+H462*G462</f>
        <v>0</v>
      </c>
    </row>
    <row r="463" spans="2:9">
      <c r="B463" s="127">
        <v>9.5</v>
      </c>
      <c r="C463" s="147" t="s">
        <v>320</v>
      </c>
      <c r="D463" s="147"/>
      <c r="E463" s="118" t="s">
        <v>166</v>
      </c>
      <c r="F463" s="21" t="s">
        <v>20</v>
      </c>
      <c r="G463" s="17"/>
      <c r="H463" s="18"/>
      <c r="I463" s="128">
        <f>SUM(I464:I468)</f>
        <v>0</v>
      </c>
    </row>
    <row r="464" spans="2:9">
      <c r="B464" s="129">
        <v>9.51</v>
      </c>
      <c r="C464" s="145" t="s">
        <v>316</v>
      </c>
      <c r="D464" s="145"/>
      <c r="E464" s="14"/>
      <c r="F464" s="3" t="s">
        <v>75</v>
      </c>
      <c r="G464" s="4"/>
      <c r="H464" s="5"/>
      <c r="I464" s="130">
        <f>+H464*G464</f>
        <v>0</v>
      </c>
    </row>
    <row r="465" spans="2:9">
      <c r="B465" s="129">
        <v>9.52</v>
      </c>
      <c r="C465" s="145" t="s">
        <v>317</v>
      </c>
      <c r="D465" s="145"/>
      <c r="E465" s="14"/>
      <c r="F465" s="3" t="s">
        <v>75</v>
      </c>
      <c r="G465" s="4"/>
      <c r="H465" s="5"/>
      <c r="I465" s="130">
        <f>+H465*G465</f>
        <v>0</v>
      </c>
    </row>
    <row r="466" spans="2:9">
      <c r="B466" s="129">
        <v>9.5299999999999994</v>
      </c>
      <c r="C466" s="145" t="s">
        <v>321</v>
      </c>
      <c r="D466" s="145"/>
      <c r="E466" s="14"/>
      <c r="F466" s="3" t="s">
        <v>75</v>
      </c>
      <c r="G466" s="4"/>
      <c r="H466" s="5"/>
      <c r="I466" s="130">
        <f>+H466*G466</f>
        <v>0</v>
      </c>
    </row>
    <row r="467" spans="2:9">
      <c r="B467" s="129">
        <v>9.5399999999999991</v>
      </c>
      <c r="C467" s="145" t="s">
        <v>44</v>
      </c>
      <c r="D467" s="145"/>
      <c r="E467" s="14"/>
      <c r="F467" s="3" t="s">
        <v>80</v>
      </c>
      <c r="G467" s="4"/>
      <c r="H467" s="5"/>
      <c r="I467" s="130">
        <f>+H467*G467</f>
        <v>0</v>
      </c>
    </row>
    <row r="468" spans="2:9">
      <c r="B468" s="129">
        <v>9.5500000000000007</v>
      </c>
      <c r="C468" s="145" t="s">
        <v>172</v>
      </c>
      <c r="D468" s="145"/>
      <c r="E468" s="14"/>
      <c r="F468" s="3" t="s">
        <v>80</v>
      </c>
      <c r="G468" s="4"/>
      <c r="H468" s="5"/>
      <c r="I468" s="130">
        <f>+H468*G468</f>
        <v>0</v>
      </c>
    </row>
    <row r="469" spans="2:9">
      <c r="B469" s="127">
        <v>9.6</v>
      </c>
      <c r="C469" s="147" t="s">
        <v>132</v>
      </c>
      <c r="D469" s="147"/>
      <c r="E469" s="118" t="s">
        <v>166</v>
      </c>
      <c r="F469" s="21" t="s">
        <v>20</v>
      </c>
      <c r="G469" s="17"/>
      <c r="H469" s="18"/>
      <c r="I469" s="128">
        <f>SUM(I470:I477)</f>
        <v>0</v>
      </c>
    </row>
    <row r="470" spans="2:9">
      <c r="B470" s="129">
        <v>9.61</v>
      </c>
      <c r="C470" s="145" t="s">
        <v>240</v>
      </c>
      <c r="D470" s="145"/>
      <c r="E470" s="14"/>
      <c r="F470" s="3" t="s">
        <v>191</v>
      </c>
      <c r="G470" s="4"/>
      <c r="H470" s="5"/>
      <c r="I470" s="130">
        <f t="shared" ref="I470:I477" si="22">+H470*G470</f>
        <v>0</v>
      </c>
    </row>
    <row r="471" spans="2:9">
      <c r="B471" s="129">
        <v>9.6199999999999992</v>
      </c>
      <c r="C471" s="145" t="s">
        <v>177</v>
      </c>
      <c r="D471" s="145"/>
      <c r="E471" s="14"/>
      <c r="F471" s="3" t="s">
        <v>68</v>
      </c>
      <c r="G471" s="4"/>
      <c r="H471" s="5"/>
      <c r="I471" s="130">
        <f t="shared" si="22"/>
        <v>0</v>
      </c>
    </row>
    <row r="472" spans="2:9">
      <c r="B472" s="129">
        <v>9.6300000000000008</v>
      </c>
      <c r="C472" s="145" t="s">
        <v>327</v>
      </c>
      <c r="D472" s="145"/>
      <c r="E472" s="14"/>
      <c r="F472" s="3" t="s">
        <v>75</v>
      </c>
      <c r="G472" s="4"/>
      <c r="H472" s="5"/>
      <c r="I472" s="130">
        <f t="shared" si="22"/>
        <v>0</v>
      </c>
    </row>
    <row r="473" spans="2:9">
      <c r="B473" s="129">
        <v>9.64</v>
      </c>
      <c r="C473" s="145" t="s">
        <v>197</v>
      </c>
      <c r="D473" s="145"/>
      <c r="E473" s="14"/>
      <c r="F473" s="3" t="s">
        <v>199</v>
      </c>
      <c r="G473" s="4"/>
      <c r="H473" s="5"/>
      <c r="I473" s="130">
        <f t="shared" si="22"/>
        <v>0</v>
      </c>
    </row>
    <row r="474" spans="2:9">
      <c r="B474" s="129">
        <v>9.65</v>
      </c>
      <c r="C474" s="145" t="s">
        <v>668</v>
      </c>
      <c r="D474" s="145"/>
      <c r="E474" s="14"/>
      <c r="F474" s="3" t="s">
        <v>75</v>
      </c>
      <c r="G474" s="4"/>
      <c r="H474" s="5"/>
      <c r="I474" s="130">
        <f t="shared" si="22"/>
        <v>0</v>
      </c>
    </row>
    <row r="475" spans="2:9">
      <c r="B475" s="129">
        <v>9.66</v>
      </c>
      <c r="C475" s="145" t="s">
        <v>328</v>
      </c>
      <c r="D475" s="145"/>
      <c r="E475" s="14"/>
      <c r="F475" s="3" t="s">
        <v>75</v>
      </c>
      <c r="G475" s="4"/>
      <c r="H475" s="5"/>
      <c r="I475" s="130">
        <f t="shared" si="22"/>
        <v>0</v>
      </c>
    </row>
    <row r="476" spans="2:9">
      <c r="B476" s="129">
        <v>9.67</v>
      </c>
      <c r="C476" s="145" t="s">
        <v>44</v>
      </c>
      <c r="D476" s="145"/>
      <c r="E476" s="14"/>
      <c r="F476" s="3" t="s">
        <v>80</v>
      </c>
      <c r="G476" s="4"/>
      <c r="H476" s="5"/>
      <c r="I476" s="130">
        <f t="shared" si="22"/>
        <v>0</v>
      </c>
    </row>
    <row r="477" spans="2:9">
      <c r="B477" s="129">
        <v>9.68</v>
      </c>
      <c r="C477" s="145" t="s">
        <v>172</v>
      </c>
      <c r="D477" s="145"/>
      <c r="E477" s="14"/>
      <c r="F477" s="3" t="s">
        <v>80</v>
      </c>
      <c r="G477" s="4"/>
      <c r="H477" s="5"/>
      <c r="I477" s="130">
        <f t="shared" si="22"/>
        <v>0</v>
      </c>
    </row>
    <row r="478" spans="2:9">
      <c r="B478" s="127">
        <v>9.6999999999999993</v>
      </c>
      <c r="C478" s="147" t="s">
        <v>133</v>
      </c>
      <c r="D478" s="147"/>
      <c r="E478" s="118" t="s">
        <v>166</v>
      </c>
      <c r="F478" s="21" t="s">
        <v>20</v>
      </c>
      <c r="G478" s="17"/>
      <c r="H478" s="18"/>
      <c r="I478" s="128">
        <f>SUM(I479:I488)</f>
        <v>0</v>
      </c>
    </row>
    <row r="479" spans="2:9">
      <c r="B479" s="129">
        <v>9.7100000000000009</v>
      </c>
      <c r="C479" s="145" t="s">
        <v>322</v>
      </c>
      <c r="D479" s="145"/>
      <c r="E479" s="14"/>
      <c r="F479" s="3" t="s">
        <v>75</v>
      </c>
      <c r="G479" s="4"/>
      <c r="H479" s="5"/>
      <c r="I479" s="130">
        <f t="shared" ref="I479:I488" si="23">+H479*G479</f>
        <v>0</v>
      </c>
    </row>
    <row r="480" spans="2:9">
      <c r="B480" s="129">
        <v>9.7200000000000006</v>
      </c>
      <c r="C480" s="145" t="s">
        <v>323</v>
      </c>
      <c r="D480" s="145"/>
      <c r="E480" s="14"/>
      <c r="F480" s="3" t="s">
        <v>75</v>
      </c>
      <c r="G480" s="4"/>
      <c r="H480" s="5"/>
      <c r="I480" s="130">
        <f t="shared" si="23"/>
        <v>0</v>
      </c>
    </row>
    <row r="481" spans="2:9">
      <c r="B481" s="129">
        <v>9.73</v>
      </c>
      <c r="C481" s="145" t="s">
        <v>324</v>
      </c>
      <c r="D481" s="145"/>
      <c r="E481" s="14"/>
      <c r="F481" s="3" t="s">
        <v>75</v>
      </c>
      <c r="G481" s="4"/>
      <c r="H481" s="5"/>
      <c r="I481" s="130">
        <f t="shared" si="23"/>
        <v>0</v>
      </c>
    </row>
    <row r="482" spans="2:9">
      <c r="B482" s="129">
        <v>9.74</v>
      </c>
      <c r="C482" s="145" t="s">
        <v>240</v>
      </c>
      <c r="D482" s="145"/>
      <c r="E482" s="14"/>
      <c r="F482" s="3" t="s">
        <v>191</v>
      </c>
      <c r="G482" s="4"/>
      <c r="H482" s="5"/>
      <c r="I482" s="130">
        <f t="shared" si="23"/>
        <v>0</v>
      </c>
    </row>
    <row r="483" spans="2:9">
      <c r="B483" s="129">
        <v>9.75</v>
      </c>
      <c r="C483" s="145" t="s">
        <v>209</v>
      </c>
      <c r="D483" s="145"/>
      <c r="E483" s="14"/>
      <c r="F483" s="3" t="s">
        <v>68</v>
      </c>
      <c r="G483" s="4"/>
      <c r="H483" s="5"/>
      <c r="I483" s="130">
        <f t="shared" si="23"/>
        <v>0</v>
      </c>
    </row>
    <row r="484" spans="2:9">
      <c r="B484" s="129">
        <v>9.76</v>
      </c>
      <c r="C484" s="145" t="s">
        <v>325</v>
      </c>
      <c r="D484" s="145"/>
      <c r="E484" s="14"/>
      <c r="F484" s="3" t="s">
        <v>75</v>
      </c>
      <c r="G484" s="4"/>
      <c r="H484" s="5"/>
      <c r="I484" s="130">
        <f t="shared" si="23"/>
        <v>0</v>
      </c>
    </row>
    <row r="485" spans="2:9">
      <c r="B485" s="129">
        <v>9.77</v>
      </c>
      <c r="C485" s="145" t="s">
        <v>326</v>
      </c>
      <c r="D485" s="145"/>
      <c r="E485" s="14"/>
      <c r="F485" s="3" t="s">
        <v>75</v>
      </c>
      <c r="G485" s="4"/>
      <c r="H485" s="5"/>
      <c r="I485" s="130">
        <f t="shared" si="23"/>
        <v>0</v>
      </c>
    </row>
    <row r="486" spans="2:9">
      <c r="B486" s="129">
        <v>9.7799999999999994</v>
      </c>
      <c r="C486" s="241" t="s">
        <v>698</v>
      </c>
      <c r="D486" s="241"/>
      <c r="E486" s="14"/>
      <c r="F486" s="3" t="s">
        <v>80</v>
      </c>
      <c r="G486" s="4"/>
      <c r="H486" s="5"/>
      <c r="I486" s="130">
        <f t="shared" si="23"/>
        <v>0</v>
      </c>
    </row>
    <row r="487" spans="2:9">
      <c r="B487" s="129">
        <v>9.7899999999999991</v>
      </c>
      <c r="C487" s="145" t="s">
        <v>44</v>
      </c>
      <c r="D487" s="145"/>
      <c r="E487" s="14"/>
      <c r="F487" s="3" t="s">
        <v>80</v>
      </c>
      <c r="G487" s="4"/>
      <c r="H487" s="5"/>
      <c r="I487" s="130">
        <f t="shared" si="23"/>
        <v>0</v>
      </c>
    </row>
    <row r="488" spans="2:9">
      <c r="B488" s="129">
        <v>9.7899999999999991</v>
      </c>
      <c r="C488" s="145" t="s">
        <v>172</v>
      </c>
      <c r="D488" s="145"/>
      <c r="E488" s="14"/>
      <c r="F488" s="3" t="s">
        <v>80</v>
      </c>
      <c r="G488" s="4"/>
      <c r="H488" s="5"/>
      <c r="I488" s="130">
        <f t="shared" si="23"/>
        <v>0</v>
      </c>
    </row>
    <row r="489" spans="2:9">
      <c r="B489" s="127">
        <v>9.8000000000000007</v>
      </c>
      <c r="C489" s="147" t="s">
        <v>329</v>
      </c>
      <c r="D489" s="147"/>
      <c r="E489" s="118" t="s">
        <v>166</v>
      </c>
      <c r="F489" s="21" t="s">
        <v>20</v>
      </c>
      <c r="G489" s="17"/>
      <c r="H489" s="18"/>
      <c r="I489" s="128">
        <f>SUM(I490:I493)</f>
        <v>0</v>
      </c>
    </row>
    <row r="490" spans="2:9">
      <c r="B490" s="129">
        <v>9.81</v>
      </c>
      <c r="C490" s="145" t="s">
        <v>702</v>
      </c>
      <c r="D490" s="145"/>
      <c r="E490" s="14"/>
      <c r="F490" s="3" t="s">
        <v>80</v>
      </c>
      <c r="G490" s="4"/>
      <c r="H490" s="5"/>
      <c r="I490" s="130">
        <f>+H490*G490</f>
        <v>0</v>
      </c>
    </row>
    <row r="491" spans="2:9">
      <c r="B491" s="129">
        <v>9.82</v>
      </c>
      <c r="C491" s="145" t="s">
        <v>330</v>
      </c>
      <c r="D491" s="145"/>
      <c r="E491" s="14"/>
      <c r="F491" s="3" t="s">
        <v>75</v>
      </c>
      <c r="G491" s="4"/>
      <c r="H491" s="5"/>
      <c r="I491" s="130">
        <f>+H491*G491</f>
        <v>0</v>
      </c>
    </row>
    <row r="492" spans="2:9">
      <c r="B492" s="129">
        <v>9.83</v>
      </c>
      <c r="C492" s="145" t="s">
        <v>44</v>
      </c>
      <c r="D492" s="145"/>
      <c r="E492" s="14"/>
      <c r="F492" s="3" t="s">
        <v>80</v>
      </c>
      <c r="G492" s="4"/>
      <c r="H492" s="5"/>
      <c r="I492" s="130">
        <f>+H492*G492</f>
        <v>0</v>
      </c>
    </row>
    <row r="493" spans="2:9">
      <c r="B493" s="129">
        <v>9.84</v>
      </c>
      <c r="C493" s="145" t="s">
        <v>172</v>
      </c>
      <c r="D493" s="145"/>
      <c r="E493" s="14"/>
      <c r="F493" s="3" t="s">
        <v>80</v>
      </c>
      <c r="G493" s="4"/>
      <c r="H493" s="5"/>
      <c r="I493" s="130">
        <f>+H493*G493</f>
        <v>0</v>
      </c>
    </row>
    <row r="494" spans="2:9">
      <c r="B494" s="127">
        <v>9.9</v>
      </c>
      <c r="C494" s="147" t="s">
        <v>135</v>
      </c>
      <c r="D494" s="147"/>
      <c r="E494" s="118" t="s">
        <v>166</v>
      </c>
      <c r="F494" s="21" t="s">
        <v>20</v>
      </c>
      <c r="G494" s="17"/>
      <c r="H494" s="18"/>
      <c r="I494" s="128">
        <f>SUM(I495:I498)</f>
        <v>0</v>
      </c>
    </row>
    <row r="495" spans="2:9">
      <c r="B495" s="129">
        <v>9.91</v>
      </c>
      <c r="C495" s="145" t="s">
        <v>669</v>
      </c>
      <c r="D495" s="145"/>
      <c r="E495" s="14"/>
      <c r="F495" s="3" t="s">
        <v>80</v>
      </c>
      <c r="G495" s="4"/>
      <c r="H495" s="5"/>
      <c r="I495" s="130">
        <f>+H495*G495</f>
        <v>0</v>
      </c>
    </row>
    <row r="496" spans="2:9">
      <c r="B496" s="129">
        <v>9.92</v>
      </c>
      <c r="C496" s="145" t="s">
        <v>331</v>
      </c>
      <c r="D496" s="145"/>
      <c r="E496" s="14"/>
      <c r="F496" s="3" t="s">
        <v>80</v>
      </c>
      <c r="G496" s="4"/>
      <c r="H496" s="5"/>
      <c r="I496" s="130">
        <f>+H496*G496</f>
        <v>0</v>
      </c>
    </row>
    <row r="497" spans="2:9">
      <c r="B497" s="129">
        <v>9.93</v>
      </c>
      <c r="C497" s="145" t="s">
        <v>44</v>
      </c>
      <c r="D497" s="145"/>
      <c r="E497" s="14"/>
      <c r="F497" s="3" t="s">
        <v>80</v>
      </c>
      <c r="G497" s="4"/>
      <c r="H497" s="5"/>
      <c r="I497" s="130">
        <f>+H497*G497</f>
        <v>0</v>
      </c>
    </row>
    <row r="498" spans="2:9">
      <c r="B498" s="129">
        <v>9.94</v>
      </c>
      <c r="C498" s="145" t="s">
        <v>172</v>
      </c>
      <c r="D498" s="145"/>
      <c r="E498" s="14"/>
      <c r="F498" s="3" t="s">
        <v>80</v>
      </c>
      <c r="G498" s="4"/>
      <c r="H498" s="5"/>
      <c r="I498" s="130">
        <f>+H498*G498</f>
        <v>0</v>
      </c>
    </row>
    <row r="499" spans="2:9">
      <c r="B499" s="127">
        <v>9.9</v>
      </c>
      <c r="C499" s="147" t="s">
        <v>136</v>
      </c>
      <c r="D499" s="147"/>
      <c r="E499" s="118" t="s">
        <v>166</v>
      </c>
      <c r="F499" s="21" t="s">
        <v>20</v>
      </c>
      <c r="G499" s="17"/>
      <c r="H499" s="18"/>
      <c r="I499" s="128">
        <f>SUM(I500:I504)</f>
        <v>0</v>
      </c>
    </row>
    <row r="500" spans="2:9">
      <c r="B500" s="129">
        <v>9.91</v>
      </c>
      <c r="C500" s="145" t="s">
        <v>240</v>
      </c>
      <c r="D500" s="145"/>
      <c r="E500" s="14"/>
      <c r="F500" s="3" t="s">
        <v>191</v>
      </c>
      <c r="G500" s="4"/>
      <c r="H500" s="5"/>
      <c r="I500" s="130">
        <f>+H500*G500</f>
        <v>0</v>
      </c>
    </row>
    <row r="501" spans="2:9">
      <c r="B501" s="129">
        <v>9.92</v>
      </c>
      <c r="C501" s="145" t="s">
        <v>190</v>
      </c>
      <c r="D501" s="145"/>
      <c r="E501" s="14"/>
      <c r="F501" s="3" t="s">
        <v>68</v>
      </c>
      <c r="G501" s="4"/>
      <c r="H501" s="5"/>
      <c r="I501" s="130">
        <f>+H501*G501</f>
        <v>0</v>
      </c>
    </row>
    <row r="502" spans="2:9">
      <c r="B502" s="129">
        <v>9.93</v>
      </c>
      <c r="C502" s="145" t="s">
        <v>670</v>
      </c>
      <c r="D502" s="145"/>
      <c r="E502" s="14"/>
      <c r="F502" s="3" t="s">
        <v>68</v>
      </c>
      <c r="G502" s="4"/>
      <c r="H502" s="5"/>
      <c r="I502" s="130">
        <f>+H502*G502</f>
        <v>0</v>
      </c>
    </row>
    <row r="503" spans="2:9">
      <c r="B503" s="129">
        <v>9.94</v>
      </c>
      <c r="C503" s="145" t="s">
        <v>44</v>
      </c>
      <c r="D503" s="145"/>
      <c r="E503" s="14"/>
      <c r="F503" s="3" t="s">
        <v>80</v>
      </c>
      <c r="G503" s="4"/>
      <c r="H503" s="5"/>
      <c r="I503" s="130">
        <f>+H503*G503</f>
        <v>0</v>
      </c>
    </row>
    <row r="504" spans="2:9">
      <c r="B504" s="129">
        <v>9.9499999999999993</v>
      </c>
      <c r="C504" s="145" t="s">
        <v>172</v>
      </c>
      <c r="D504" s="145"/>
      <c r="E504" s="14"/>
      <c r="F504" s="3" t="s">
        <v>80</v>
      </c>
      <c r="G504" s="4"/>
      <c r="H504" s="5"/>
      <c r="I504" s="130">
        <f>+H504*G504</f>
        <v>0</v>
      </c>
    </row>
    <row r="505" spans="2:9">
      <c r="B505" s="127">
        <v>9.9</v>
      </c>
      <c r="C505" s="147" t="s">
        <v>137</v>
      </c>
      <c r="D505" s="147"/>
      <c r="E505" s="118" t="s">
        <v>166</v>
      </c>
      <c r="F505" s="21" t="s">
        <v>20</v>
      </c>
      <c r="G505" s="17"/>
      <c r="H505" s="18"/>
      <c r="I505" s="128">
        <f>SUM(I506:I509)</f>
        <v>0</v>
      </c>
    </row>
    <row r="506" spans="2:9">
      <c r="B506" s="129">
        <v>9.91</v>
      </c>
      <c r="C506" s="145" t="s">
        <v>333</v>
      </c>
      <c r="D506" s="145"/>
      <c r="E506" s="14"/>
      <c r="F506" s="3" t="s">
        <v>75</v>
      </c>
      <c r="G506" s="4"/>
      <c r="H506" s="5"/>
      <c r="I506" s="130">
        <f>+H506*G506</f>
        <v>0</v>
      </c>
    </row>
    <row r="507" spans="2:9">
      <c r="B507" s="129">
        <v>9.92</v>
      </c>
      <c r="C507" s="145" t="s">
        <v>334</v>
      </c>
      <c r="D507" s="145"/>
      <c r="E507" s="14"/>
      <c r="F507" s="3" t="s">
        <v>75</v>
      </c>
      <c r="G507" s="4"/>
      <c r="H507" s="5"/>
      <c r="I507" s="130">
        <f>+H507*G507</f>
        <v>0</v>
      </c>
    </row>
    <row r="508" spans="2:9">
      <c r="B508" s="129">
        <v>9.93</v>
      </c>
      <c r="C508" s="145" t="s">
        <v>44</v>
      </c>
      <c r="D508" s="145"/>
      <c r="E508" s="14"/>
      <c r="F508" s="3" t="s">
        <v>80</v>
      </c>
      <c r="G508" s="4"/>
      <c r="H508" s="5"/>
      <c r="I508" s="130">
        <f>+H508*G508</f>
        <v>0</v>
      </c>
    </row>
    <row r="509" spans="2:9">
      <c r="B509" s="129">
        <v>9.94</v>
      </c>
      <c r="C509" s="145" t="s">
        <v>172</v>
      </c>
      <c r="D509" s="145"/>
      <c r="E509" s="14"/>
      <c r="F509" s="3" t="s">
        <v>80</v>
      </c>
      <c r="G509" s="4"/>
      <c r="H509" s="5"/>
      <c r="I509" s="130">
        <f>+H509*G509</f>
        <v>0</v>
      </c>
    </row>
    <row r="510" spans="2:9">
      <c r="B510" s="133">
        <v>10</v>
      </c>
      <c r="C510" s="146" t="s">
        <v>138</v>
      </c>
      <c r="D510" s="146"/>
      <c r="E510" s="16"/>
      <c r="F510" s="6"/>
      <c r="G510" s="6"/>
      <c r="H510" s="6"/>
      <c r="I510" s="132">
        <f>I511</f>
        <v>0</v>
      </c>
    </row>
    <row r="511" spans="2:9">
      <c r="B511" s="134">
        <v>10.1</v>
      </c>
      <c r="C511" s="147" t="s">
        <v>139</v>
      </c>
      <c r="D511" s="147"/>
      <c r="E511" s="118" t="s">
        <v>166</v>
      </c>
      <c r="F511" s="21" t="s">
        <v>20</v>
      </c>
      <c r="G511" s="17"/>
      <c r="H511" s="18"/>
      <c r="I511" s="128">
        <f>SUM(I512:I520)</f>
        <v>0</v>
      </c>
    </row>
    <row r="512" spans="2:9">
      <c r="B512" s="135">
        <v>10.11</v>
      </c>
      <c r="C512" s="188" t="s">
        <v>335</v>
      </c>
      <c r="D512" s="188"/>
      <c r="E512" s="14"/>
      <c r="F512" s="3" t="s">
        <v>75</v>
      </c>
      <c r="G512" s="4"/>
      <c r="H512" s="5"/>
      <c r="I512" s="130">
        <f t="shared" ref="I512:I520" si="24">+H512*G512</f>
        <v>0</v>
      </c>
    </row>
    <row r="513" spans="2:9">
      <c r="B513" s="135">
        <v>10.119999999999999</v>
      </c>
      <c r="C513" s="188" t="s">
        <v>336</v>
      </c>
      <c r="D513" s="188"/>
      <c r="E513" s="14"/>
      <c r="F513" s="3" t="s">
        <v>75</v>
      </c>
      <c r="G513" s="4"/>
      <c r="H513" s="5"/>
      <c r="I513" s="130">
        <f t="shared" si="24"/>
        <v>0</v>
      </c>
    </row>
    <row r="514" spans="2:9">
      <c r="B514" s="135">
        <v>10.130000000000001</v>
      </c>
      <c r="C514" s="188" t="s">
        <v>337</v>
      </c>
      <c r="D514" s="188"/>
      <c r="E514" s="14"/>
      <c r="F514" s="3" t="s">
        <v>75</v>
      </c>
      <c r="G514" s="4"/>
      <c r="H514" s="5"/>
      <c r="I514" s="130">
        <f t="shared" si="24"/>
        <v>0</v>
      </c>
    </row>
    <row r="515" spans="2:9">
      <c r="B515" s="135">
        <v>10.14</v>
      </c>
      <c r="C515" s="188" t="s">
        <v>338</v>
      </c>
      <c r="D515" s="188"/>
      <c r="E515" s="14"/>
      <c r="F515" s="3" t="s">
        <v>75</v>
      </c>
      <c r="G515" s="4"/>
      <c r="H515" s="5"/>
      <c r="I515" s="130">
        <f t="shared" si="24"/>
        <v>0</v>
      </c>
    </row>
    <row r="516" spans="2:9">
      <c r="B516" s="135">
        <v>10.15</v>
      </c>
      <c r="C516" s="188" t="s">
        <v>339</v>
      </c>
      <c r="D516" s="188"/>
      <c r="E516" s="14"/>
      <c r="F516" s="3" t="s">
        <v>75</v>
      </c>
      <c r="G516" s="4"/>
      <c r="H516" s="5"/>
      <c r="I516" s="130">
        <f t="shared" si="24"/>
        <v>0</v>
      </c>
    </row>
    <row r="517" spans="2:9">
      <c r="B517" s="135">
        <v>10.16</v>
      </c>
      <c r="C517" s="188" t="s">
        <v>340</v>
      </c>
      <c r="D517" s="188"/>
      <c r="E517" s="14"/>
      <c r="F517" s="3" t="s">
        <v>75</v>
      </c>
      <c r="G517" s="4"/>
      <c r="H517" s="5"/>
      <c r="I517" s="130">
        <f t="shared" si="24"/>
        <v>0</v>
      </c>
    </row>
    <row r="518" spans="2:9">
      <c r="B518" s="135">
        <v>10.17</v>
      </c>
      <c r="C518" s="188" t="s">
        <v>341</v>
      </c>
      <c r="D518" s="188"/>
      <c r="E518" s="14"/>
      <c r="F518" s="3" t="s">
        <v>75</v>
      </c>
      <c r="G518" s="4"/>
      <c r="H518" s="5"/>
      <c r="I518" s="130">
        <f t="shared" si="24"/>
        <v>0</v>
      </c>
    </row>
    <row r="519" spans="2:9">
      <c r="B519" s="135">
        <v>10.18</v>
      </c>
      <c r="C519" s="188" t="s">
        <v>76</v>
      </c>
      <c r="D519" s="188"/>
      <c r="E519" s="14"/>
      <c r="F519" s="3" t="s">
        <v>80</v>
      </c>
      <c r="G519" s="4"/>
      <c r="H519" s="5"/>
      <c r="I519" s="130">
        <f t="shared" si="24"/>
        <v>0</v>
      </c>
    </row>
    <row r="520" spans="2:9">
      <c r="B520" s="135">
        <v>10.19</v>
      </c>
      <c r="C520" s="188" t="s">
        <v>172</v>
      </c>
      <c r="D520" s="188"/>
      <c r="E520" s="14"/>
      <c r="F520" s="3" t="s">
        <v>80</v>
      </c>
      <c r="G520" s="4"/>
      <c r="H520" s="5"/>
      <c r="I520" s="130">
        <f t="shared" si="24"/>
        <v>0</v>
      </c>
    </row>
    <row r="521" spans="2:9">
      <c r="B521" s="133">
        <v>11</v>
      </c>
      <c r="C521" s="146" t="s">
        <v>140</v>
      </c>
      <c r="D521" s="146"/>
      <c r="E521" s="16"/>
      <c r="F521" s="6"/>
      <c r="G521" s="6"/>
      <c r="H521" s="6"/>
      <c r="I521" s="132">
        <f>I522+I529</f>
        <v>0</v>
      </c>
    </row>
    <row r="522" spans="2:9">
      <c r="B522" s="134">
        <v>11.1</v>
      </c>
      <c r="C522" s="147" t="s">
        <v>141</v>
      </c>
      <c r="D522" s="147"/>
      <c r="E522" s="118" t="s">
        <v>166</v>
      </c>
      <c r="F522" s="21" t="s">
        <v>20</v>
      </c>
      <c r="G522" s="17"/>
      <c r="H522" s="18"/>
      <c r="I522" s="128">
        <f>SUM(I523:I528)</f>
        <v>0</v>
      </c>
    </row>
    <row r="523" spans="2:9">
      <c r="B523" s="135">
        <v>11.11</v>
      </c>
      <c r="C523" s="145" t="s">
        <v>343</v>
      </c>
      <c r="D523" s="145"/>
      <c r="E523" s="14"/>
      <c r="F523" s="3" t="s">
        <v>55</v>
      </c>
      <c r="G523" s="4"/>
      <c r="H523" s="5"/>
      <c r="I523" s="130">
        <f t="shared" ref="I523:I528" si="25">+H523*G523</f>
        <v>0</v>
      </c>
    </row>
    <row r="524" spans="2:9">
      <c r="B524" s="135">
        <v>11.12</v>
      </c>
      <c r="C524" s="145" t="s">
        <v>692</v>
      </c>
      <c r="D524" s="145"/>
      <c r="E524" s="14"/>
      <c r="F524" s="3" t="s">
        <v>55</v>
      </c>
      <c r="G524" s="4"/>
      <c r="H524" s="5"/>
      <c r="I524" s="130">
        <f t="shared" si="25"/>
        <v>0</v>
      </c>
    </row>
    <row r="525" spans="2:9">
      <c r="B525" s="135">
        <v>11.13</v>
      </c>
      <c r="C525" s="145" t="s">
        <v>344</v>
      </c>
      <c r="D525" s="145"/>
      <c r="E525" s="14"/>
      <c r="F525" s="3" t="s">
        <v>75</v>
      </c>
      <c r="G525" s="4"/>
      <c r="H525" s="5"/>
      <c r="I525" s="130">
        <f t="shared" si="25"/>
        <v>0</v>
      </c>
    </row>
    <row r="526" spans="2:9">
      <c r="B526" s="135">
        <v>11.14</v>
      </c>
      <c r="C526" s="145" t="s">
        <v>345</v>
      </c>
      <c r="D526" s="145"/>
      <c r="E526" s="14"/>
      <c r="F526" s="3" t="s">
        <v>75</v>
      </c>
      <c r="G526" s="4"/>
      <c r="H526" s="5"/>
      <c r="I526" s="130">
        <f t="shared" si="25"/>
        <v>0</v>
      </c>
    </row>
    <row r="527" spans="2:9">
      <c r="B527" s="135">
        <v>11.15</v>
      </c>
      <c r="C527" s="145" t="s">
        <v>44</v>
      </c>
      <c r="D527" s="145"/>
      <c r="E527" s="14"/>
      <c r="F527" s="3" t="s">
        <v>80</v>
      </c>
      <c r="G527" s="4"/>
      <c r="H527" s="5"/>
      <c r="I527" s="130">
        <f t="shared" si="25"/>
        <v>0</v>
      </c>
    </row>
    <row r="528" spans="2:9">
      <c r="B528" s="135">
        <v>11.16</v>
      </c>
      <c r="C528" s="145" t="s">
        <v>172</v>
      </c>
      <c r="D528" s="145"/>
      <c r="E528" s="14"/>
      <c r="F528" s="3" t="s">
        <v>80</v>
      </c>
      <c r="G528" s="4"/>
      <c r="H528" s="5"/>
      <c r="I528" s="130">
        <f t="shared" si="25"/>
        <v>0</v>
      </c>
    </row>
    <row r="529" spans="2:9">
      <c r="B529" s="134">
        <v>11.2</v>
      </c>
      <c r="C529" s="147" t="s">
        <v>121</v>
      </c>
      <c r="D529" s="147"/>
      <c r="E529" s="118" t="s">
        <v>166</v>
      </c>
      <c r="F529" s="21" t="s">
        <v>20</v>
      </c>
      <c r="G529" s="17"/>
      <c r="H529" s="18"/>
      <c r="I529" s="128">
        <f>SUM(I530:I535)</f>
        <v>0</v>
      </c>
    </row>
    <row r="530" spans="2:9">
      <c r="B530" s="135">
        <v>11.21</v>
      </c>
      <c r="C530" s="145" t="s">
        <v>254</v>
      </c>
      <c r="D530" s="145"/>
      <c r="E530" s="14"/>
      <c r="F530" s="3" t="s">
        <v>75</v>
      </c>
      <c r="G530" s="4"/>
      <c r="H530" s="5"/>
      <c r="I530" s="130">
        <f t="shared" ref="I530:I535" si="26">+H530*G530</f>
        <v>0</v>
      </c>
    </row>
    <row r="531" spans="2:9">
      <c r="B531" s="135">
        <v>11.22</v>
      </c>
      <c r="C531" s="145" t="s">
        <v>255</v>
      </c>
      <c r="D531" s="145"/>
      <c r="E531" s="14"/>
      <c r="F531" s="3" t="s">
        <v>75</v>
      </c>
      <c r="G531" s="4"/>
      <c r="H531" s="5"/>
      <c r="I531" s="130">
        <f t="shared" si="26"/>
        <v>0</v>
      </c>
    </row>
    <row r="532" spans="2:9">
      <c r="B532" s="135">
        <v>11.23</v>
      </c>
      <c r="C532" s="145" t="s">
        <v>256</v>
      </c>
      <c r="D532" s="145"/>
      <c r="E532" s="14"/>
      <c r="F532" s="3" t="s">
        <v>75</v>
      </c>
      <c r="G532" s="4"/>
      <c r="H532" s="5"/>
      <c r="I532" s="130">
        <f t="shared" si="26"/>
        <v>0</v>
      </c>
    </row>
    <row r="533" spans="2:9">
      <c r="B533" s="135">
        <v>11.24</v>
      </c>
      <c r="C533" s="145" t="s">
        <v>257</v>
      </c>
      <c r="D533" s="145"/>
      <c r="E533" s="14"/>
      <c r="F533" s="3" t="s">
        <v>75</v>
      </c>
      <c r="G533" s="4"/>
      <c r="H533" s="5"/>
      <c r="I533" s="130">
        <f t="shared" si="26"/>
        <v>0</v>
      </c>
    </row>
    <row r="534" spans="2:9">
      <c r="B534" s="135">
        <v>11.25</v>
      </c>
      <c r="C534" s="145" t="s">
        <v>44</v>
      </c>
      <c r="D534" s="145"/>
      <c r="E534" s="14"/>
      <c r="F534" s="3" t="s">
        <v>80</v>
      </c>
      <c r="G534" s="4"/>
      <c r="H534" s="5"/>
      <c r="I534" s="130">
        <f t="shared" si="26"/>
        <v>0</v>
      </c>
    </row>
    <row r="535" spans="2:9">
      <c r="B535" s="135">
        <v>11.26</v>
      </c>
      <c r="C535" s="145" t="s">
        <v>172</v>
      </c>
      <c r="D535" s="145"/>
      <c r="E535" s="14"/>
      <c r="F535" s="3" t="s">
        <v>80</v>
      </c>
      <c r="G535" s="4"/>
      <c r="H535" s="5"/>
      <c r="I535" s="130">
        <f t="shared" si="26"/>
        <v>0</v>
      </c>
    </row>
    <row r="536" spans="2:9">
      <c r="B536" s="133">
        <v>12</v>
      </c>
      <c r="C536" s="146" t="s">
        <v>142</v>
      </c>
      <c r="D536" s="146"/>
      <c r="E536" s="16"/>
      <c r="F536" s="6"/>
      <c r="G536" s="6"/>
      <c r="H536" s="6"/>
      <c r="I536" s="132">
        <f>I537+I542+I548</f>
        <v>0</v>
      </c>
    </row>
    <row r="537" spans="2:9">
      <c r="B537" s="134">
        <v>12.1</v>
      </c>
      <c r="C537" s="147" t="s">
        <v>143</v>
      </c>
      <c r="D537" s="147"/>
      <c r="E537" s="118" t="s">
        <v>166</v>
      </c>
      <c r="F537" s="21" t="s">
        <v>20</v>
      </c>
      <c r="G537" s="17"/>
      <c r="H537" s="18"/>
      <c r="I537" s="128">
        <f>SUM(I538:I541)</f>
        <v>0</v>
      </c>
    </row>
    <row r="538" spans="2:9">
      <c r="B538" s="135">
        <v>12.11</v>
      </c>
      <c r="C538" s="188" t="s">
        <v>693</v>
      </c>
      <c r="D538" s="188"/>
      <c r="E538" s="14"/>
      <c r="F538" s="3" t="s">
        <v>75</v>
      </c>
      <c r="G538" s="4"/>
      <c r="H538" s="5"/>
      <c r="I538" s="130">
        <f>+H538*G538</f>
        <v>0</v>
      </c>
    </row>
    <row r="539" spans="2:9">
      <c r="B539" s="135">
        <v>12.12</v>
      </c>
      <c r="C539" s="188" t="s">
        <v>346</v>
      </c>
      <c r="D539" s="188"/>
      <c r="E539" s="14"/>
      <c r="F539" s="3" t="s">
        <v>75</v>
      </c>
      <c r="G539" s="4"/>
      <c r="H539" s="5"/>
      <c r="I539" s="130">
        <f>+H539*G539</f>
        <v>0</v>
      </c>
    </row>
    <row r="540" spans="2:9">
      <c r="B540" s="135">
        <v>12.13</v>
      </c>
      <c r="C540" s="188" t="s">
        <v>76</v>
      </c>
      <c r="D540" s="188"/>
      <c r="E540" s="14"/>
      <c r="F540" s="3" t="s">
        <v>80</v>
      </c>
      <c r="G540" s="4"/>
      <c r="H540" s="5"/>
      <c r="I540" s="130">
        <f>+H540*G540</f>
        <v>0</v>
      </c>
    </row>
    <row r="541" spans="2:9">
      <c r="B541" s="135">
        <v>12.14</v>
      </c>
      <c r="C541" s="188" t="s">
        <v>172</v>
      </c>
      <c r="D541" s="188"/>
      <c r="E541" s="14"/>
      <c r="F541" s="3" t="s">
        <v>80</v>
      </c>
      <c r="G541" s="4"/>
      <c r="H541" s="5"/>
      <c r="I541" s="130">
        <f>+H541*G541</f>
        <v>0</v>
      </c>
    </row>
    <row r="542" spans="2:9">
      <c r="B542" s="134">
        <v>12.2</v>
      </c>
      <c r="C542" s="147" t="s">
        <v>144</v>
      </c>
      <c r="D542" s="147"/>
      <c r="E542" s="118" t="s">
        <v>166</v>
      </c>
      <c r="F542" s="21" t="s">
        <v>20</v>
      </c>
      <c r="G542" s="17"/>
      <c r="H542" s="18"/>
      <c r="I542" s="128">
        <f>SUM(I543:I547)</f>
        <v>0</v>
      </c>
    </row>
    <row r="543" spans="2:9">
      <c r="B543" s="135">
        <v>12.21</v>
      </c>
      <c r="C543" s="188" t="s">
        <v>347</v>
      </c>
      <c r="D543" s="188"/>
      <c r="E543" s="14"/>
      <c r="F543" s="3" t="s">
        <v>75</v>
      </c>
      <c r="G543" s="4"/>
      <c r="H543" s="5"/>
      <c r="I543" s="130">
        <f>+H543*G543</f>
        <v>0</v>
      </c>
    </row>
    <row r="544" spans="2:9">
      <c r="B544" s="135">
        <v>12.22</v>
      </c>
      <c r="C544" s="188" t="s">
        <v>348</v>
      </c>
      <c r="D544" s="188"/>
      <c r="E544" s="14"/>
      <c r="F544" s="3" t="s">
        <v>75</v>
      </c>
      <c r="G544" s="4"/>
      <c r="H544" s="5"/>
      <c r="I544" s="130">
        <f>+H544*G544</f>
        <v>0</v>
      </c>
    </row>
    <row r="545" spans="2:9">
      <c r="B545" s="135">
        <v>12.23</v>
      </c>
      <c r="C545" s="188" t="s">
        <v>349</v>
      </c>
      <c r="D545" s="188"/>
      <c r="E545" s="14"/>
      <c r="F545" s="3" t="s">
        <v>75</v>
      </c>
      <c r="G545" s="4"/>
      <c r="H545" s="5"/>
      <c r="I545" s="130">
        <f>+H545*G545</f>
        <v>0</v>
      </c>
    </row>
    <row r="546" spans="2:9">
      <c r="B546" s="135">
        <v>12.24</v>
      </c>
      <c r="C546" s="188" t="s">
        <v>76</v>
      </c>
      <c r="D546" s="188"/>
      <c r="E546" s="14"/>
      <c r="F546" s="3" t="s">
        <v>80</v>
      </c>
      <c r="G546" s="4"/>
      <c r="H546" s="5"/>
      <c r="I546" s="130">
        <f>+H546*G546</f>
        <v>0</v>
      </c>
    </row>
    <row r="547" spans="2:9">
      <c r="B547" s="135">
        <v>12.25</v>
      </c>
      <c r="C547" s="188" t="s">
        <v>172</v>
      </c>
      <c r="D547" s="188"/>
      <c r="E547" s="14"/>
      <c r="F547" s="3" t="s">
        <v>80</v>
      </c>
      <c r="G547" s="4"/>
      <c r="H547" s="5"/>
      <c r="I547" s="130">
        <f>+H547*G547</f>
        <v>0</v>
      </c>
    </row>
    <row r="548" spans="2:9">
      <c r="B548" s="134">
        <v>12.3</v>
      </c>
      <c r="C548" s="147" t="s">
        <v>145</v>
      </c>
      <c r="D548" s="147"/>
      <c r="E548" s="118" t="s">
        <v>166</v>
      </c>
      <c r="F548" s="21" t="s">
        <v>20</v>
      </c>
      <c r="G548" s="17"/>
      <c r="H548" s="18"/>
      <c r="I548" s="128">
        <f>SUM(I549:I554)</f>
        <v>0</v>
      </c>
    </row>
    <row r="549" spans="2:9">
      <c r="B549" s="135">
        <v>12.31</v>
      </c>
      <c r="C549" s="188" t="s">
        <v>350</v>
      </c>
      <c r="D549" s="188"/>
      <c r="E549" s="14"/>
      <c r="F549" s="3" t="s">
        <v>75</v>
      </c>
      <c r="G549" s="4"/>
      <c r="H549" s="5"/>
      <c r="I549" s="130">
        <f t="shared" ref="I549:I554" si="27">+H549*G549</f>
        <v>0</v>
      </c>
    </row>
    <row r="550" spans="2:9">
      <c r="B550" s="135">
        <v>12.32</v>
      </c>
      <c r="C550" s="188" t="s">
        <v>351</v>
      </c>
      <c r="D550" s="188"/>
      <c r="E550" s="14"/>
      <c r="F550" s="3" t="s">
        <v>75</v>
      </c>
      <c r="G550" s="4"/>
      <c r="H550" s="5"/>
      <c r="I550" s="130">
        <f t="shared" si="27"/>
        <v>0</v>
      </c>
    </row>
    <row r="551" spans="2:9">
      <c r="B551" s="135">
        <v>12.33</v>
      </c>
      <c r="C551" s="188" t="s">
        <v>699</v>
      </c>
      <c r="D551" s="188"/>
      <c r="E551" s="14"/>
      <c r="F551" s="3" t="s">
        <v>75</v>
      </c>
      <c r="G551" s="4"/>
      <c r="H551" s="5"/>
      <c r="I551" s="130">
        <f t="shared" si="27"/>
        <v>0</v>
      </c>
    </row>
    <row r="552" spans="2:9">
      <c r="B552" s="135">
        <v>12.34</v>
      </c>
      <c r="C552" s="188" t="s">
        <v>352</v>
      </c>
      <c r="D552" s="188"/>
      <c r="E552" s="14"/>
      <c r="F552" s="3" t="s">
        <v>75</v>
      </c>
      <c r="G552" s="4"/>
      <c r="H552" s="5"/>
      <c r="I552" s="130">
        <f t="shared" si="27"/>
        <v>0</v>
      </c>
    </row>
    <row r="553" spans="2:9">
      <c r="B553" s="135">
        <v>12.35</v>
      </c>
      <c r="C553" s="148" t="s">
        <v>44</v>
      </c>
      <c r="D553" s="148"/>
      <c r="E553" s="14"/>
      <c r="F553" s="3" t="s">
        <v>80</v>
      </c>
      <c r="G553" s="4"/>
      <c r="H553" s="5"/>
      <c r="I553" s="130">
        <f t="shared" si="27"/>
        <v>0</v>
      </c>
    </row>
    <row r="554" spans="2:9">
      <c r="B554" s="135">
        <v>12.36</v>
      </c>
      <c r="C554" s="188" t="s">
        <v>172</v>
      </c>
      <c r="D554" s="188"/>
      <c r="E554" s="14"/>
      <c r="F554" s="3" t="s">
        <v>80</v>
      </c>
      <c r="G554" s="4"/>
      <c r="H554" s="5"/>
      <c r="I554" s="130">
        <f t="shared" si="27"/>
        <v>0</v>
      </c>
    </row>
    <row r="555" spans="2:9">
      <c r="B555" s="133">
        <v>13</v>
      </c>
      <c r="C555" s="238" t="s">
        <v>150</v>
      </c>
      <c r="D555" s="238"/>
      <c r="E555" s="16"/>
      <c r="F555" s="6"/>
      <c r="G555" s="6"/>
      <c r="H555" s="6"/>
      <c r="I555" s="132">
        <f>I556+I565+I576+I579</f>
        <v>0</v>
      </c>
    </row>
    <row r="556" spans="2:9">
      <c r="B556" s="134">
        <v>13.1</v>
      </c>
      <c r="C556" s="147" t="s">
        <v>146</v>
      </c>
      <c r="D556" s="147"/>
      <c r="E556" s="118" t="s">
        <v>166</v>
      </c>
      <c r="F556" s="21" t="s">
        <v>20</v>
      </c>
      <c r="G556" s="17"/>
      <c r="H556" s="18"/>
      <c r="I556" s="128">
        <f>SUM(I557:I564)</f>
        <v>0</v>
      </c>
    </row>
    <row r="557" spans="2:9">
      <c r="B557" s="135">
        <v>13.11</v>
      </c>
      <c r="C557" s="145" t="s">
        <v>353</v>
      </c>
      <c r="D557" s="145"/>
      <c r="E557" s="14"/>
      <c r="F557" s="3" t="s">
        <v>75</v>
      </c>
      <c r="G557" s="4"/>
      <c r="H557" s="5"/>
      <c r="I557" s="130">
        <f t="shared" ref="I557:I564" si="28">+H557*G557</f>
        <v>0</v>
      </c>
    </row>
    <row r="558" spans="2:9">
      <c r="B558" s="135">
        <v>13.12</v>
      </c>
      <c r="C558" s="145" t="s">
        <v>354</v>
      </c>
      <c r="D558" s="145"/>
      <c r="E558" s="14"/>
      <c r="F558" s="3" t="s">
        <v>75</v>
      </c>
      <c r="G558" s="4"/>
      <c r="H558" s="5"/>
      <c r="I558" s="130">
        <f t="shared" si="28"/>
        <v>0</v>
      </c>
    </row>
    <row r="559" spans="2:9">
      <c r="B559" s="135">
        <v>13.13</v>
      </c>
      <c r="C559" s="145" t="s">
        <v>355</v>
      </c>
      <c r="D559" s="145"/>
      <c r="E559" s="14"/>
      <c r="F559" s="3" t="s">
        <v>75</v>
      </c>
      <c r="G559" s="4"/>
      <c r="H559" s="5"/>
      <c r="I559" s="130">
        <f t="shared" si="28"/>
        <v>0</v>
      </c>
    </row>
    <row r="560" spans="2:9">
      <c r="B560" s="135">
        <v>13.14</v>
      </c>
      <c r="C560" s="145" t="s">
        <v>356</v>
      </c>
      <c r="D560" s="145"/>
      <c r="E560" s="14"/>
      <c r="F560" s="3" t="s">
        <v>68</v>
      </c>
      <c r="G560" s="4"/>
      <c r="H560" s="5"/>
      <c r="I560" s="130">
        <f t="shared" si="28"/>
        <v>0</v>
      </c>
    </row>
    <row r="561" spans="2:9">
      <c r="B561" s="135">
        <v>13.15</v>
      </c>
      <c r="C561" s="145" t="s">
        <v>357</v>
      </c>
      <c r="D561" s="145"/>
      <c r="E561" s="14"/>
      <c r="F561" s="3" t="s">
        <v>68</v>
      </c>
      <c r="G561" s="4"/>
      <c r="H561" s="5"/>
      <c r="I561" s="130">
        <f t="shared" si="28"/>
        <v>0</v>
      </c>
    </row>
    <row r="562" spans="2:9">
      <c r="B562" s="135">
        <v>13.16</v>
      </c>
      <c r="C562" s="145" t="s">
        <v>358</v>
      </c>
      <c r="D562" s="145"/>
      <c r="E562" s="14"/>
      <c r="F562" s="3" t="s">
        <v>68</v>
      </c>
      <c r="G562" s="4"/>
      <c r="H562" s="5"/>
      <c r="I562" s="130">
        <f t="shared" si="28"/>
        <v>0</v>
      </c>
    </row>
    <row r="563" spans="2:9">
      <c r="B563" s="135">
        <v>13.17</v>
      </c>
      <c r="C563" s="145" t="s">
        <v>76</v>
      </c>
      <c r="D563" s="145"/>
      <c r="E563" s="14"/>
      <c r="F563" s="3" t="s">
        <v>80</v>
      </c>
      <c r="G563" s="4"/>
      <c r="H563" s="5"/>
      <c r="I563" s="130">
        <f t="shared" si="28"/>
        <v>0</v>
      </c>
    </row>
    <row r="564" spans="2:9">
      <c r="B564" s="135">
        <v>13.18</v>
      </c>
      <c r="C564" s="145" t="s">
        <v>172</v>
      </c>
      <c r="D564" s="145"/>
      <c r="E564" s="14"/>
      <c r="F564" s="3" t="s">
        <v>80</v>
      </c>
      <c r="G564" s="4"/>
      <c r="H564" s="5"/>
      <c r="I564" s="130">
        <f t="shared" si="28"/>
        <v>0</v>
      </c>
    </row>
    <row r="565" spans="2:9">
      <c r="B565" s="134">
        <v>13.2</v>
      </c>
      <c r="C565" s="147" t="s">
        <v>147</v>
      </c>
      <c r="D565" s="147"/>
      <c r="E565" s="118" t="s">
        <v>166</v>
      </c>
      <c r="F565" s="21" t="s">
        <v>20</v>
      </c>
      <c r="G565" s="17"/>
      <c r="H565" s="18"/>
      <c r="I565" s="128">
        <f>SUM(I566:I575)</f>
        <v>0</v>
      </c>
    </row>
    <row r="566" spans="2:9">
      <c r="B566" s="135">
        <v>13.21</v>
      </c>
      <c r="C566" s="145" t="s">
        <v>177</v>
      </c>
      <c r="D566" s="145"/>
      <c r="E566" s="14"/>
      <c r="F566" s="3" t="s">
        <v>68</v>
      </c>
      <c r="G566" s="4"/>
      <c r="H566" s="5"/>
      <c r="I566" s="130">
        <f t="shared" ref="I566:I573" si="29">+H566*G566</f>
        <v>0</v>
      </c>
    </row>
    <row r="567" spans="2:9">
      <c r="B567" s="135">
        <v>13.22</v>
      </c>
      <c r="C567" s="145" t="s">
        <v>359</v>
      </c>
      <c r="D567" s="145"/>
      <c r="E567" s="14"/>
      <c r="F567" s="3" t="s">
        <v>78</v>
      </c>
      <c r="G567" s="4"/>
      <c r="H567" s="5"/>
      <c r="I567" s="130">
        <f t="shared" si="29"/>
        <v>0</v>
      </c>
    </row>
    <row r="568" spans="2:9">
      <c r="B568" s="135">
        <v>13.23</v>
      </c>
      <c r="C568" s="145" t="s">
        <v>197</v>
      </c>
      <c r="D568" s="145"/>
      <c r="E568" s="14"/>
      <c r="F568" s="3" t="s">
        <v>199</v>
      </c>
      <c r="G568" s="4"/>
      <c r="H568" s="5"/>
      <c r="I568" s="130">
        <f t="shared" si="29"/>
        <v>0</v>
      </c>
    </row>
    <row r="569" spans="2:9">
      <c r="B569" s="135">
        <v>13.24</v>
      </c>
      <c r="C569" s="145" t="s">
        <v>360</v>
      </c>
      <c r="D569" s="145"/>
      <c r="E569" s="14"/>
      <c r="F569" s="3" t="s">
        <v>78</v>
      </c>
      <c r="G569" s="4"/>
      <c r="H569" s="5"/>
      <c r="I569" s="130">
        <f t="shared" si="29"/>
        <v>0</v>
      </c>
    </row>
    <row r="570" spans="2:9">
      <c r="B570" s="135">
        <v>13.25</v>
      </c>
      <c r="C570" s="145" t="s">
        <v>361</v>
      </c>
      <c r="D570" s="145"/>
      <c r="E570" s="14"/>
      <c r="F570" s="3" t="s">
        <v>55</v>
      </c>
      <c r="G570" s="4"/>
      <c r="H570" s="5"/>
      <c r="I570" s="130">
        <f t="shared" si="29"/>
        <v>0</v>
      </c>
    </row>
    <row r="571" spans="2:9">
      <c r="B571" s="135">
        <v>13.26</v>
      </c>
      <c r="C571" s="145" t="s">
        <v>362</v>
      </c>
      <c r="D571" s="145"/>
      <c r="E571" s="14"/>
      <c r="F571" s="3" t="s">
        <v>75</v>
      </c>
      <c r="G571" s="4"/>
      <c r="H571" s="5"/>
      <c r="I571" s="130">
        <f t="shared" si="29"/>
        <v>0</v>
      </c>
    </row>
    <row r="572" spans="2:9">
      <c r="B572" s="135">
        <v>13.27</v>
      </c>
      <c r="C572" s="145" t="s">
        <v>363</v>
      </c>
      <c r="D572" s="145"/>
      <c r="E572" s="14"/>
      <c r="F572" s="3" t="s">
        <v>75</v>
      </c>
      <c r="G572" s="4"/>
      <c r="H572" s="5"/>
      <c r="I572" s="130">
        <f t="shared" si="29"/>
        <v>0</v>
      </c>
    </row>
    <row r="573" spans="2:9">
      <c r="B573" s="135">
        <v>13.28</v>
      </c>
      <c r="C573" s="145" t="s">
        <v>364</v>
      </c>
      <c r="D573" s="145"/>
      <c r="E573" s="14"/>
      <c r="F573" s="3" t="s">
        <v>199</v>
      </c>
      <c r="G573" s="4"/>
      <c r="H573" s="5"/>
      <c r="I573" s="130">
        <f t="shared" si="29"/>
        <v>0</v>
      </c>
    </row>
    <row r="574" spans="2:9">
      <c r="B574" s="135">
        <v>13.29</v>
      </c>
      <c r="C574" s="145" t="s">
        <v>76</v>
      </c>
      <c r="D574" s="145"/>
      <c r="E574" s="14"/>
      <c r="F574" s="3" t="s">
        <v>80</v>
      </c>
      <c r="G574" s="4"/>
      <c r="H574" s="5"/>
      <c r="I574" s="130">
        <f>+H574*G574</f>
        <v>0</v>
      </c>
    </row>
    <row r="575" spans="2:9">
      <c r="B575" s="135">
        <v>13.29</v>
      </c>
      <c r="C575" s="145" t="s">
        <v>172</v>
      </c>
      <c r="D575" s="145"/>
      <c r="E575" s="14"/>
      <c r="F575" s="3" t="s">
        <v>80</v>
      </c>
      <c r="G575" s="4"/>
      <c r="H575" s="5"/>
      <c r="I575" s="130">
        <f>+H575*G575</f>
        <v>0</v>
      </c>
    </row>
    <row r="576" spans="2:9">
      <c r="B576" s="134">
        <v>13.3</v>
      </c>
      <c r="C576" s="147" t="s">
        <v>148</v>
      </c>
      <c r="D576" s="147"/>
      <c r="E576" s="118" t="s">
        <v>166</v>
      </c>
      <c r="F576" s="21" t="s">
        <v>20</v>
      </c>
      <c r="G576" s="17"/>
      <c r="H576" s="18"/>
      <c r="I576" s="128">
        <f>SUM(I577:I578)</f>
        <v>0</v>
      </c>
    </row>
    <row r="577" spans="2:9">
      <c r="B577" s="135">
        <v>13.31</v>
      </c>
      <c r="C577" s="145" t="s">
        <v>366</v>
      </c>
      <c r="D577" s="145"/>
      <c r="E577" s="14"/>
      <c r="F577" s="3" t="s">
        <v>55</v>
      </c>
      <c r="G577" s="4"/>
      <c r="H577" s="5"/>
      <c r="I577" s="130">
        <f>+H577*G577</f>
        <v>0</v>
      </c>
    </row>
    <row r="578" spans="2:9">
      <c r="B578" s="136" t="s">
        <v>704</v>
      </c>
      <c r="C578" s="145" t="s">
        <v>365</v>
      </c>
      <c r="D578" s="145"/>
      <c r="E578" s="14"/>
      <c r="F578" s="3" t="s">
        <v>55</v>
      </c>
      <c r="G578" s="4"/>
      <c r="H578" s="5"/>
      <c r="I578" s="130">
        <f>+H578*G578</f>
        <v>0</v>
      </c>
    </row>
    <row r="579" spans="2:9">
      <c r="B579" s="134">
        <v>13.4</v>
      </c>
      <c r="C579" s="147" t="s">
        <v>149</v>
      </c>
      <c r="D579" s="147"/>
      <c r="E579" s="118" t="s">
        <v>166</v>
      </c>
      <c r="F579" s="21" t="s">
        <v>20</v>
      </c>
      <c r="G579" s="17"/>
      <c r="H579" s="18"/>
      <c r="I579" s="128">
        <f>SUM(I580:I582)</f>
        <v>0</v>
      </c>
    </row>
    <row r="580" spans="2:9">
      <c r="B580" s="135">
        <v>13.41</v>
      </c>
      <c r="C580" s="145" t="s">
        <v>367</v>
      </c>
      <c r="D580" s="145"/>
      <c r="E580" s="14"/>
      <c r="F580" s="3" t="s">
        <v>75</v>
      </c>
      <c r="G580" s="4"/>
      <c r="H580" s="5"/>
      <c r="I580" s="130">
        <f>+H580*G580</f>
        <v>0</v>
      </c>
    </row>
    <row r="581" spans="2:9">
      <c r="B581" s="135">
        <v>13.42</v>
      </c>
      <c r="C581" s="145" t="s">
        <v>44</v>
      </c>
      <c r="D581" s="145"/>
      <c r="E581" s="14"/>
      <c r="F581" s="3" t="s">
        <v>80</v>
      </c>
      <c r="G581" s="4"/>
      <c r="H581" s="5"/>
      <c r="I581" s="130">
        <f>+H581*G581</f>
        <v>0</v>
      </c>
    </row>
    <row r="582" spans="2:9">
      <c r="B582" s="135">
        <v>13.43</v>
      </c>
      <c r="C582" s="145" t="s">
        <v>172</v>
      </c>
      <c r="D582" s="145"/>
      <c r="E582" s="14"/>
      <c r="F582" s="3" t="s">
        <v>80</v>
      </c>
      <c r="G582" s="4"/>
      <c r="H582" s="5"/>
      <c r="I582" s="130">
        <f>+H582*G582</f>
        <v>0</v>
      </c>
    </row>
    <row r="583" spans="2:9">
      <c r="B583" s="133">
        <v>14</v>
      </c>
      <c r="C583" s="239" t="s">
        <v>151</v>
      </c>
      <c r="D583" s="239"/>
      <c r="E583" s="16"/>
      <c r="F583" s="6"/>
      <c r="G583" s="6"/>
      <c r="H583" s="6"/>
      <c r="I583" s="132">
        <f>I584+I595+I600+I604+I609+I614</f>
        <v>0</v>
      </c>
    </row>
    <row r="584" spans="2:9">
      <c r="B584" s="134">
        <v>14.1</v>
      </c>
      <c r="C584" s="147" t="s">
        <v>152</v>
      </c>
      <c r="D584" s="147"/>
      <c r="E584" s="118" t="s">
        <v>166</v>
      </c>
      <c r="F584" s="21" t="s">
        <v>20</v>
      </c>
      <c r="G584" s="17"/>
      <c r="H584" s="18"/>
      <c r="I584" s="128">
        <f>SUM(I585:I594)</f>
        <v>0</v>
      </c>
    </row>
    <row r="585" spans="2:9">
      <c r="B585" s="135">
        <v>14.11</v>
      </c>
      <c r="C585" s="145" t="s">
        <v>371</v>
      </c>
      <c r="D585" s="145"/>
      <c r="E585" s="14"/>
      <c r="F585" s="3" t="s">
        <v>75</v>
      </c>
      <c r="G585" s="4"/>
      <c r="H585" s="5"/>
      <c r="I585" s="130">
        <f t="shared" ref="I585:I594" si="30">+H585*G585</f>
        <v>0</v>
      </c>
    </row>
    <row r="586" spans="2:9">
      <c r="B586" s="135">
        <v>14.12</v>
      </c>
      <c r="C586" s="145" t="s">
        <v>372</v>
      </c>
      <c r="D586" s="145"/>
      <c r="E586" s="14"/>
      <c r="F586" s="3" t="s">
        <v>75</v>
      </c>
      <c r="G586" s="4"/>
      <c r="H586" s="5"/>
      <c r="I586" s="130">
        <f t="shared" si="30"/>
        <v>0</v>
      </c>
    </row>
    <row r="587" spans="2:9">
      <c r="B587" s="135">
        <v>14.13</v>
      </c>
      <c r="C587" s="145" t="s">
        <v>368</v>
      </c>
      <c r="D587" s="145"/>
      <c r="E587" s="14"/>
      <c r="F587" s="3" t="s">
        <v>75</v>
      </c>
      <c r="G587" s="4"/>
      <c r="H587" s="5"/>
      <c r="I587" s="130">
        <f t="shared" si="30"/>
        <v>0</v>
      </c>
    </row>
    <row r="588" spans="2:9">
      <c r="B588" s="135">
        <v>14.14</v>
      </c>
      <c r="C588" s="145" t="s">
        <v>369</v>
      </c>
      <c r="D588" s="145"/>
      <c r="E588" s="14"/>
      <c r="F588" s="3" t="s">
        <v>75</v>
      </c>
      <c r="G588" s="4"/>
      <c r="H588" s="5"/>
      <c r="I588" s="130">
        <f t="shared" si="30"/>
        <v>0</v>
      </c>
    </row>
    <row r="589" spans="2:9">
      <c r="B589" s="135">
        <v>14.15</v>
      </c>
      <c r="C589" s="145" t="s">
        <v>370</v>
      </c>
      <c r="D589" s="145"/>
      <c r="E589" s="14"/>
      <c r="F589" s="3" t="s">
        <v>80</v>
      </c>
      <c r="G589" s="4"/>
      <c r="H589" s="5"/>
      <c r="I589" s="130">
        <f t="shared" si="30"/>
        <v>0</v>
      </c>
    </row>
    <row r="590" spans="2:9">
      <c r="B590" s="135">
        <v>14.16</v>
      </c>
      <c r="C590" s="145" t="s">
        <v>172</v>
      </c>
      <c r="D590" s="145"/>
      <c r="E590" s="14"/>
      <c r="F590" s="3" t="s">
        <v>80</v>
      </c>
      <c r="G590" s="4"/>
      <c r="H590" s="5"/>
      <c r="I590" s="130">
        <f t="shared" si="30"/>
        <v>0</v>
      </c>
    </row>
    <row r="591" spans="2:9">
      <c r="B591" s="135">
        <v>14.17</v>
      </c>
      <c r="C591" s="148" t="s">
        <v>689</v>
      </c>
      <c r="D591" s="148"/>
      <c r="E591" s="14"/>
      <c r="F591" s="3"/>
      <c r="G591" s="4"/>
      <c r="H591" s="5"/>
      <c r="I591" s="130">
        <f t="shared" si="30"/>
        <v>0</v>
      </c>
    </row>
    <row r="592" spans="2:9">
      <c r="B592" s="135">
        <v>14.18</v>
      </c>
      <c r="C592" s="148" t="s">
        <v>659</v>
      </c>
      <c r="D592" s="148"/>
      <c r="E592" s="14"/>
      <c r="F592" s="3" t="s">
        <v>75</v>
      </c>
      <c r="G592" s="4"/>
      <c r="H592" s="5"/>
      <c r="I592" s="130">
        <f t="shared" si="30"/>
        <v>0</v>
      </c>
    </row>
    <row r="593" spans="2:9">
      <c r="B593" s="135">
        <v>14.19</v>
      </c>
      <c r="C593" s="148" t="s">
        <v>690</v>
      </c>
      <c r="D593" s="148"/>
      <c r="E593" s="14"/>
      <c r="F593" s="3"/>
      <c r="G593" s="4"/>
      <c r="H593" s="5"/>
      <c r="I593" s="130">
        <f t="shared" si="30"/>
        <v>0</v>
      </c>
    </row>
    <row r="594" spans="2:9">
      <c r="B594" s="135">
        <v>14.19</v>
      </c>
      <c r="C594" s="148" t="s">
        <v>658</v>
      </c>
      <c r="D594" s="148"/>
      <c r="E594" s="14"/>
      <c r="F594" s="3" t="s">
        <v>75</v>
      </c>
      <c r="G594" s="4"/>
      <c r="H594" s="5"/>
      <c r="I594" s="130">
        <f t="shared" si="30"/>
        <v>0</v>
      </c>
    </row>
    <row r="595" spans="2:9">
      <c r="B595" s="134">
        <v>14.2</v>
      </c>
      <c r="C595" s="147" t="s">
        <v>153</v>
      </c>
      <c r="D595" s="147"/>
      <c r="E595" s="118" t="s">
        <v>166</v>
      </c>
      <c r="F595" s="21" t="s">
        <v>20</v>
      </c>
      <c r="G595" s="17"/>
      <c r="H595" s="18"/>
      <c r="I595" s="128">
        <f>SUM(I596:I599)</f>
        <v>0</v>
      </c>
    </row>
    <row r="596" spans="2:9">
      <c r="B596" s="135">
        <v>14.21</v>
      </c>
      <c r="C596" s="145" t="s">
        <v>691</v>
      </c>
      <c r="D596" s="145"/>
      <c r="E596" s="14"/>
      <c r="F596" s="3" t="s">
        <v>75</v>
      </c>
      <c r="G596" s="4"/>
      <c r="H596" s="5"/>
      <c r="I596" s="130">
        <f>+H596*G596</f>
        <v>0</v>
      </c>
    </row>
    <row r="597" spans="2:9">
      <c r="B597" s="135">
        <v>14.22</v>
      </c>
      <c r="C597" s="145" t="s">
        <v>691</v>
      </c>
      <c r="D597" s="145"/>
      <c r="E597" s="14"/>
      <c r="F597" s="3" t="s">
        <v>75</v>
      </c>
      <c r="G597" s="4"/>
      <c r="H597" s="5"/>
      <c r="I597" s="130">
        <f>+H597*G597</f>
        <v>0</v>
      </c>
    </row>
    <row r="598" spans="2:9">
      <c r="B598" s="135">
        <v>14.23</v>
      </c>
      <c r="C598" s="145" t="s">
        <v>44</v>
      </c>
      <c r="D598" s="145"/>
      <c r="E598" s="14"/>
      <c r="F598" s="3" t="s">
        <v>80</v>
      </c>
      <c r="G598" s="4"/>
      <c r="H598" s="5"/>
      <c r="I598" s="130">
        <f>+H598*G598</f>
        <v>0</v>
      </c>
    </row>
    <row r="599" spans="2:9">
      <c r="B599" s="135">
        <v>14.24</v>
      </c>
      <c r="C599" s="145" t="s">
        <v>172</v>
      </c>
      <c r="D599" s="145"/>
      <c r="E599" s="14"/>
      <c r="F599" s="3" t="s">
        <v>80</v>
      </c>
      <c r="G599" s="4"/>
      <c r="H599" s="5"/>
      <c r="I599" s="130">
        <f>+H599*G599</f>
        <v>0</v>
      </c>
    </row>
    <row r="600" spans="2:9">
      <c r="B600" s="134">
        <v>14.3</v>
      </c>
      <c r="C600" s="147" t="s">
        <v>154</v>
      </c>
      <c r="D600" s="147"/>
      <c r="E600" s="118" t="s">
        <v>166</v>
      </c>
      <c r="F600" s="21" t="s">
        <v>20</v>
      </c>
      <c r="G600" s="17"/>
      <c r="H600" s="18"/>
      <c r="I600" s="128">
        <f>SUM(I601:I603)</f>
        <v>0</v>
      </c>
    </row>
    <row r="601" spans="2:9">
      <c r="B601" s="135">
        <v>14.31</v>
      </c>
      <c r="C601" s="240" t="s">
        <v>650</v>
      </c>
      <c r="D601" s="240"/>
      <c r="E601" s="14"/>
      <c r="F601" s="3"/>
      <c r="G601" s="4"/>
      <c r="H601" s="5"/>
      <c r="I601" s="130">
        <f>+H601*G601</f>
        <v>0</v>
      </c>
    </row>
    <row r="602" spans="2:9">
      <c r="B602" s="135">
        <v>14.32</v>
      </c>
      <c r="C602" s="241" t="s">
        <v>657</v>
      </c>
      <c r="D602" s="241"/>
      <c r="E602" s="14"/>
      <c r="F602" s="3" t="s">
        <v>75</v>
      </c>
      <c r="G602" s="4"/>
      <c r="H602" s="5"/>
      <c r="I602" s="130">
        <f>+H602*G602</f>
        <v>0</v>
      </c>
    </row>
    <row r="603" spans="2:9">
      <c r="B603" s="135">
        <v>14.33</v>
      </c>
      <c r="C603" s="242"/>
      <c r="D603" s="242"/>
      <c r="E603" s="14"/>
      <c r="F603" s="3"/>
      <c r="G603" s="4"/>
      <c r="H603" s="5"/>
      <c r="I603" s="130">
        <f>+H603*G603</f>
        <v>0</v>
      </c>
    </row>
    <row r="604" spans="2:9">
      <c r="B604" s="134">
        <v>14.4</v>
      </c>
      <c r="C604" s="147" t="s">
        <v>155</v>
      </c>
      <c r="D604" s="147"/>
      <c r="E604" s="118" t="s">
        <v>166</v>
      </c>
      <c r="F604" s="21" t="s">
        <v>20</v>
      </c>
      <c r="G604" s="17"/>
      <c r="H604" s="18"/>
      <c r="I604" s="128">
        <f>SUM(I605:I608)</f>
        <v>0</v>
      </c>
    </row>
    <row r="605" spans="2:9">
      <c r="B605" s="135">
        <v>14.41</v>
      </c>
      <c r="C605" s="145" t="s">
        <v>682</v>
      </c>
      <c r="D605" s="145"/>
      <c r="E605" s="14"/>
      <c r="F605" s="3" t="s">
        <v>683</v>
      </c>
      <c r="G605" s="4"/>
      <c r="H605" s="5"/>
      <c r="I605" s="130">
        <f>+H605*G605</f>
        <v>0</v>
      </c>
    </row>
    <row r="606" spans="2:9">
      <c r="B606" s="135">
        <v>14.42</v>
      </c>
      <c r="C606" s="145" t="s">
        <v>684</v>
      </c>
      <c r="D606" s="145"/>
      <c r="E606" s="14"/>
      <c r="F606" s="3" t="s">
        <v>75</v>
      </c>
      <c r="G606" s="4"/>
      <c r="H606" s="5"/>
      <c r="I606" s="130">
        <f>+H606*G606</f>
        <v>0</v>
      </c>
    </row>
    <row r="607" spans="2:9">
      <c r="B607" s="135">
        <v>14.43</v>
      </c>
      <c r="C607" s="145" t="s">
        <v>76</v>
      </c>
      <c r="D607" s="145"/>
      <c r="E607" s="14"/>
      <c r="F607" s="3" t="s">
        <v>80</v>
      </c>
      <c r="G607" s="4"/>
      <c r="H607" s="5"/>
      <c r="I607" s="130">
        <f>+H607*G607</f>
        <v>0</v>
      </c>
    </row>
    <row r="608" spans="2:9">
      <c r="B608" s="135">
        <v>14.44</v>
      </c>
      <c r="C608" s="145" t="s">
        <v>172</v>
      </c>
      <c r="D608" s="145"/>
      <c r="E608" s="14"/>
      <c r="F608" s="3" t="s">
        <v>80</v>
      </c>
      <c r="G608" s="4"/>
      <c r="H608" s="5"/>
      <c r="I608" s="130">
        <f>+H608*G608</f>
        <v>0</v>
      </c>
    </row>
    <row r="609" spans="2:9">
      <c r="B609" s="134">
        <v>14.5</v>
      </c>
      <c r="C609" s="147" t="s">
        <v>156</v>
      </c>
      <c r="D609" s="147"/>
      <c r="E609" s="118" t="s">
        <v>166</v>
      </c>
      <c r="F609" s="21" t="s">
        <v>20</v>
      </c>
      <c r="G609" s="17"/>
      <c r="H609" s="18"/>
      <c r="I609" s="128">
        <f>SUM(I610:I613)</f>
        <v>0</v>
      </c>
    </row>
    <row r="610" spans="2:9">
      <c r="B610" s="135">
        <v>14.51</v>
      </c>
      <c r="C610" s="145" t="s">
        <v>651</v>
      </c>
      <c r="D610" s="145"/>
      <c r="E610" s="14"/>
      <c r="F610" s="3" t="s">
        <v>75</v>
      </c>
      <c r="G610" s="4"/>
      <c r="H610" s="5"/>
      <c r="I610" s="130">
        <f>+H610*G610</f>
        <v>0</v>
      </c>
    </row>
    <row r="611" spans="2:9">
      <c r="B611" s="135">
        <v>14.52</v>
      </c>
      <c r="C611" s="145" t="s">
        <v>654</v>
      </c>
      <c r="D611" s="145"/>
      <c r="E611" s="14"/>
      <c r="F611" s="3" t="s">
        <v>75</v>
      </c>
      <c r="G611" s="4"/>
      <c r="H611" s="5"/>
      <c r="I611" s="130">
        <f>+H611*G611</f>
        <v>0</v>
      </c>
    </row>
    <row r="612" spans="2:9">
      <c r="B612" s="135">
        <v>14.53</v>
      </c>
      <c r="C612" s="188" t="s">
        <v>653</v>
      </c>
      <c r="D612" s="188"/>
      <c r="E612" s="14"/>
      <c r="F612" s="3" t="s">
        <v>75</v>
      </c>
      <c r="G612" s="4"/>
      <c r="H612" s="5"/>
      <c r="I612" s="130">
        <f>+H612*G612</f>
        <v>0</v>
      </c>
    </row>
    <row r="613" spans="2:9">
      <c r="B613" s="135">
        <v>14.54</v>
      </c>
      <c r="C613" s="145" t="s">
        <v>652</v>
      </c>
      <c r="D613" s="145"/>
      <c r="E613" s="14"/>
      <c r="F613" s="3" t="s">
        <v>75</v>
      </c>
      <c r="G613" s="4"/>
      <c r="H613" s="5"/>
      <c r="I613" s="130">
        <f>+H613*G613</f>
        <v>0</v>
      </c>
    </row>
    <row r="614" spans="2:9">
      <c r="B614" s="134">
        <v>14.6</v>
      </c>
      <c r="C614" s="147" t="s">
        <v>655</v>
      </c>
      <c r="D614" s="147"/>
      <c r="E614" s="118" t="s">
        <v>166</v>
      </c>
      <c r="F614" s="21" t="s">
        <v>20</v>
      </c>
      <c r="G614" s="17"/>
      <c r="H614" s="18"/>
      <c r="I614" s="128">
        <f>SUM(I615:I616)</f>
        <v>0</v>
      </c>
    </row>
    <row r="615" spans="2:9">
      <c r="B615" s="135">
        <v>14.61</v>
      </c>
      <c r="C615" s="145" t="s">
        <v>649</v>
      </c>
      <c r="D615" s="145"/>
      <c r="E615" s="14"/>
      <c r="F615" s="3"/>
      <c r="G615" s="4"/>
      <c r="H615" s="5"/>
      <c r="I615" s="130">
        <f>+H615*G615</f>
        <v>0</v>
      </c>
    </row>
    <row r="616" spans="2:9">
      <c r="B616" s="135">
        <v>14.62</v>
      </c>
      <c r="C616" s="145" t="s">
        <v>656</v>
      </c>
      <c r="D616" s="145"/>
      <c r="E616" s="14"/>
      <c r="F616" s="3" t="s">
        <v>75</v>
      </c>
      <c r="G616" s="4"/>
      <c r="H616" s="5"/>
      <c r="I616" s="130">
        <f>+H616*G616</f>
        <v>0</v>
      </c>
    </row>
    <row r="617" spans="2:9">
      <c r="B617" s="133">
        <v>15</v>
      </c>
      <c r="C617" s="146" t="s">
        <v>64</v>
      </c>
      <c r="D617" s="146"/>
      <c r="E617" s="16"/>
      <c r="F617" s="6"/>
      <c r="G617" s="6"/>
      <c r="H617" s="6"/>
      <c r="I617" s="132">
        <f>I618+I627+I632+I639+I644+I650</f>
        <v>0</v>
      </c>
    </row>
    <row r="618" spans="2:9">
      <c r="B618" s="134">
        <v>15.1</v>
      </c>
      <c r="C618" s="147" t="s">
        <v>158</v>
      </c>
      <c r="D618" s="147"/>
      <c r="E618" s="118" t="s">
        <v>166</v>
      </c>
      <c r="F618" s="21" t="s">
        <v>20</v>
      </c>
      <c r="G618" s="17"/>
      <c r="H618" s="18"/>
      <c r="I618" s="128">
        <f>SUM(I619:I626)</f>
        <v>0</v>
      </c>
    </row>
    <row r="619" spans="2:9">
      <c r="B619" s="135">
        <v>14.510999999999999</v>
      </c>
      <c r="C619" s="145" t="s">
        <v>60</v>
      </c>
      <c r="D619" s="145"/>
      <c r="E619" s="14"/>
      <c r="F619" s="3" t="s">
        <v>703</v>
      </c>
      <c r="G619" s="4"/>
      <c r="H619" s="5"/>
      <c r="I619" s="130">
        <f t="shared" ref="I619:I626" si="31">+H619*G619</f>
        <v>0</v>
      </c>
    </row>
    <row r="620" spans="2:9">
      <c r="B620" s="135">
        <v>14.52</v>
      </c>
      <c r="C620" s="145" t="s">
        <v>665</v>
      </c>
      <c r="D620" s="145"/>
      <c r="E620" s="14"/>
      <c r="F620" s="3" t="s">
        <v>703</v>
      </c>
      <c r="G620" s="4"/>
      <c r="H620" s="5"/>
      <c r="I620" s="130">
        <f t="shared" si="31"/>
        <v>0</v>
      </c>
    </row>
    <row r="621" spans="2:9">
      <c r="B621" s="135">
        <v>14.53</v>
      </c>
      <c r="C621" s="145" t="s">
        <v>65</v>
      </c>
      <c r="D621" s="145"/>
      <c r="E621" s="14"/>
      <c r="F621" s="3" t="s">
        <v>703</v>
      </c>
      <c r="G621" s="4"/>
      <c r="H621" s="5"/>
      <c r="I621" s="130">
        <f t="shared" si="31"/>
        <v>0</v>
      </c>
    </row>
    <row r="622" spans="2:9">
      <c r="B622" s="135">
        <v>14.5393333333333</v>
      </c>
      <c r="C622" s="145" t="s">
        <v>660</v>
      </c>
      <c r="D622" s="145"/>
      <c r="E622" s="14"/>
      <c r="F622" s="3" t="s">
        <v>703</v>
      </c>
      <c r="G622" s="4"/>
      <c r="H622" s="5"/>
      <c r="I622" s="130">
        <f t="shared" si="31"/>
        <v>0</v>
      </c>
    </row>
    <row r="623" spans="2:9">
      <c r="B623" s="135">
        <v>14.548833333333301</v>
      </c>
      <c r="C623" s="145" t="s">
        <v>66</v>
      </c>
      <c r="D623" s="145"/>
      <c r="E623" s="14"/>
      <c r="F623" s="3" t="s">
        <v>703</v>
      </c>
      <c r="G623" s="4"/>
      <c r="H623" s="5"/>
      <c r="I623" s="130">
        <f t="shared" si="31"/>
        <v>0</v>
      </c>
    </row>
    <row r="624" spans="2:9">
      <c r="B624" s="135">
        <v>14.5583333333333</v>
      </c>
      <c r="C624" s="145" t="s">
        <v>67</v>
      </c>
      <c r="D624" s="145"/>
      <c r="E624" s="14"/>
      <c r="F624" s="3" t="s">
        <v>703</v>
      </c>
      <c r="G624" s="4"/>
      <c r="H624" s="5"/>
      <c r="I624" s="130">
        <f t="shared" si="31"/>
        <v>0</v>
      </c>
    </row>
    <row r="625" spans="2:9">
      <c r="B625" s="135">
        <v>14.567833333333301</v>
      </c>
      <c r="C625" s="145" t="s">
        <v>76</v>
      </c>
      <c r="D625" s="145"/>
      <c r="E625" s="14"/>
      <c r="F625" s="3" t="s">
        <v>80</v>
      </c>
      <c r="G625" s="4"/>
      <c r="H625" s="5"/>
      <c r="I625" s="130">
        <f t="shared" si="31"/>
        <v>0</v>
      </c>
    </row>
    <row r="626" spans="2:9">
      <c r="B626" s="135">
        <v>14.5773333333333</v>
      </c>
      <c r="C626" s="145" t="s">
        <v>172</v>
      </c>
      <c r="D626" s="145"/>
      <c r="E626" s="14"/>
      <c r="F626" s="3" t="s">
        <v>80</v>
      </c>
      <c r="G626" s="4"/>
      <c r="H626" s="5"/>
      <c r="I626" s="130">
        <f t="shared" si="31"/>
        <v>0</v>
      </c>
    </row>
    <row r="627" spans="2:9">
      <c r="B627" s="134">
        <v>15.2</v>
      </c>
      <c r="C627" s="147" t="s">
        <v>165</v>
      </c>
      <c r="D627" s="147"/>
      <c r="E627" s="118" t="s">
        <v>166</v>
      </c>
      <c r="F627" s="21" t="s">
        <v>20</v>
      </c>
      <c r="G627" s="17"/>
      <c r="H627" s="18"/>
      <c r="I627" s="128">
        <f>SUM(I628:I631)</f>
        <v>0</v>
      </c>
    </row>
    <row r="628" spans="2:9">
      <c r="B628" s="135">
        <v>15.21</v>
      </c>
      <c r="C628" s="145" t="s">
        <v>661</v>
      </c>
      <c r="D628" s="145"/>
      <c r="E628" s="14"/>
      <c r="F628" s="3" t="s">
        <v>703</v>
      </c>
      <c r="G628" s="4"/>
      <c r="H628" s="5"/>
      <c r="I628" s="130">
        <f>+H628*G628</f>
        <v>0</v>
      </c>
    </row>
    <row r="629" spans="2:9">
      <c r="B629" s="135">
        <v>15.22</v>
      </c>
      <c r="C629" s="145" t="s">
        <v>665</v>
      </c>
      <c r="D629" s="145"/>
      <c r="E629" s="14"/>
      <c r="F629" s="3" t="s">
        <v>703</v>
      </c>
      <c r="G629" s="4"/>
      <c r="H629" s="5"/>
      <c r="I629" s="130">
        <f>+H629*G629</f>
        <v>0</v>
      </c>
    </row>
    <row r="630" spans="2:9">
      <c r="B630" s="135">
        <v>15.23</v>
      </c>
      <c r="C630" s="145" t="s">
        <v>76</v>
      </c>
      <c r="D630" s="145"/>
      <c r="E630" s="14"/>
      <c r="F630" s="3" t="s">
        <v>80</v>
      </c>
      <c r="G630" s="4"/>
      <c r="H630" s="5"/>
      <c r="I630" s="130">
        <f>+H630*G630</f>
        <v>0</v>
      </c>
    </row>
    <row r="631" spans="2:9">
      <c r="B631" s="135">
        <v>15.24</v>
      </c>
      <c r="C631" s="145" t="s">
        <v>172</v>
      </c>
      <c r="D631" s="145"/>
      <c r="E631" s="14"/>
      <c r="F631" s="3" t="s">
        <v>80</v>
      </c>
      <c r="G631" s="4"/>
      <c r="H631" s="5"/>
      <c r="I631" s="130">
        <f>+H631*G631</f>
        <v>0</v>
      </c>
    </row>
    <row r="632" spans="2:9">
      <c r="B632" s="134">
        <v>15.3</v>
      </c>
      <c r="C632" s="147" t="s">
        <v>159</v>
      </c>
      <c r="D632" s="147"/>
      <c r="E632" s="118" t="s">
        <v>166</v>
      </c>
      <c r="F632" s="21" t="s">
        <v>20</v>
      </c>
      <c r="G632" s="17"/>
      <c r="H632" s="18"/>
      <c r="I632" s="128">
        <f>SUM(I633:I638)</f>
        <v>0</v>
      </c>
    </row>
    <row r="633" spans="2:9">
      <c r="B633" s="135">
        <v>15.31</v>
      </c>
      <c r="C633" s="145" t="s">
        <v>662</v>
      </c>
      <c r="D633" s="145"/>
      <c r="E633" s="14"/>
      <c r="F633" s="3" t="s">
        <v>703</v>
      </c>
      <c r="G633" s="4"/>
      <c r="H633" s="5"/>
      <c r="I633" s="130">
        <f t="shared" ref="I633:I638" si="32">+H633*G633</f>
        <v>0</v>
      </c>
    </row>
    <row r="634" spans="2:9">
      <c r="B634" s="135">
        <v>15.32</v>
      </c>
      <c r="C634" s="145" t="s">
        <v>663</v>
      </c>
      <c r="D634" s="145"/>
      <c r="E634" s="14"/>
      <c r="F634" s="3" t="s">
        <v>703</v>
      </c>
      <c r="G634" s="4"/>
      <c r="H634" s="5"/>
      <c r="I634" s="130">
        <f t="shared" si="32"/>
        <v>0</v>
      </c>
    </row>
    <row r="635" spans="2:9">
      <c r="B635" s="135">
        <v>15.33</v>
      </c>
      <c r="C635" s="145" t="s">
        <v>665</v>
      </c>
      <c r="D635" s="145"/>
      <c r="E635" s="14"/>
      <c r="F635" s="3" t="s">
        <v>703</v>
      </c>
      <c r="G635" s="4"/>
      <c r="H635" s="5"/>
      <c r="I635" s="130">
        <f t="shared" si="32"/>
        <v>0</v>
      </c>
    </row>
    <row r="636" spans="2:9">
      <c r="B636" s="135">
        <v>15.34</v>
      </c>
      <c r="C636" s="145" t="s">
        <v>664</v>
      </c>
      <c r="D636" s="145"/>
      <c r="E636" s="14"/>
      <c r="F636" s="3" t="s">
        <v>703</v>
      </c>
      <c r="G636" s="4"/>
      <c r="H636" s="5"/>
      <c r="I636" s="130">
        <f t="shared" si="32"/>
        <v>0</v>
      </c>
    </row>
    <row r="637" spans="2:9">
      <c r="B637" s="135">
        <v>15.35</v>
      </c>
      <c r="C637" s="145" t="s">
        <v>76</v>
      </c>
      <c r="D637" s="145"/>
      <c r="E637" s="14"/>
      <c r="F637" s="3" t="s">
        <v>80</v>
      </c>
      <c r="G637" s="4"/>
      <c r="H637" s="5"/>
      <c r="I637" s="130">
        <f t="shared" si="32"/>
        <v>0</v>
      </c>
    </row>
    <row r="638" spans="2:9">
      <c r="B638" s="135">
        <v>15.36</v>
      </c>
      <c r="C638" s="145" t="s">
        <v>172</v>
      </c>
      <c r="D638" s="145"/>
      <c r="E638" s="14"/>
      <c r="F638" s="3" t="s">
        <v>80</v>
      </c>
      <c r="G638" s="4"/>
      <c r="H638" s="5"/>
      <c r="I638" s="130">
        <f t="shared" si="32"/>
        <v>0</v>
      </c>
    </row>
    <row r="639" spans="2:9">
      <c r="B639" s="134">
        <v>15.4</v>
      </c>
      <c r="C639" s="147" t="s">
        <v>160</v>
      </c>
      <c r="D639" s="147"/>
      <c r="E639" s="118" t="s">
        <v>166</v>
      </c>
      <c r="F639" s="21" t="s">
        <v>20</v>
      </c>
      <c r="G639" s="17"/>
      <c r="H639" s="18"/>
      <c r="I639" s="128">
        <f>SUM(I640:I643)</f>
        <v>0</v>
      </c>
    </row>
    <row r="640" spans="2:9">
      <c r="B640" s="135">
        <v>15.41</v>
      </c>
      <c r="C640" s="145" t="s">
        <v>60</v>
      </c>
      <c r="D640" s="145"/>
      <c r="E640" s="14"/>
      <c r="F640" s="3" t="s">
        <v>703</v>
      </c>
      <c r="G640" s="4"/>
      <c r="H640" s="5"/>
      <c r="I640" s="130">
        <f>+H640*G640</f>
        <v>0</v>
      </c>
    </row>
    <row r="641" spans="2:11">
      <c r="B641" s="135">
        <v>15.42</v>
      </c>
      <c r="C641" s="145" t="s">
        <v>665</v>
      </c>
      <c r="D641" s="145"/>
      <c r="E641" s="14"/>
      <c r="F641" s="3" t="s">
        <v>703</v>
      </c>
      <c r="G641" s="4"/>
      <c r="H641" s="5"/>
      <c r="I641" s="130">
        <f>+H641*G641</f>
        <v>0</v>
      </c>
    </row>
    <row r="642" spans="2:11">
      <c r="B642" s="135">
        <v>15.43</v>
      </c>
      <c r="C642" s="145" t="s">
        <v>76</v>
      </c>
      <c r="D642" s="145"/>
      <c r="E642" s="14"/>
      <c r="F642" s="3" t="s">
        <v>80</v>
      </c>
      <c r="G642" s="4"/>
      <c r="H642" s="5"/>
      <c r="I642" s="130">
        <f>+H642*G642</f>
        <v>0</v>
      </c>
    </row>
    <row r="643" spans="2:11">
      <c r="B643" s="135">
        <v>15.44</v>
      </c>
      <c r="C643" s="145" t="s">
        <v>172</v>
      </c>
      <c r="D643" s="145"/>
      <c r="E643" s="14"/>
      <c r="F643" s="3" t="s">
        <v>80</v>
      </c>
      <c r="G643" s="4"/>
      <c r="H643" s="5"/>
      <c r="I643" s="130">
        <f>+H643*G643</f>
        <v>0</v>
      </c>
    </row>
    <row r="644" spans="2:11">
      <c r="B644" s="134">
        <v>15.5</v>
      </c>
      <c r="C644" s="147" t="s">
        <v>161</v>
      </c>
      <c r="D644" s="147"/>
      <c r="E644" s="118" t="s">
        <v>166</v>
      </c>
      <c r="F644" s="21" t="s">
        <v>20</v>
      </c>
      <c r="G644" s="17"/>
      <c r="H644" s="18"/>
      <c r="I644" s="128">
        <f>SUM(I645:I649)</f>
        <v>0</v>
      </c>
    </row>
    <row r="645" spans="2:11">
      <c r="B645" s="135">
        <v>15.51</v>
      </c>
      <c r="C645" s="148" t="s">
        <v>60</v>
      </c>
      <c r="D645" s="148"/>
      <c r="E645" s="120"/>
      <c r="F645" s="3" t="s">
        <v>703</v>
      </c>
      <c r="G645" s="4"/>
      <c r="H645" s="5"/>
      <c r="I645" s="130">
        <f>+H645*G645</f>
        <v>0</v>
      </c>
    </row>
    <row r="646" spans="2:11">
      <c r="B646" s="135">
        <v>15.52</v>
      </c>
      <c r="C646" s="148" t="s">
        <v>661</v>
      </c>
      <c r="D646" s="148"/>
      <c r="E646" s="120"/>
      <c r="F646" s="3" t="s">
        <v>703</v>
      </c>
      <c r="G646" s="4"/>
      <c r="H646" s="5"/>
      <c r="I646" s="130">
        <f>+H646*G646</f>
        <v>0</v>
      </c>
    </row>
    <row r="647" spans="2:11">
      <c r="B647" s="135">
        <v>15.53</v>
      </c>
      <c r="C647" s="148" t="s">
        <v>665</v>
      </c>
      <c r="D647" s="148"/>
      <c r="E647" s="120"/>
      <c r="F647" s="3" t="s">
        <v>703</v>
      </c>
      <c r="G647" s="4"/>
      <c r="H647" s="5"/>
      <c r="I647" s="130">
        <f>+H647*G647</f>
        <v>0</v>
      </c>
    </row>
    <row r="648" spans="2:11">
      <c r="B648" s="136">
        <v>15.54</v>
      </c>
      <c r="C648" s="145" t="s">
        <v>76</v>
      </c>
      <c r="D648" s="145"/>
      <c r="E648" s="120"/>
      <c r="F648" s="3" t="s">
        <v>80</v>
      </c>
      <c r="G648" s="4"/>
      <c r="H648" s="5"/>
      <c r="I648" s="130">
        <f>+H648*G648</f>
        <v>0</v>
      </c>
    </row>
    <row r="649" spans="2:11">
      <c r="B649" s="136">
        <v>15.55</v>
      </c>
      <c r="C649" s="145" t="s">
        <v>172</v>
      </c>
      <c r="D649" s="145"/>
      <c r="E649" s="120"/>
      <c r="F649" s="3" t="s">
        <v>80</v>
      </c>
      <c r="G649" s="4"/>
      <c r="H649" s="5"/>
      <c r="I649" s="130">
        <f>+H649*G649</f>
        <v>0</v>
      </c>
    </row>
    <row r="650" spans="2:11">
      <c r="B650" s="134">
        <v>15.6</v>
      </c>
      <c r="C650" s="147" t="s">
        <v>162</v>
      </c>
      <c r="D650" s="147"/>
      <c r="E650" s="118" t="s">
        <v>166</v>
      </c>
      <c r="F650" s="21" t="s">
        <v>20</v>
      </c>
      <c r="G650" s="17"/>
      <c r="H650" s="18"/>
      <c r="I650" s="128">
        <f>SUM(I651:I656)</f>
        <v>0</v>
      </c>
    </row>
    <row r="651" spans="2:11">
      <c r="B651" s="135">
        <v>15.61</v>
      </c>
      <c r="C651" s="145" t="s">
        <v>662</v>
      </c>
      <c r="D651" s="145"/>
      <c r="E651" s="121"/>
      <c r="F651" s="3" t="s">
        <v>703</v>
      </c>
      <c r="G651" s="4"/>
      <c r="H651" s="5"/>
      <c r="I651" s="130">
        <f t="shared" ref="I651:I656" si="33">+H651*G651</f>
        <v>0</v>
      </c>
    </row>
    <row r="652" spans="2:11">
      <c r="B652" s="135">
        <v>15.62</v>
      </c>
      <c r="C652" s="148" t="s">
        <v>661</v>
      </c>
      <c r="D652" s="148"/>
      <c r="E652" s="121"/>
      <c r="F652" s="3" t="s">
        <v>703</v>
      </c>
      <c r="G652" s="4"/>
      <c r="H652" s="5"/>
      <c r="I652" s="130">
        <f t="shared" si="33"/>
        <v>0</v>
      </c>
    </row>
    <row r="653" spans="2:11">
      <c r="B653" s="135">
        <v>15.63</v>
      </c>
      <c r="C653" s="148" t="s">
        <v>60</v>
      </c>
      <c r="D653" s="148"/>
      <c r="E653" s="121"/>
      <c r="F653" s="3" t="s">
        <v>703</v>
      </c>
      <c r="G653" s="4"/>
      <c r="H653" s="5"/>
      <c r="I653" s="130">
        <f t="shared" si="33"/>
        <v>0</v>
      </c>
    </row>
    <row r="654" spans="2:11">
      <c r="B654" s="135">
        <v>15.64</v>
      </c>
      <c r="C654" s="148" t="s">
        <v>665</v>
      </c>
      <c r="D654" s="148"/>
      <c r="E654" s="121"/>
      <c r="F654" s="3" t="s">
        <v>703</v>
      </c>
      <c r="G654" s="4"/>
      <c r="H654" s="5"/>
      <c r="I654" s="130">
        <f t="shared" si="33"/>
        <v>0</v>
      </c>
    </row>
    <row r="655" spans="2:11">
      <c r="B655" s="135">
        <v>15.65</v>
      </c>
      <c r="C655" s="145" t="s">
        <v>76</v>
      </c>
      <c r="D655" s="145"/>
      <c r="E655" s="121"/>
      <c r="F655" s="3" t="s">
        <v>80</v>
      </c>
      <c r="G655" s="4"/>
      <c r="H655" s="5"/>
      <c r="I655" s="130">
        <f t="shared" si="33"/>
        <v>0</v>
      </c>
      <c r="K655" t="s">
        <v>705</v>
      </c>
    </row>
    <row r="656" spans="2:11" ht="15.75" thickBot="1">
      <c r="B656" s="137">
        <v>15.66</v>
      </c>
      <c r="C656" s="243" t="s">
        <v>172</v>
      </c>
      <c r="D656" s="243"/>
      <c r="E656" s="138"/>
      <c r="F656" s="139" t="s">
        <v>80</v>
      </c>
      <c r="G656" s="140"/>
      <c r="H656" s="141"/>
      <c r="I656" s="142">
        <f t="shared" si="33"/>
        <v>0</v>
      </c>
      <c r="K656" s="143">
        <f>H102</f>
        <v>162</v>
      </c>
    </row>
    <row r="657" spans="2:11" ht="16.5" thickBot="1">
      <c r="B657" s="184" t="s">
        <v>28</v>
      </c>
      <c r="C657" s="185"/>
      <c r="D657" s="185"/>
      <c r="E657" s="185"/>
      <c r="F657" s="185"/>
      <c r="G657" s="185"/>
      <c r="H657" s="185"/>
      <c r="I657" s="117">
        <f>I617+I583+I555+I536+I521+I510+I412+I330+I324+I315+I292+I276+I218+I176+I109</f>
        <v>162</v>
      </c>
      <c r="K657" s="144">
        <f>I657-K656</f>
        <v>0</v>
      </c>
    </row>
    <row r="658" spans="2:11">
      <c r="B658" s="8"/>
      <c r="C658" s="8"/>
      <c r="D658" s="8"/>
      <c r="E658" s="8"/>
      <c r="F658" s="9" t="s">
        <v>70</v>
      </c>
      <c r="G658" s="186">
        <f ca="1">NOW()</f>
        <v>43623.940944097223</v>
      </c>
      <c r="H658" s="186"/>
      <c r="I658" s="186"/>
    </row>
    <row r="659" spans="2:11">
      <c r="B659" s="8"/>
      <c r="C659" s="8"/>
      <c r="D659" s="8"/>
      <c r="E659" s="8"/>
      <c r="F659" s="8"/>
      <c r="H659" s="10"/>
      <c r="I659" s="11"/>
    </row>
    <row r="662" spans="2:11">
      <c r="B662" s="12" t="s">
        <v>71</v>
      </c>
      <c r="F662" s="12"/>
      <c r="I662" s="13" t="s">
        <v>72</v>
      </c>
    </row>
    <row r="666" spans="2:11">
      <c r="D666" s="187" t="s">
        <v>72</v>
      </c>
      <c r="E666" s="187"/>
      <c r="F666" s="187"/>
      <c r="G666" s="187"/>
    </row>
    <row r="667" spans="2:11" ht="29.25" customHeight="1">
      <c r="B667" s="183" t="s">
        <v>73</v>
      </c>
      <c r="C667" s="183"/>
      <c r="D667" s="183"/>
      <c r="E667" s="183"/>
      <c r="F667" s="183"/>
      <c r="G667" s="183"/>
      <c r="H667" s="183"/>
      <c r="I667" s="183"/>
    </row>
  </sheetData>
  <autoFilter ref="B108:I658">
    <filterColumn colId="1" showButton="0"/>
  </autoFilter>
  <mergeCells count="766">
    <mergeCell ref="C554:D554"/>
    <mergeCell ref="C279:D279"/>
    <mergeCell ref="C338:D338"/>
    <mergeCell ref="C341:D341"/>
    <mergeCell ref="C524:D524"/>
    <mergeCell ref="C386:D386"/>
    <mergeCell ref="C452:D452"/>
    <mergeCell ref="C486:D486"/>
    <mergeCell ref="C551:D551"/>
    <mergeCell ref="C534:D534"/>
    <mergeCell ref="C535:D535"/>
    <mergeCell ref="C536:D536"/>
    <mergeCell ref="C537:D537"/>
    <mergeCell ref="C519:D519"/>
    <mergeCell ref="C520:D520"/>
    <mergeCell ref="C541:D541"/>
    <mergeCell ref="C542:D542"/>
    <mergeCell ref="C543:D543"/>
    <mergeCell ref="C544:D544"/>
    <mergeCell ref="C545:D545"/>
    <mergeCell ref="C546:D546"/>
    <mergeCell ref="C547:D547"/>
    <mergeCell ref="C548:D548"/>
    <mergeCell ref="C549:D549"/>
    <mergeCell ref="C656:D656"/>
    <mergeCell ref="C645:D645"/>
    <mergeCell ref="C646:D646"/>
    <mergeCell ref="C647:D647"/>
    <mergeCell ref="C648:D648"/>
    <mergeCell ref="C649:D649"/>
    <mergeCell ref="C652:D652"/>
    <mergeCell ref="C653:D653"/>
    <mergeCell ref="C654:D654"/>
    <mergeCell ref="C655:D655"/>
    <mergeCell ref="C651:D651"/>
    <mergeCell ref="C631:D631"/>
    <mergeCell ref="C622:D622"/>
    <mergeCell ref="C636:D636"/>
    <mergeCell ref="C634:D634"/>
    <mergeCell ref="C640:D640"/>
    <mergeCell ref="C641:D641"/>
    <mergeCell ref="C642:D642"/>
    <mergeCell ref="C643:D643"/>
    <mergeCell ref="C644:D644"/>
    <mergeCell ref="C621:D621"/>
    <mergeCell ref="C623:D623"/>
    <mergeCell ref="C624:D624"/>
    <mergeCell ref="C625:D625"/>
    <mergeCell ref="C626:D626"/>
    <mergeCell ref="C627:D627"/>
    <mergeCell ref="C628:D628"/>
    <mergeCell ref="C629:D629"/>
    <mergeCell ref="C630:D630"/>
    <mergeCell ref="C607:D607"/>
    <mergeCell ref="C608:D608"/>
    <mergeCell ref="C609:D609"/>
    <mergeCell ref="C610:D610"/>
    <mergeCell ref="C639:D639"/>
    <mergeCell ref="C650:D650"/>
    <mergeCell ref="C590:D590"/>
    <mergeCell ref="C611:D611"/>
    <mergeCell ref="C613:D613"/>
    <mergeCell ref="C617:D617"/>
    <mergeCell ref="C614:D614"/>
    <mergeCell ref="C615:D615"/>
    <mergeCell ref="C616:D616"/>
    <mergeCell ref="C618:D618"/>
    <mergeCell ref="C632:D632"/>
    <mergeCell ref="C633:D633"/>
    <mergeCell ref="C635:D635"/>
    <mergeCell ref="C637:D637"/>
    <mergeCell ref="C638:D638"/>
    <mergeCell ref="C612:D612"/>
    <mergeCell ref="C619:D619"/>
    <mergeCell ref="C620:D620"/>
    <mergeCell ref="C598:D598"/>
    <mergeCell ref="C599:D599"/>
    <mergeCell ref="C601:D601"/>
    <mergeCell ref="C602:D602"/>
    <mergeCell ref="C603:D603"/>
    <mergeCell ref="C604:D604"/>
    <mergeCell ref="C605:D605"/>
    <mergeCell ref="C606:D606"/>
    <mergeCell ref="C593:D593"/>
    <mergeCell ref="C594:D594"/>
    <mergeCell ref="C595:D595"/>
    <mergeCell ref="C596:D596"/>
    <mergeCell ref="C597:D597"/>
    <mergeCell ref="C569:D569"/>
    <mergeCell ref="C589:D589"/>
    <mergeCell ref="C600:D600"/>
    <mergeCell ref="C565:D565"/>
    <mergeCell ref="C592:D592"/>
    <mergeCell ref="C582:D582"/>
    <mergeCell ref="C583:D583"/>
    <mergeCell ref="C584:D584"/>
    <mergeCell ref="C585:D585"/>
    <mergeCell ref="C586:D586"/>
    <mergeCell ref="C587:D587"/>
    <mergeCell ref="C588:D588"/>
    <mergeCell ref="C591:D591"/>
    <mergeCell ref="C570:D570"/>
    <mergeCell ref="C571:D571"/>
    <mergeCell ref="C572:D572"/>
    <mergeCell ref="C550:D550"/>
    <mergeCell ref="C552:D552"/>
    <mergeCell ref="C575:D575"/>
    <mergeCell ref="C576:D576"/>
    <mergeCell ref="C577:D577"/>
    <mergeCell ref="C578:D578"/>
    <mergeCell ref="C579:D579"/>
    <mergeCell ref="C580:D580"/>
    <mergeCell ref="C581:D581"/>
    <mergeCell ref="C573:D573"/>
    <mergeCell ref="C574:D574"/>
    <mergeCell ref="C555:D555"/>
    <mergeCell ref="C556:D556"/>
    <mergeCell ref="C557:D557"/>
    <mergeCell ref="C558:D558"/>
    <mergeCell ref="C559:D559"/>
    <mergeCell ref="C563:D563"/>
    <mergeCell ref="C564:D564"/>
    <mergeCell ref="C560:D560"/>
    <mergeCell ref="C561:D561"/>
    <mergeCell ref="C562:D562"/>
    <mergeCell ref="C566:D566"/>
    <mergeCell ref="C567:D567"/>
    <mergeCell ref="C568:D568"/>
    <mergeCell ref="C538:D538"/>
    <mergeCell ref="C539:D539"/>
    <mergeCell ref="C540:D540"/>
    <mergeCell ref="C522:D522"/>
    <mergeCell ref="C523:D523"/>
    <mergeCell ref="C529:D529"/>
    <mergeCell ref="C525:D525"/>
    <mergeCell ref="C526:D526"/>
    <mergeCell ref="C528:D528"/>
    <mergeCell ref="C527:D527"/>
    <mergeCell ref="C521:D521"/>
    <mergeCell ref="C530:D530"/>
    <mergeCell ref="C531:D531"/>
    <mergeCell ref="C532:D532"/>
    <mergeCell ref="C533:D533"/>
    <mergeCell ref="C510:D510"/>
    <mergeCell ref="C511:D511"/>
    <mergeCell ref="C512:D512"/>
    <mergeCell ref="C513:D513"/>
    <mergeCell ref="C514:D514"/>
    <mergeCell ref="C515:D515"/>
    <mergeCell ref="C516:D516"/>
    <mergeCell ref="C517:D517"/>
    <mergeCell ref="C518:D518"/>
    <mergeCell ref="C505:D505"/>
    <mergeCell ref="C506:D506"/>
    <mergeCell ref="C360:D360"/>
    <mergeCell ref="C501:D501"/>
    <mergeCell ref="C502:D502"/>
    <mergeCell ref="C503:D503"/>
    <mergeCell ref="C504:D504"/>
    <mergeCell ref="C492:D492"/>
    <mergeCell ref="C493:D493"/>
    <mergeCell ref="C494:D494"/>
    <mergeCell ref="C495:D495"/>
    <mergeCell ref="C496:D496"/>
    <mergeCell ref="C497:D497"/>
    <mergeCell ref="C498:D498"/>
    <mergeCell ref="C499:D499"/>
    <mergeCell ref="C500:D500"/>
    <mergeCell ref="C482:D482"/>
    <mergeCell ref="C483:D483"/>
    <mergeCell ref="C484:D484"/>
    <mergeCell ref="C485:D485"/>
    <mergeCell ref="C487:D487"/>
    <mergeCell ref="C488:D488"/>
    <mergeCell ref="C489:D489"/>
    <mergeCell ref="C490:D490"/>
    <mergeCell ref="C491:D491"/>
    <mergeCell ref="C464:D464"/>
    <mergeCell ref="C465:D465"/>
    <mergeCell ref="C466:D466"/>
    <mergeCell ref="C467:D467"/>
    <mergeCell ref="C468:D468"/>
    <mergeCell ref="C478:D478"/>
    <mergeCell ref="C479:D479"/>
    <mergeCell ref="C480:D480"/>
    <mergeCell ref="C481:D481"/>
    <mergeCell ref="C469:D469"/>
    <mergeCell ref="C470:D470"/>
    <mergeCell ref="C471:D471"/>
    <mergeCell ref="C472:D472"/>
    <mergeCell ref="C473:D473"/>
    <mergeCell ref="C474:D474"/>
    <mergeCell ref="C475:D475"/>
    <mergeCell ref="C434:D434"/>
    <mergeCell ref="C435:D435"/>
    <mergeCell ref="C441:D441"/>
    <mergeCell ref="C442:D442"/>
    <mergeCell ref="C451:D451"/>
    <mergeCell ref="C453:D453"/>
    <mergeCell ref="C454:D454"/>
    <mergeCell ref="C425:D425"/>
    <mergeCell ref="C426:D426"/>
    <mergeCell ref="C427:D427"/>
    <mergeCell ref="C428:D428"/>
    <mergeCell ref="C429:D429"/>
    <mergeCell ref="C430:D430"/>
    <mergeCell ref="C431:D431"/>
    <mergeCell ref="C432:D432"/>
    <mergeCell ref="C433:D433"/>
    <mergeCell ref="C439:D439"/>
    <mergeCell ref="C440:D440"/>
    <mergeCell ref="C436:D436"/>
    <mergeCell ref="C437:D437"/>
    <mergeCell ref="C443:D443"/>
    <mergeCell ref="C444:D444"/>
    <mergeCell ref="C445:D445"/>
    <mergeCell ref="C446:D446"/>
    <mergeCell ref="C366:D366"/>
    <mergeCell ref="C367:D367"/>
    <mergeCell ref="C368:D368"/>
    <mergeCell ref="C307:D307"/>
    <mergeCell ref="C308:D308"/>
    <mergeCell ref="C320:D320"/>
    <mergeCell ref="C319:D319"/>
    <mergeCell ref="C318:D318"/>
    <mergeCell ref="C317:D317"/>
    <mergeCell ref="C314:D314"/>
    <mergeCell ref="C315:D315"/>
    <mergeCell ref="C316:D316"/>
    <mergeCell ref="C351:D351"/>
    <mergeCell ref="C352:D352"/>
    <mergeCell ref="C355:D355"/>
    <mergeCell ref="C356:D356"/>
    <mergeCell ref="C357:D357"/>
    <mergeCell ref="C358:D358"/>
    <mergeCell ref="C359:D359"/>
    <mergeCell ref="C361:D361"/>
    <mergeCell ref="C362:D362"/>
    <mergeCell ref="C363:D363"/>
    <mergeCell ref="C343:D343"/>
    <mergeCell ref="C344:D344"/>
    <mergeCell ref="C424:D424"/>
    <mergeCell ref="C329:D329"/>
    <mergeCell ref="C328:D328"/>
    <mergeCell ref="C326:D326"/>
    <mergeCell ref="C325:D325"/>
    <mergeCell ref="C324:D324"/>
    <mergeCell ref="C323:D323"/>
    <mergeCell ref="C322:D322"/>
    <mergeCell ref="C321:D321"/>
    <mergeCell ref="C330:D330"/>
    <mergeCell ref="C331:D331"/>
    <mergeCell ref="C332:D332"/>
    <mergeCell ref="C334:D334"/>
    <mergeCell ref="C335:D335"/>
    <mergeCell ref="C336:D336"/>
    <mergeCell ref="C337:D337"/>
    <mergeCell ref="C342:D342"/>
    <mergeCell ref="C327:D327"/>
    <mergeCell ref="C333:D333"/>
    <mergeCell ref="C347:D347"/>
    <mergeCell ref="C348:D348"/>
    <mergeCell ref="C365:D365"/>
    <mergeCell ref="C349:D349"/>
    <mergeCell ref="C350:D350"/>
    <mergeCell ref="L13:R18"/>
    <mergeCell ref="K4:R7"/>
    <mergeCell ref="B3:I3"/>
    <mergeCell ref="B4:I4"/>
    <mergeCell ref="B6:C6"/>
    <mergeCell ref="H6:I6"/>
    <mergeCell ref="B7:C7"/>
    <mergeCell ref="H7:I7"/>
    <mergeCell ref="C11:D11"/>
    <mergeCell ref="H11:I11"/>
    <mergeCell ref="C12:D12"/>
    <mergeCell ref="H12:I12"/>
    <mergeCell ref="C13:D13"/>
    <mergeCell ref="H13:I13"/>
    <mergeCell ref="B8:C8"/>
    <mergeCell ref="H8:I8"/>
    <mergeCell ref="B9:C9"/>
    <mergeCell ref="C10:D10"/>
    <mergeCell ref="E6:G6"/>
    <mergeCell ref="B5:D5"/>
    <mergeCell ref="H10:I10"/>
    <mergeCell ref="C20:D20"/>
    <mergeCell ref="H20:I20"/>
    <mergeCell ref="C21:D21"/>
    <mergeCell ref="H21:I21"/>
    <mergeCell ref="C22:D22"/>
    <mergeCell ref="H22:I22"/>
    <mergeCell ref="C14:D14"/>
    <mergeCell ref="H14:I14"/>
    <mergeCell ref="C19:D19"/>
    <mergeCell ref="H19:I19"/>
    <mergeCell ref="C15:D15"/>
    <mergeCell ref="C17:D17"/>
    <mergeCell ref="H17:I17"/>
    <mergeCell ref="C18:D18"/>
    <mergeCell ref="H18:I18"/>
    <mergeCell ref="C27:D27"/>
    <mergeCell ref="H27:I27"/>
    <mergeCell ref="C31:D31"/>
    <mergeCell ref="C32:D32"/>
    <mergeCell ref="C33:D33"/>
    <mergeCell ref="C34:D34"/>
    <mergeCell ref="C35:D35"/>
    <mergeCell ref="C23:D23"/>
    <mergeCell ref="H23:I23"/>
    <mergeCell ref="C24:D24"/>
    <mergeCell ref="H24:I24"/>
    <mergeCell ref="C25:D25"/>
    <mergeCell ref="H25:I25"/>
    <mergeCell ref="C37:D37"/>
    <mergeCell ref="H37:I37"/>
    <mergeCell ref="C38:D38"/>
    <mergeCell ref="H38:I38"/>
    <mergeCell ref="C39:D39"/>
    <mergeCell ref="H39:I39"/>
    <mergeCell ref="C28:D28"/>
    <mergeCell ref="H28:I28"/>
    <mergeCell ref="C29:D29"/>
    <mergeCell ref="H29:I29"/>
    <mergeCell ref="C36:D36"/>
    <mergeCell ref="H36:I36"/>
    <mergeCell ref="H31:I31"/>
    <mergeCell ref="H32:I32"/>
    <mergeCell ref="H34:I34"/>
    <mergeCell ref="H33:I33"/>
    <mergeCell ref="H35:I35"/>
    <mergeCell ref="C42:D42"/>
    <mergeCell ref="H42:I42"/>
    <mergeCell ref="C45:D45"/>
    <mergeCell ref="H45:I45"/>
    <mergeCell ref="C40:D40"/>
    <mergeCell ref="H40:I40"/>
    <mergeCell ref="C41:D41"/>
    <mergeCell ref="H41:I41"/>
    <mergeCell ref="C43:D43"/>
    <mergeCell ref="C44:D44"/>
    <mergeCell ref="H43:I43"/>
    <mergeCell ref="H44:I44"/>
    <mergeCell ref="C50:D50"/>
    <mergeCell ref="H50:I50"/>
    <mergeCell ref="C51:D51"/>
    <mergeCell ref="H51:I51"/>
    <mergeCell ref="C46:D46"/>
    <mergeCell ref="H46:I46"/>
    <mergeCell ref="C47:D47"/>
    <mergeCell ref="H47:I47"/>
    <mergeCell ref="C48:D48"/>
    <mergeCell ref="H48:I48"/>
    <mergeCell ref="H49:I49"/>
    <mergeCell ref="C80:D80"/>
    <mergeCell ref="C81:D81"/>
    <mergeCell ref="C82:D82"/>
    <mergeCell ref="C83:D83"/>
    <mergeCell ref="C84:D84"/>
    <mergeCell ref="C85:D85"/>
    <mergeCell ref="C86:D86"/>
    <mergeCell ref="C77:D77"/>
    <mergeCell ref="H77:I77"/>
    <mergeCell ref="C78:D78"/>
    <mergeCell ref="C79:D79"/>
    <mergeCell ref="H81:I81"/>
    <mergeCell ref="H82:I82"/>
    <mergeCell ref="H83:I83"/>
    <mergeCell ref="C75:D75"/>
    <mergeCell ref="H75:I75"/>
    <mergeCell ref="C64:D64"/>
    <mergeCell ref="H64:I64"/>
    <mergeCell ref="C65:D65"/>
    <mergeCell ref="H65:I65"/>
    <mergeCell ref="C66:D66"/>
    <mergeCell ref="H66:I66"/>
    <mergeCell ref="C69:D69"/>
    <mergeCell ref="C70:D70"/>
    <mergeCell ref="C71:D71"/>
    <mergeCell ref="C72:D72"/>
    <mergeCell ref="C73:D73"/>
    <mergeCell ref="C74:D74"/>
    <mergeCell ref="G104:I104"/>
    <mergeCell ref="B105:F105"/>
    <mergeCell ref="G105:I105"/>
    <mergeCell ref="B106:F106"/>
    <mergeCell ref="G106:I106"/>
    <mergeCell ref="B102:G102"/>
    <mergeCell ref="H102:I102"/>
    <mergeCell ref="B103:F103"/>
    <mergeCell ref="G103:I103"/>
    <mergeCell ref="C157:D157"/>
    <mergeCell ref="C158:D158"/>
    <mergeCell ref="C297:D297"/>
    <mergeCell ref="C298:D298"/>
    <mergeCell ref="C299:D299"/>
    <mergeCell ref="C301:D301"/>
    <mergeCell ref="C302:D302"/>
    <mergeCell ref="C303:D303"/>
    <mergeCell ref="C304:D304"/>
    <mergeCell ref="C242:D242"/>
    <mergeCell ref="C243:D243"/>
    <mergeCell ref="C206:D206"/>
    <mergeCell ref="C209:D209"/>
    <mergeCell ref="C210:D210"/>
    <mergeCell ref="C207:D207"/>
    <mergeCell ref="C208:D208"/>
    <mergeCell ref="C211:D211"/>
    <mergeCell ref="C212:D212"/>
    <mergeCell ref="C159:D159"/>
    <mergeCell ref="C160:D160"/>
    <mergeCell ref="C162:D162"/>
    <mergeCell ref="C163:D163"/>
    <mergeCell ref="C164:D164"/>
    <mergeCell ref="C165:D165"/>
    <mergeCell ref="C118:D118"/>
    <mergeCell ref="C128:D128"/>
    <mergeCell ref="C129:D129"/>
    <mergeCell ref="C133:D133"/>
    <mergeCell ref="C134:D134"/>
    <mergeCell ref="C146:D146"/>
    <mergeCell ref="C147:D147"/>
    <mergeCell ref="C148:D148"/>
    <mergeCell ref="C149:D149"/>
    <mergeCell ref="C130:D130"/>
    <mergeCell ref="C131:D131"/>
    <mergeCell ref="C145:D145"/>
    <mergeCell ref="C144:D144"/>
    <mergeCell ref="C127:D127"/>
    <mergeCell ref="C119:D119"/>
    <mergeCell ref="C120:D120"/>
    <mergeCell ref="C121:D121"/>
    <mergeCell ref="C122:D122"/>
    <mergeCell ref="C438:D438"/>
    <mergeCell ref="C462:D462"/>
    <mergeCell ref="C447:D447"/>
    <mergeCell ref="C448:D448"/>
    <mergeCell ref="C463:D463"/>
    <mergeCell ref="B667:I667"/>
    <mergeCell ref="B657:H657"/>
    <mergeCell ref="G658:I658"/>
    <mergeCell ref="D666:G666"/>
    <mergeCell ref="C449:D449"/>
    <mergeCell ref="C450:D450"/>
    <mergeCell ref="C455:D455"/>
    <mergeCell ref="C456:D456"/>
    <mergeCell ref="C457:D457"/>
    <mergeCell ref="C458:D458"/>
    <mergeCell ref="C459:D459"/>
    <mergeCell ref="C460:D460"/>
    <mergeCell ref="C461:D461"/>
    <mergeCell ref="C476:D476"/>
    <mergeCell ref="C477:D477"/>
    <mergeCell ref="C507:D507"/>
    <mergeCell ref="C508:D508"/>
    <mergeCell ref="C509:D509"/>
    <mergeCell ref="C553:D553"/>
    <mergeCell ref="B2:I2"/>
    <mergeCell ref="C143:D143"/>
    <mergeCell ref="H15:I15"/>
    <mergeCell ref="C16:D16"/>
    <mergeCell ref="H16:I16"/>
    <mergeCell ref="H26:I26"/>
    <mergeCell ref="C26:D26"/>
    <mergeCell ref="C30:D30"/>
    <mergeCell ref="H30:I30"/>
    <mergeCell ref="C135:D135"/>
    <mergeCell ref="C136:D136"/>
    <mergeCell ref="C113:D113"/>
    <mergeCell ref="C114:D114"/>
    <mergeCell ref="C115:D115"/>
    <mergeCell ref="C116:D116"/>
    <mergeCell ref="C117:D117"/>
    <mergeCell ref="B107:I107"/>
    <mergeCell ref="C108:D108"/>
    <mergeCell ref="C109:D109"/>
    <mergeCell ref="C111:D111"/>
    <mergeCell ref="C112:D112"/>
    <mergeCell ref="C110:D110"/>
    <mergeCell ref="B104:F104"/>
    <mergeCell ref="C87:D87"/>
    <mergeCell ref="L20:R22"/>
    <mergeCell ref="H72:I72"/>
    <mergeCell ref="H73:I73"/>
    <mergeCell ref="H74:I74"/>
    <mergeCell ref="H69:I69"/>
    <mergeCell ref="H70:I70"/>
    <mergeCell ref="H71:I71"/>
    <mergeCell ref="C76:D76"/>
    <mergeCell ref="H76:I76"/>
    <mergeCell ref="C57:D57"/>
    <mergeCell ref="C60:D60"/>
    <mergeCell ref="C61:D61"/>
    <mergeCell ref="H56:I56"/>
    <mergeCell ref="H57:I57"/>
    <mergeCell ref="H60:I60"/>
    <mergeCell ref="H61:I61"/>
    <mergeCell ref="C58:D58"/>
    <mergeCell ref="H58:I58"/>
    <mergeCell ref="C59:D59"/>
    <mergeCell ref="H59:I59"/>
    <mergeCell ref="C62:D62"/>
    <mergeCell ref="H62:I62"/>
    <mergeCell ref="C49:D49"/>
    <mergeCell ref="C63:D63"/>
    <mergeCell ref="C99:D99"/>
    <mergeCell ref="C100:D100"/>
    <mergeCell ref="C101:D101"/>
    <mergeCell ref="E9:F9"/>
    <mergeCell ref="E7:G7"/>
    <mergeCell ref="E8:G8"/>
    <mergeCell ref="C90:D90"/>
    <mergeCell ref="C91:D91"/>
    <mergeCell ref="C92:D92"/>
    <mergeCell ref="C93:D93"/>
    <mergeCell ref="C94:D94"/>
    <mergeCell ref="C95:D95"/>
    <mergeCell ref="C96:D96"/>
    <mergeCell ref="C97:D97"/>
    <mergeCell ref="C98:D98"/>
    <mergeCell ref="C52:D52"/>
    <mergeCell ref="C53:D53"/>
    <mergeCell ref="C54:D54"/>
    <mergeCell ref="C55:D55"/>
    <mergeCell ref="C56:D56"/>
    <mergeCell ref="C88:D88"/>
    <mergeCell ref="C89:D89"/>
    <mergeCell ref="C67:D67"/>
    <mergeCell ref="C68:D68"/>
    <mergeCell ref="H52:I52"/>
    <mergeCell ref="H63:I63"/>
    <mergeCell ref="H53:I53"/>
    <mergeCell ref="H54:I54"/>
    <mergeCell ref="H55:I55"/>
    <mergeCell ref="H78:I78"/>
    <mergeCell ref="H79:I79"/>
    <mergeCell ref="H80:I80"/>
    <mergeCell ref="H67:I67"/>
    <mergeCell ref="H68:I68"/>
    <mergeCell ref="H101:I101"/>
    <mergeCell ref="H100:I100"/>
    <mergeCell ref="H99:I99"/>
    <mergeCell ref="H98:I98"/>
    <mergeCell ref="H97:I97"/>
    <mergeCell ref="H96:I96"/>
    <mergeCell ref="H95:I95"/>
    <mergeCell ref="H94:I94"/>
    <mergeCell ref="H93:I93"/>
    <mergeCell ref="H92:I92"/>
    <mergeCell ref="H91:I91"/>
    <mergeCell ref="H90:I90"/>
    <mergeCell ref="H89:I89"/>
    <mergeCell ref="H88:I88"/>
    <mergeCell ref="H87:I87"/>
    <mergeCell ref="H86:I86"/>
    <mergeCell ref="H85:I85"/>
    <mergeCell ref="H84:I84"/>
    <mergeCell ref="C152:D152"/>
    <mergeCell ref="C153:D153"/>
    <mergeCell ref="C154:D154"/>
    <mergeCell ref="C155:D155"/>
    <mergeCell ref="C156:D156"/>
    <mergeCell ref="C142:D142"/>
    <mergeCell ref="C123:D123"/>
    <mergeCell ref="C124:D124"/>
    <mergeCell ref="C125:D125"/>
    <mergeCell ref="C126:D126"/>
    <mergeCell ref="C137:D137"/>
    <mergeCell ref="C138:D138"/>
    <mergeCell ref="C139:D139"/>
    <mergeCell ref="C140:D140"/>
    <mergeCell ref="C141:D141"/>
    <mergeCell ref="C132:D132"/>
    <mergeCell ref="C151:D151"/>
    <mergeCell ref="C150:D150"/>
    <mergeCell ref="C166:D166"/>
    <mergeCell ref="C170:D170"/>
    <mergeCell ref="C171:D171"/>
    <mergeCell ref="C172:D172"/>
    <mergeCell ref="C173:D173"/>
    <mergeCell ref="C174:D174"/>
    <mergeCell ref="C175:D175"/>
    <mergeCell ref="C161:D161"/>
    <mergeCell ref="C167:D167"/>
    <mergeCell ref="C168:D168"/>
    <mergeCell ref="C169:D169"/>
    <mergeCell ref="C204:D204"/>
    <mergeCell ref="C186:D186"/>
    <mergeCell ref="C187:D187"/>
    <mergeCell ref="C188:D188"/>
    <mergeCell ref="C189:D189"/>
    <mergeCell ref="C190:D190"/>
    <mergeCell ref="C194:D194"/>
    <mergeCell ref="C205:D205"/>
    <mergeCell ref="C192:D192"/>
    <mergeCell ref="C193:D193"/>
    <mergeCell ref="C196:D196"/>
    <mergeCell ref="C197:D197"/>
    <mergeCell ref="C198:D198"/>
    <mergeCell ref="C199:D199"/>
    <mergeCell ref="C200:D200"/>
    <mergeCell ref="C201:D201"/>
    <mergeCell ref="C202:D202"/>
    <mergeCell ref="C203:D203"/>
    <mergeCell ref="C176:D176"/>
    <mergeCell ref="C177:D177"/>
    <mergeCell ref="C178:D178"/>
    <mergeCell ref="C179:D179"/>
    <mergeCell ref="C180:D180"/>
    <mergeCell ref="C181:D181"/>
    <mergeCell ref="C182:D182"/>
    <mergeCell ref="C191:D191"/>
    <mergeCell ref="C195:D195"/>
    <mergeCell ref="C183:D183"/>
    <mergeCell ref="C184:D184"/>
    <mergeCell ref="C185:D185"/>
    <mergeCell ref="C213:D213"/>
    <mergeCell ref="C214:D214"/>
    <mergeCell ref="C215:D215"/>
    <mergeCell ref="C216:D216"/>
    <mergeCell ref="C217:D217"/>
    <mergeCell ref="C218:D218"/>
    <mergeCell ref="C219:D219"/>
    <mergeCell ref="C220:D220"/>
    <mergeCell ref="C221:D221"/>
    <mergeCell ref="C222:D222"/>
    <mergeCell ref="C231:D231"/>
    <mergeCell ref="C232:D232"/>
    <mergeCell ref="C223:D223"/>
    <mergeCell ref="C224:D224"/>
    <mergeCell ref="C225:D225"/>
    <mergeCell ref="C226:D226"/>
    <mergeCell ref="C227:D227"/>
    <mergeCell ref="C228:D228"/>
    <mergeCell ref="C230:D230"/>
    <mergeCell ref="C229:D229"/>
    <mergeCell ref="C233:D233"/>
    <mergeCell ref="C234:D234"/>
    <mergeCell ref="C235:D235"/>
    <mergeCell ref="C236:D236"/>
    <mergeCell ref="C237:D237"/>
    <mergeCell ref="C238:D238"/>
    <mergeCell ref="C239:D239"/>
    <mergeCell ref="C240:D240"/>
    <mergeCell ref="C241:D241"/>
    <mergeCell ref="C258:D258"/>
    <mergeCell ref="C259:D259"/>
    <mergeCell ref="C260:D260"/>
    <mergeCell ref="C261:D261"/>
    <mergeCell ref="C262:D262"/>
    <mergeCell ref="C263:D263"/>
    <mergeCell ref="C264:D264"/>
    <mergeCell ref="C244:D244"/>
    <mergeCell ref="C245:D245"/>
    <mergeCell ref="C255:D255"/>
    <mergeCell ref="C256:D256"/>
    <mergeCell ref="C246:D246"/>
    <mergeCell ref="C247:D247"/>
    <mergeCell ref="C248:D248"/>
    <mergeCell ref="C249:D249"/>
    <mergeCell ref="C250:D250"/>
    <mergeCell ref="C251:D251"/>
    <mergeCell ref="C252:D252"/>
    <mergeCell ref="C253:D253"/>
    <mergeCell ref="C254:D254"/>
    <mergeCell ref="C257:D257"/>
    <mergeCell ref="C275:D275"/>
    <mergeCell ref="C300:D300"/>
    <mergeCell ref="C265:D265"/>
    <mergeCell ref="C266:D266"/>
    <mergeCell ref="C267:D267"/>
    <mergeCell ref="C268:D268"/>
    <mergeCell ref="C269:D269"/>
    <mergeCell ref="C270:D270"/>
    <mergeCell ref="C271:D271"/>
    <mergeCell ref="C272:D272"/>
    <mergeCell ref="C273:D273"/>
    <mergeCell ref="C274:D274"/>
    <mergeCell ref="C276:D276"/>
    <mergeCell ref="C277:D277"/>
    <mergeCell ref="C278:D278"/>
    <mergeCell ref="C280:D280"/>
    <mergeCell ref="C281:D281"/>
    <mergeCell ref="C282:D282"/>
    <mergeCell ref="C283:D283"/>
    <mergeCell ref="C284:D284"/>
    <mergeCell ref="C285:D285"/>
    <mergeCell ref="C295:D295"/>
    <mergeCell ref="C296:D296"/>
    <mergeCell ref="C286:D286"/>
    <mergeCell ref="C287:D287"/>
    <mergeCell ref="C288:D288"/>
    <mergeCell ref="C289:D289"/>
    <mergeCell ref="C290:D290"/>
    <mergeCell ref="C291:D291"/>
    <mergeCell ref="C292:D292"/>
    <mergeCell ref="C293:D293"/>
    <mergeCell ref="C294:D294"/>
    <mergeCell ref="C364:D364"/>
    <mergeCell ref="C353:D353"/>
    <mergeCell ref="C354:D354"/>
    <mergeCell ref="C340:D340"/>
    <mergeCell ref="C339:D339"/>
    <mergeCell ref="C309:D309"/>
    <mergeCell ref="C312:D312"/>
    <mergeCell ref="C313:D313"/>
    <mergeCell ref="C311:D311"/>
    <mergeCell ref="C310:D310"/>
    <mergeCell ref="C305:D305"/>
    <mergeCell ref="C306:D306"/>
    <mergeCell ref="C345:D345"/>
    <mergeCell ref="C346:D346"/>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423:D423"/>
    <mergeCell ref="C387:D387"/>
    <mergeCell ref="C388:D388"/>
    <mergeCell ref="C389:D389"/>
    <mergeCell ref="C390:D390"/>
    <mergeCell ref="C392:D392"/>
    <mergeCell ref="C394:D394"/>
    <mergeCell ref="C395:D395"/>
    <mergeCell ref="C396:D396"/>
    <mergeCell ref="C397:D397"/>
    <mergeCell ref="C398:D398"/>
    <mergeCell ref="C399:D399"/>
    <mergeCell ref="C419:D419"/>
    <mergeCell ref="C420:D420"/>
    <mergeCell ref="C421:D421"/>
    <mergeCell ref="C422:D422"/>
    <mergeCell ref="C391:D391"/>
    <mergeCell ref="C393:D393"/>
    <mergeCell ref="C400:D400"/>
    <mergeCell ref="C401:D401"/>
    <mergeCell ref="C402:D402"/>
    <mergeCell ref="C403:D403"/>
    <mergeCell ref="C404:D404"/>
    <mergeCell ref="C405:D405"/>
    <mergeCell ref="C406:D406"/>
    <mergeCell ref="C407:D407"/>
    <mergeCell ref="C417:D417"/>
    <mergeCell ref="C418:D418"/>
    <mergeCell ref="C408:D408"/>
    <mergeCell ref="C409:D409"/>
    <mergeCell ref="C410:D410"/>
    <mergeCell ref="C411:D411"/>
    <mergeCell ref="C412:D412"/>
    <mergeCell ref="C413:D413"/>
    <mergeCell ref="C414:D414"/>
    <mergeCell ref="C415:D415"/>
    <mergeCell ref="C416:D416"/>
  </mergeCells>
  <conditionalFormatting sqref="H11:I14 H27:I29 H15:H17 H30 H50:I51 H42:I42 H45:I48 H58:I59 H36:I36 H38:I40">
    <cfRule type="cellIs" dxfId="506" priority="617" stopIfTrue="1" operator="equal">
      <formula>0</formula>
    </cfRule>
  </conditionalFormatting>
  <conditionalFormatting sqref="I657">
    <cfRule type="cellIs" dxfId="505" priority="616" stopIfTrue="1" operator="notEqual">
      <formula>$H$102</formula>
    </cfRule>
  </conditionalFormatting>
  <conditionalFormatting sqref="I127:I129 I109:I119 I133:I134 I657">
    <cfRule type="cellIs" dxfId="504" priority="614" stopIfTrue="1" operator="equal">
      <formula>0</formula>
    </cfRule>
  </conditionalFormatting>
  <conditionalFormatting sqref="H102:I102">
    <cfRule type="cellIs" dxfId="503" priority="619" stopIfTrue="1" operator="notEqual">
      <formula>$I$657</formula>
    </cfRule>
    <cfRule type="cellIs" dxfId="502" priority="620" stopIfTrue="1" operator="equal">
      <formula>0</formula>
    </cfRule>
  </conditionalFormatting>
  <conditionalFormatting sqref="H75:I75 H76">
    <cfRule type="cellIs" dxfId="501" priority="610" stopIfTrue="1" operator="equal">
      <formula>0</formula>
    </cfRule>
  </conditionalFormatting>
  <conditionalFormatting sqref="I146:I151 I312:I314">
    <cfRule type="cellIs" dxfId="500" priority="609" stopIfTrue="1" operator="equal">
      <formula>0</formula>
    </cfRule>
  </conditionalFormatting>
  <conditionalFormatting sqref="H11:I11">
    <cfRule type="cellIs" dxfId="499" priority="624" stopIfTrue="1" operator="notEqual">
      <formula>#REF!</formula>
    </cfRule>
  </conditionalFormatting>
  <conditionalFormatting sqref="H27:I27">
    <cfRule type="cellIs" dxfId="498" priority="625" stopIfTrue="1" operator="notEqual">
      <formula>#REF!</formula>
    </cfRule>
  </conditionalFormatting>
  <conditionalFormatting sqref="H65:I67 H68 H70:H71">
    <cfRule type="cellIs" dxfId="497" priority="606" stopIfTrue="1" operator="equal">
      <formula>0</formula>
    </cfRule>
  </conditionalFormatting>
  <conditionalFormatting sqref="H19:I22">
    <cfRule type="cellIs" dxfId="496" priority="601" stopIfTrue="1" operator="equal">
      <formula>0</formula>
    </cfRule>
  </conditionalFormatting>
  <conditionalFormatting sqref="H19:I19">
    <cfRule type="cellIs" dxfId="495" priority="602" stopIfTrue="1" operator="notEqual">
      <formula>#REF!</formula>
    </cfRule>
  </conditionalFormatting>
  <conditionalFormatting sqref="H23:I25 H26">
    <cfRule type="cellIs" dxfId="494" priority="600" stopIfTrue="1" operator="equal">
      <formula>0</formula>
    </cfRule>
  </conditionalFormatting>
  <conditionalFormatting sqref="H62:I63">
    <cfRule type="cellIs" dxfId="493" priority="599" stopIfTrue="1" operator="equal">
      <formula>0</formula>
    </cfRule>
  </conditionalFormatting>
  <conditionalFormatting sqref="I315:I316 I438:I446">
    <cfRule type="cellIs" dxfId="492" priority="598" stopIfTrue="1" operator="equal">
      <formula>0</formula>
    </cfRule>
  </conditionalFormatting>
  <conditionalFormatting sqref="H23:I23">
    <cfRule type="cellIs" dxfId="491" priority="626" stopIfTrue="1" operator="notEqual">
      <formula>#REF!</formula>
    </cfRule>
  </conditionalFormatting>
  <conditionalFormatting sqref="H62:I62">
    <cfRule type="cellIs" dxfId="490" priority="627" stopIfTrue="1" operator="notEqual">
      <formula>#REF!</formula>
    </cfRule>
  </conditionalFormatting>
  <conditionalFormatting sqref="H64:I64">
    <cfRule type="cellIs" dxfId="489" priority="592" stopIfTrue="1" operator="equal">
      <formula>0</formula>
    </cfRule>
  </conditionalFormatting>
  <conditionalFormatting sqref="H64:I64">
    <cfRule type="cellIs" dxfId="488" priority="593" stopIfTrue="1" operator="notEqual">
      <formula>#REF!</formula>
    </cfRule>
  </conditionalFormatting>
  <conditionalFormatting sqref="I143">
    <cfRule type="cellIs" dxfId="487" priority="591" stopIfTrue="1" operator="equal">
      <formula>0</formula>
    </cfRule>
  </conditionalFormatting>
  <conditionalFormatting sqref="I309">
    <cfRule type="cellIs" dxfId="486" priority="590" stopIfTrue="1" operator="equal">
      <formula>0</formula>
    </cfRule>
  </conditionalFormatting>
  <conditionalFormatting sqref="I310">
    <cfRule type="cellIs" dxfId="485" priority="587" stopIfTrue="1" operator="equal">
      <formula>0</formula>
    </cfRule>
  </conditionalFormatting>
  <conditionalFormatting sqref="I311">
    <cfRule type="cellIs" dxfId="484" priority="585" stopIfTrue="1" operator="equal">
      <formula>0</formula>
    </cfRule>
  </conditionalFormatting>
  <conditionalFormatting sqref="H79:I79">
    <cfRule type="cellIs" dxfId="483" priority="572" stopIfTrue="1" operator="equal">
      <formula>0</formula>
    </cfRule>
  </conditionalFormatting>
  <conditionalFormatting sqref="H72:I72">
    <cfRule type="cellIs" dxfId="482" priority="563" stopIfTrue="1" operator="equal">
      <formula>0</formula>
    </cfRule>
  </conditionalFormatting>
  <conditionalFormatting sqref="H74">
    <cfRule type="cellIs" dxfId="481" priority="561" stopIfTrue="1" operator="equal">
      <formula>0</formula>
    </cfRule>
  </conditionalFormatting>
  <conditionalFormatting sqref="H77">
    <cfRule type="cellIs" dxfId="480" priority="560" stopIfTrue="1" operator="equal">
      <formula>0</formula>
    </cfRule>
  </conditionalFormatting>
  <conditionalFormatting sqref="H78">
    <cfRule type="cellIs" dxfId="479" priority="559" stopIfTrue="1" operator="equal">
      <formula>0</formula>
    </cfRule>
  </conditionalFormatting>
  <conditionalFormatting sqref="H73">
    <cfRule type="cellIs" dxfId="478" priority="558" stopIfTrue="1" operator="equal">
      <formula>0</formula>
    </cfRule>
  </conditionalFormatting>
  <conditionalFormatting sqref="H69:I69">
    <cfRule type="cellIs" dxfId="477" priority="553" stopIfTrue="1" operator="equal">
      <formula>0</formula>
    </cfRule>
  </conditionalFormatting>
  <conditionalFormatting sqref="H49:I49">
    <cfRule type="cellIs" dxfId="476" priority="551" stopIfTrue="1" operator="equal">
      <formula>0</formula>
    </cfRule>
  </conditionalFormatting>
  <conditionalFormatting sqref="H49:I49">
    <cfRule type="cellIs" dxfId="475" priority="552" stopIfTrue="1" operator="notEqual">
      <formula>#REF!</formula>
    </cfRule>
  </conditionalFormatting>
  <conditionalFormatting sqref="J18:K18">
    <cfRule type="cellIs" dxfId="474" priority="550" stopIfTrue="1" operator="equal">
      <formula>0</formula>
    </cfRule>
  </conditionalFormatting>
  <conditionalFormatting sqref="H18">
    <cfRule type="cellIs" dxfId="473" priority="549" stopIfTrue="1" operator="equal">
      <formula>0</formula>
    </cfRule>
  </conditionalFormatting>
  <conditionalFormatting sqref="H31">
    <cfRule type="cellIs" dxfId="472" priority="548" stopIfTrue="1" operator="equal">
      <formula>0</formula>
    </cfRule>
  </conditionalFormatting>
  <conditionalFormatting sqref="H32">
    <cfRule type="cellIs" dxfId="471" priority="547" stopIfTrue="1" operator="equal">
      <formula>0</formula>
    </cfRule>
  </conditionalFormatting>
  <conditionalFormatting sqref="H34">
    <cfRule type="cellIs" dxfId="470" priority="546" stopIfTrue="1" operator="equal">
      <formula>0</formula>
    </cfRule>
  </conditionalFormatting>
  <conditionalFormatting sqref="H33">
    <cfRule type="cellIs" dxfId="469" priority="545" stopIfTrue="1" operator="equal">
      <formula>0</formula>
    </cfRule>
  </conditionalFormatting>
  <conditionalFormatting sqref="H35">
    <cfRule type="cellIs" dxfId="468" priority="544" stopIfTrue="1" operator="equal">
      <formula>0</formula>
    </cfRule>
  </conditionalFormatting>
  <conditionalFormatting sqref="H43">
    <cfRule type="cellIs" dxfId="467" priority="543" stopIfTrue="1" operator="equal">
      <formula>0</formula>
    </cfRule>
  </conditionalFormatting>
  <conditionalFormatting sqref="H44">
    <cfRule type="cellIs" dxfId="466" priority="542" stopIfTrue="1" operator="equal">
      <formula>0</formula>
    </cfRule>
  </conditionalFormatting>
  <conditionalFormatting sqref="H52">
    <cfRule type="cellIs" dxfId="465" priority="541" stopIfTrue="1" operator="equal">
      <formula>0</formula>
    </cfRule>
  </conditionalFormatting>
  <conditionalFormatting sqref="H53">
    <cfRule type="cellIs" dxfId="464" priority="540" stopIfTrue="1" operator="equal">
      <formula>0</formula>
    </cfRule>
  </conditionalFormatting>
  <conditionalFormatting sqref="H54">
    <cfRule type="cellIs" dxfId="463" priority="539" stopIfTrue="1" operator="equal">
      <formula>0</formula>
    </cfRule>
  </conditionalFormatting>
  <conditionalFormatting sqref="H55">
    <cfRule type="cellIs" dxfId="462" priority="538" stopIfTrue="1" operator="equal">
      <formula>0</formula>
    </cfRule>
  </conditionalFormatting>
  <conditionalFormatting sqref="H56">
    <cfRule type="cellIs" dxfId="461" priority="537" stopIfTrue="1" operator="equal">
      <formula>0</formula>
    </cfRule>
  </conditionalFormatting>
  <conditionalFormatting sqref="H57">
    <cfRule type="cellIs" dxfId="460" priority="536" stopIfTrue="1" operator="equal">
      <formula>0</formula>
    </cfRule>
  </conditionalFormatting>
  <conditionalFormatting sqref="H60">
    <cfRule type="cellIs" dxfId="459" priority="535" stopIfTrue="1" operator="equal">
      <formula>0</formula>
    </cfRule>
  </conditionalFormatting>
  <conditionalFormatting sqref="H61">
    <cfRule type="cellIs" dxfId="458" priority="534" stopIfTrue="1" operator="equal">
      <formula>0</formula>
    </cfRule>
  </conditionalFormatting>
  <conditionalFormatting sqref="H80">
    <cfRule type="cellIs" dxfId="457" priority="533" stopIfTrue="1" operator="equal">
      <formula>0</formula>
    </cfRule>
  </conditionalFormatting>
  <conditionalFormatting sqref="H81">
    <cfRule type="cellIs" dxfId="456" priority="532" stopIfTrue="1" operator="equal">
      <formula>0</formula>
    </cfRule>
  </conditionalFormatting>
  <conditionalFormatting sqref="H82">
    <cfRule type="cellIs" dxfId="455" priority="531" stopIfTrue="1" operator="equal">
      <formula>0</formula>
    </cfRule>
  </conditionalFormatting>
  <conditionalFormatting sqref="H83">
    <cfRule type="cellIs" dxfId="454" priority="512" stopIfTrue="1" operator="equal">
      <formula>0</formula>
    </cfRule>
  </conditionalFormatting>
  <conditionalFormatting sqref="H101">
    <cfRule type="cellIs" dxfId="453" priority="530" stopIfTrue="1" operator="equal">
      <formula>0</formula>
    </cfRule>
  </conditionalFormatting>
  <conditionalFormatting sqref="H100">
    <cfRule type="cellIs" dxfId="452" priority="529" stopIfTrue="1" operator="equal">
      <formula>0</formula>
    </cfRule>
  </conditionalFormatting>
  <conditionalFormatting sqref="H99">
    <cfRule type="cellIs" dxfId="451" priority="528" stopIfTrue="1" operator="equal">
      <formula>0</formula>
    </cfRule>
  </conditionalFormatting>
  <conditionalFormatting sqref="H98">
    <cfRule type="cellIs" dxfId="450" priority="527" stopIfTrue="1" operator="equal">
      <formula>0</formula>
    </cfRule>
  </conditionalFormatting>
  <conditionalFormatting sqref="H97">
    <cfRule type="cellIs" dxfId="449" priority="526" stopIfTrue="1" operator="equal">
      <formula>0</formula>
    </cfRule>
  </conditionalFormatting>
  <conditionalFormatting sqref="H96">
    <cfRule type="cellIs" dxfId="448" priority="525" stopIfTrue="1" operator="equal">
      <formula>0</formula>
    </cfRule>
  </conditionalFormatting>
  <conditionalFormatting sqref="H95">
    <cfRule type="cellIs" dxfId="447" priority="524" stopIfTrue="1" operator="equal">
      <formula>0</formula>
    </cfRule>
  </conditionalFormatting>
  <conditionalFormatting sqref="H94">
    <cfRule type="cellIs" dxfId="446" priority="523" stopIfTrue="1" operator="equal">
      <formula>0</formula>
    </cfRule>
  </conditionalFormatting>
  <conditionalFormatting sqref="H93">
    <cfRule type="cellIs" dxfId="445" priority="522" stopIfTrue="1" operator="equal">
      <formula>0</formula>
    </cfRule>
  </conditionalFormatting>
  <conditionalFormatting sqref="H92">
    <cfRule type="cellIs" dxfId="444" priority="521" stopIfTrue="1" operator="equal">
      <formula>0</formula>
    </cfRule>
  </conditionalFormatting>
  <conditionalFormatting sqref="H91">
    <cfRule type="cellIs" dxfId="443" priority="520" stopIfTrue="1" operator="equal">
      <formula>0</formula>
    </cfRule>
  </conditionalFormatting>
  <conditionalFormatting sqref="H90">
    <cfRule type="cellIs" dxfId="442" priority="519" stopIfTrue="1" operator="equal">
      <formula>0</formula>
    </cfRule>
  </conditionalFormatting>
  <conditionalFormatting sqref="H89">
    <cfRule type="cellIs" dxfId="441" priority="518" stopIfTrue="1" operator="equal">
      <formula>0</formula>
    </cfRule>
  </conditionalFormatting>
  <conditionalFormatting sqref="H88">
    <cfRule type="cellIs" dxfId="440" priority="517" stopIfTrue="1" operator="equal">
      <formula>0</formula>
    </cfRule>
  </conditionalFormatting>
  <conditionalFormatting sqref="H87">
    <cfRule type="cellIs" dxfId="439" priority="516" stopIfTrue="1" operator="equal">
      <formula>0</formula>
    </cfRule>
  </conditionalFormatting>
  <conditionalFormatting sqref="H86">
    <cfRule type="cellIs" dxfId="438" priority="515" stopIfTrue="1" operator="equal">
      <formula>0</formula>
    </cfRule>
  </conditionalFormatting>
  <conditionalFormatting sqref="H85">
    <cfRule type="cellIs" dxfId="437" priority="514" stopIfTrue="1" operator="equal">
      <formula>0</formula>
    </cfRule>
  </conditionalFormatting>
  <conditionalFormatting sqref="H84">
    <cfRule type="cellIs" dxfId="436" priority="513" stopIfTrue="1" operator="equal">
      <formula>0</formula>
    </cfRule>
  </conditionalFormatting>
  <conditionalFormatting sqref="I121">
    <cfRule type="cellIs" dxfId="435" priority="510" stopIfTrue="1" operator="equal">
      <formula>0</formula>
    </cfRule>
  </conditionalFormatting>
  <conditionalFormatting sqref="I120">
    <cfRule type="cellIs" dxfId="434" priority="509" stopIfTrue="1" operator="equal">
      <formula>0</formula>
    </cfRule>
  </conditionalFormatting>
  <conditionalFormatting sqref="I126">
    <cfRule type="cellIs" dxfId="433" priority="506" stopIfTrue="1" operator="equal">
      <formula>0</formula>
    </cfRule>
  </conditionalFormatting>
  <conditionalFormatting sqref="I125">
    <cfRule type="cellIs" dxfId="432" priority="507" stopIfTrue="1" operator="equal">
      <formula>0</formula>
    </cfRule>
  </conditionalFormatting>
  <conditionalFormatting sqref="I122">
    <cfRule type="cellIs" dxfId="431" priority="505" stopIfTrue="1" operator="equal">
      <formula>0</formula>
    </cfRule>
  </conditionalFormatting>
  <conditionalFormatting sqref="I135">
    <cfRule type="cellIs" dxfId="430" priority="502" stopIfTrue="1" operator="equal">
      <formula>0</formula>
    </cfRule>
  </conditionalFormatting>
  <conditionalFormatting sqref="I123">
    <cfRule type="cellIs" dxfId="429" priority="504" stopIfTrue="1" operator="equal">
      <formula>0</formula>
    </cfRule>
  </conditionalFormatting>
  <conditionalFormatting sqref="I124">
    <cfRule type="cellIs" dxfId="428" priority="503" stopIfTrue="1" operator="equal">
      <formula>0</formula>
    </cfRule>
  </conditionalFormatting>
  <conditionalFormatting sqref="I136">
    <cfRule type="cellIs" dxfId="427" priority="501" stopIfTrue="1" operator="equal">
      <formula>0</formula>
    </cfRule>
  </conditionalFormatting>
  <conditionalFormatting sqref="I137">
    <cfRule type="cellIs" dxfId="426" priority="500" stopIfTrue="1" operator="equal">
      <formula>0</formula>
    </cfRule>
  </conditionalFormatting>
  <conditionalFormatting sqref="I141">
    <cfRule type="cellIs" dxfId="425" priority="499" stopIfTrue="1" operator="equal">
      <formula>0</formula>
    </cfRule>
  </conditionalFormatting>
  <conditionalFormatting sqref="I139">
    <cfRule type="cellIs" dxfId="424" priority="495" stopIfTrue="1" operator="equal">
      <formula>0</formula>
    </cfRule>
  </conditionalFormatting>
  <conditionalFormatting sqref="I142">
    <cfRule type="cellIs" dxfId="423" priority="498" stopIfTrue="1" operator="equal">
      <formula>0</formula>
    </cfRule>
  </conditionalFormatting>
  <conditionalFormatting sqref="I138">
    <cfRule type="cellIs" dxfId="422" priority="497" stopIfTrue="1" operator="equal">
      <formula>0</formula>
    </cfRule>
  </conditionalFormatting>
  <conditionalFormatting sqref="I144:I145">
    <cfRule type="cellIs" dxfId="421" priority="491" stopIfTrue="1" operator="equal">
      <formula>0</formula>
    </cfRule>
  </conditionalFormatting>
  <conditionalFormatting sqref="I140">
    <cfRule type="cellIs" dxfId="420" priority="494" stopIfTrue="1" operator="equal">
      <formula>0</formula>
    </cfRule>
  </conditionalFormatting>
  <conditionalFormatting sqref="I155:I160">
    <cfRule type="cellIs" dxfId="419" priority="489" stopIfTrue="1" operator="equal">
      <formula>0</formula>
    </cfRule>
  </conditionalFormatting>
  <conditionalFormatting sqref="I152">
    <cfRule type="cellIs" dxfId="418" priority="490" stopIfTrue="1" operator="equal">
      <formula>0</formula>
    </cfRule>
  </conditionalFormatting>
  <conditionalFormatting sqref="I153:I154">
    <cfRule type="cellIs" dxfId="417" priority="488" stopIfTrue="1" operator="equal">
      <formula>0</formula>
    </cfRule>
  </conditionalFormatting>
  <conditionalFormatting sqref="I161">
    <cfRule type="cellIs" dxfId="416" priority="485" stopIfTrue="1" operator="equal">
      <formula>0</formula>
    </cfRule>
  </conditionalFormatting>
  <conditionalFormatting sqref="I162:I163">
    <cfRule type="cellIs" dxfId="415" priority="487" stopIfTrue="1" operator="equal">
      <formula>0</formula>
    </cfRule>
  </conditionalFormatting>
  <conditionalFormatting sqref="I164">
    <cfRule type="cellIs" dxfId="414" priority="486" stopIfTrue="1" operator="equal">
      <formula>0</formula>
    </cfRule>
  </conditionalFormatting>
  <conditionalFormatting sqref="I174:I175">
    <cfRule type="cellIs" dxfId="413" priority="482" stopIfTrue="1" operator="equal">
      <formula>0</formula>
    </cfRule>
  </conditionalFormatting>
  <conditionalFormatting sqref="I167:I172">
    <cfRule type="cellIs" dxfId="412" priority="484" stopIfTrue="1" operator="equal">
      <formula>0</formula>
    </cfRule>
  </conditionalFormatting>
  <conditionalFormatting sqref="I173">
    <cfRule type="cellIs" dxfId="411" priority="481" stopIfTrue="1" operator="equal">
      <formula>0</formula>
    </cfRule>
  </conditionalFormatting>
  <conditionalFormatting sqref="I177">
    <cfRule type="cellIs" dxfId="410" priority="479" stopIfTrue="1" operator="equal">
      <formula>0</formula>
    </cfRule>
  </conditionalFormatting>
  <conditionalFormatting sqref="I186">
    <cfRule type="cellIs" dxfId="409" priority="477" stopIfTrue="1" operator="equal">
      <formula>0</formula>
    </cfRule>
  </conditionalFormatting>
  <conditionalFormatting sqref="I165:I166">
    <cfRule type="cellIs" dxfId="408" priority="483" stopIfTrue="1" operator="equal">
      <formula>0</formula>
    </cfRule>
  </conditionalFormatting>
  <conditionalFormatting sqref="I176">
    <cfRule type="cellIs" dxfId="407" priority="480" stopIfTrue="1" operator="equal">
      <formula>0</formula>
    </cfRule>
  </conditionalFormatting>
  <conditionalFormatting sqref="I194">
    <cfRule type="cellIs" dxfId="406" priority="476" stopIfTrue="1" operator="equal">
      <formula>0</formula>
    </cfRule>
  </conditionalFormatting>
  <conditionalFormatting sqref="I183">
    <cfRule type="cellIs" dxfId="405" priority="478" stopIfTrue="1" operator="equal">
      <formula>0</formula>
    </cfRule>
  </conditionalFormatting>
  <conditionalFormatting sqref="I203">
    <cfRule type="cellIs" dxfId="404" priority="474" stopIfTrue="1" operator="equal">
      <formula>0</formula>
    </cfRule>
  </conditionalFormatting>
  <conditionalFormatting sqref="I199">
    <cfRule type="cellIs" dxfId="403" priority="475" stopIfTrue="1" operator="equal">
      <formula>0</formula>
    </cfRule>
  </conditionalFormatting>
  <conditionalFormatting sqref="I219">
    <cfRule type="cellIs" dxfId="402" priority="471" stopIfTrue="1" operator="equal">
      <formula>0</formula>
    </cfRule>
  </conditionalFormatting>
  <conditionalFormatting sqref="I218">
    <cfRule type="cellIs" dxfId="401" priority="472" stopIfTrue="1" operator="equal">
      <formula>0</formula>
    </cfRule>
  </conditionalFormatting>
  <conditionalFormatting sqref="I213">
    <cfRule type="cellIs" dxfId="400" priority="473" stopIfTrue="1" operator="equal">
      <formula>0</formula>
    </cfRule>
  </conditionalFormatting>
  <conditionalFormatting sqref="I246">
    <cfRule type="cellIs" dxfId="399" priority="468" stopIfTrue="1" operator="equal">
      <formula>0</formula>
    </cfRule>
  </conditionalFormatting>
  <conditionalFormatting sqref="I251">
    <cfRule type="cellIs" dxfId="398" priority="467" stopIfTrue="1" operator="equal">
      <formula>0</formula>
    </cfRule>
  </conditionalFormatting>
  <conditionalFormatting sqref="I257">
    <cfRule type="cellIs" dxfId="397" priority="466" stopIfTrue="1" operator="equal">
      <formula>0</formula>
    </cfRule>
  </conditionalFormatting>
  <conditionalFormatting sqref="I324">
    <cfRule type="cellIs" dxfId="396" priority="447" stopIfTrue="1" operator="equal">
      <formula>0</formula>
    </cfRule>
  </conditionalFormatting>
  <conditionalFormatting sqref="I276">
    <cfRule type="cellIs" dxfId="395" priority="462" stopIfTrue="1" operator="equal">
      <formula>0</formula>
    </cfRule>
  </conditionalFormatting>
  <conditionalFormatting sqref="I277">
    <cfRule type="cellIs" dxfId="394" priority="461" stopIfTrue="1" operator="equal">
      <formula>0</formula>
    </cfRule>
  </conditionalFormatting>
  <conditionalFormatting sqref="I292">
    <cfRule type="cellIs" dxfId="393" priority="454" stopIfTrue="1" operator="equal">
      <formula>0</formula>
    </cfRule>
  </conditionalFormatting>
  <conditionalFormatting sqref="I282">
    <cfRule type="cellIs" dxfId="392" priority="457" stopIfTrue="1" operator="equal">
      <formula>0</formula>
    </cfRule>
  </conditionalFormatting>
  <conditionalFormatting sqref="I286">
    <cfRule type="cellIs" dxfId="391" priority="456" stopIfTrue="1" operator="equal">
      <formula>0</formula>
    </cfRule>
  </conditionalFormatting>
  <conditionalFormatting sqref="I325">
    <cfRule type="cellIs" dxfId="390" priority="446" stopIfTrue="1" operator="equal">
      <formula>0</formula>
    </cfRule>
  </conditionalFormatting>
  <conditionalFormatting sqref="I320">
    <cfRule type="cellIs" dxfId="389" priority="449" stopIfTrue="1" operator="equal">
      <formula>0</formula>
    </cfRule>
  </conditionalFormatting>
  <conditionalFormatting sqref="I330">
    <cfRule type="cellIs" dxfId="388" priority="445" stopIfTrue="1" operator="equal">
      <formula>0</formula>
    </cfRule>
  </conditionalFormatting>
  <conditionalFormatting sqref="I132">
    <cfRule type="cellIs" dxfId="387" priority="444" stopIfTrue="1" operator="equal">
      <formula>0</formula>
    </cfRule>
  </conditionalFormatting>
  <conditionalFormatting sqref="I331">
    <cfRule type="cellIs" dxfId="386" priority="443" stopIfTrue="1" operator="equal">
      <formula>0</formula>
    </cfRule>
  </conditionalFormatting>
  <conditionalFormatting sqref="I336">
    <cfRule type="cellIs" dxfId="385" priority="442" stopIfTrue="1" operator="equal">
      <formula>0</formula>
    </cfRule>
  </conditionalFormatting>
  <conditionalFormatting sqref="I412">
    <cfRule type="cellIs" dxfId="384" priority="433" stopIfTrue="1" operator="equal">
      <formula>0</formula>
    </cfRule>
  </conditionalFormatting>
  <conditionalFormatting sqref="I478">
    <cfRule type="cellIs" dxfId="383" priority="427" stopIfTrue="1" operator="equal">
      <formula>0</formula>
    </cfRule>
  </conditionalFormatting>
  <conditionalFormatting sqref="I469">
    <cfRule type="cellIs" dxfId="382" priority="426" stopIfTrue="1" operator="equal">
      <formula>0</formula>
    </cfRule>
  </conditionalFormatting>
  <conditionalFormatting sqref="I489">
    <cfRule type="cellIs" dxfId="381" priority="425" stopIfTrue="1" operator="equal">
      <formula>0</formula>
    </cfRule>
  </conditionalFormatting>
  <conditionalFormatting sqref="I463">
    <cfRule type="cellIs" dxfId="380" priority="424" stopIfTrue="1" operator="equal">
      <formula>0</formula>
    </cfRule>
  </conditionalFormatting>
  <conditionalFormatting sqref="I457">
    <cfRule type="cellIs" dxfId="379" priority="423" stopIfTrue="1" operator="equal">
      <formula>0</formula>
    </cfRule>
  </conditionalFormatting>
  <conditionalFormatting sqref="I449">
    <cfRule type="cellIs" dxfId="378" priority="422" stopIfTrue="1" operator="equal">
      <formula>0</formula>
    </cfRule>
  </conditionalFormatting>
  <conditionalFormatting sqref="I494">
    <cfRule type="cellIs" dxfId="377" priority="421" stopIfTrue="1" operator="equal">
      <formula>0</formula>
    </cfRule>
  </conditionalFormatting>
  <conditionalFormatting sqref="I499">
    <cfRule type="cellIs" dxfId="376" priority="420" stopIfTrue="1" operator="equal">
      <formula>0</formula>
    </cfRule>
  </conditionalFormatting>
  <conditionalFormatting sqref="I521">
    <cfRule type="cellIs" dxfId="375" priority="414" stopIfTrue="1" operator="equal">
      <formula>0</formula>
    </cfRule>
  </conditionalFormatting>
  <conditionalFormatting sqref="I510">
    <cfRule type="cellIs" dxfId="374" priority="416" stopIfTrue="1" operator="equal">
      <formula>0</formula>
    </cfRule>
  </conditionalFormatting>
  <conditionalFormatting sqref="I522">
    <cfRule type="cellIs" dxfId="373" priority="412" stopIfTrue="1" operator="equal">
      <formula>0</formula>
    </cfRule>
  </conditionalFormatting>
  <conditionalFormatting sqref="I529">
    <cfRule type="cellIs" dxfId="372" priority="411" stopIfTrue="1" operator="equal">
      <formula>0</formula>
    </cfRule>
  </conditionalFormatting>
  <conditionalFormatting sqref="I263">
    <cfRule type="cellIs" dxfId="371" priority="291" stopIfTrue="1" operator="equal">
      <formula>0</formula>
    </cfRule>
  </conditionalFormatting>
  <conditionalFormatting sqref="I548">
    <cfRule type="cellIs" dxfId="370" priority="407" stopIfTrue="1" operator="equal">
      <formula>0</formula>
    </cfRule>
  </conditionalFormatting>
  <conditionalFormatting sqref="I556">
    <cfRule type="cellIs" dxfId="369" priority="405" stopIfTrue="1" operator="equal">
      <formula>0</formula>
    </cfRule>
  </conditionalFormatting>
  <conditionalFormatting sqref="I536">
    <cfRule type="cellIs" dxfId="368" priority="410" stopIfTrue="1" operator="equal">
      <formula>0</formula>
    </cfRule>
  </conditionalFormatting>
  <conditionalFormatting sqref="I537">
    <cfRule type="cellIs" dxfId="367" priority="409" stopIfTrue="1" operator="equal">
      <formula>0</formula>
    </cfRule>
  </conditionalFormatting>
  <conditionalFormatting sqref="I542">
    <cfRule type="cellIs" dxfId="366" priority="408" stopIfTrue="1" operator="equal">
      <formula>0</formula>
    </cfRule>
  </conditionalFormatting>
  <conditionalFormatting sqref="I555">
    <cfRule type="cellIs" dxfId="365" priority="406" stopIfTrue="1" operator="equal">
      <formula>0</formula>
    </cfRule>
  </conditionalFormatting>
  <conditionalFormatting sqref="I565">
    <cfRule type="cellIs" dxfId="364" priority="404" stopIfTrue="1" operator="equal">
      <formula>0</formula>
    </cfRule>
  </conditionalFormatting>
  <conditionalFormatting sqref="I576">
    <cfRule type="cellIs" dxfId="363" priority="403" stopIfTrue="1" operator="equal">
      <formula>0</formula>
    </cfRule>
  </conditionalFormatting>
  <conditionalFormatting sqref="I579">
    <cfRule type="cellIs" dxfId="362" priority="402" stopIfTrue="1" operator="equal">
      <formula>0</formula>
    </cfRule>
  </conditionalFormatting>
  <conditionalFormatting sqref="I583">
    <cfRule type="cellIs" dxfId="361" priority="401" stopIfTrue="1" operator="equal">
      <formula>0</formula>
    </cfRule>
  </conditionalFormatting>
  <conditionalFormatting sqref="I584">
    <cfRule type="cellIs" dxfId="360" priority="400" stopIfTrue="1" operator="equal">
      <formula>0</formula>
    </cfRule>
  </conditionalFormatting>
  <conditionalFormatting sqref="I227">
    <cfRule type="cellIs" dxfId="359" priority="399" stopIfTrue="1" operator="equal">
      <formula>0</formula>
    </cfRule>
  </conditionalFormatting>
  <conditionalFormatting sqref="I233">
    <cfRule type="cellIs" dxfId="358" priority="398" stopIfTrue="1" operator="equal">
      <formula>0</formula>
    </cfRule>
  </conditionalFormatting>
  <conditionalFormatting sqref="I261">
    <cfRule type="cellIs" dxfId="357" priority="397" stopIfTrue="1" operator="equal">
      <formula>0</formula>
    </cfRule>
  </conditionalFormatting>
  <conditionalFormatting sqref="I265">
    <cfRule type="cellIs" dxfId="356" priority="396" stopIfTrue="1" operator="equal">
      <formula>0</formula>
    </cfRule>
  </conditionalFormatting>
  <conditionalFormatting sqref="I270">
    <cfRule type="cellIs" dxfId="355" priority="395" stopIfTrue="1" operator="equal">
      <formula>0</formula>
    </cfRule>
  </conditionalFormatting>
  <conditionalFormatting sqref="I293">
    <cfRule type="cellIs" dxfId="354" priority="394" stopIfTrue="1" operator="equal">
      <formula>0</formula>
    </cfRule>
  </conditionalFormatting>
  <conditionalFormatting sqref="I297">
    <cfRule type="cellIs" dxfId="353" priority="393" stopIfTrue="1" operator="equal">
      <formula>0</formula>
    </cfRule>
  </conditionalFormatting>
  <conditionalFormatting sqref="I301">
    <cfRule type="cellIs" dxfId="352" priority="392" stopIfTrue="1" operator="equal">
      <formula>0</formula>
    </cfRule>
  </conditionalFormatting>
  <conditionalFormatting sqref="I345">
    <cfRule type="cellIs" dxfId="351" priority="391" stopIfTrue="1" operator="equal">
      <formula>0</formula>
    </cfRule>
  </conditionalFormatting>
  <conditionalFormatting sqref="I355">
    <cfRule type="cellIs" dxfId="350" priority="390" stopIfTrue="1" operator="equal">
      <formula>0</formula>
    </cfRule>
  </conditionalFormatting>
  <conditionalFormatting sqref="I362">
    <cfRule type="cellIs" dxfId="349" priority="389" stopIfTrue="1" operator="equal">
      <formula>0</formula>
    </cfRule>
  </conditionalFormatting>
  <conditionalFormatting sqref="I369">
    <cfRule type="cellIs" dxfId="348" priority="388" stopIfTrue="1" operator="equal">
      <formula>0</formula>
    </cfRule>
  </conditionalFormatting>
  <conditionalFormatting sqref="I374">
    <cfRule type="cellIs" dxfId="347" priority="387" stopIfTrue="1" operator="equal">
      <formula>0</formula>
    </cfRule>
  </conditionalFormatting>
  <conditionalFormatting sqref="I384">
    <cfRule type="cellIs" dxfId="346" priority="386" stopIfTrue="1" operator="equal">
      <formula>0</formula>
    </cfRule>
  </conditionalFormatting>
  <conditionalFormatting sqref="I389">
    <cfRule type="cellIs" dxfId="345" priority="385" stopIfTrue="1" operator="equal">
      <formula>0</formula>
    </cfRule>
  </conditionalFormatting>
  <conditionalFormatting sqref="I398">
    <cfRule type="cellIs" dxfId="344" priority="384" stopIfTrue="1" operator="equal">
      <formula>0</formula>
    </cfRule>
  </conditionalFormatting>
  <conditionalFormatting sqref="I413">
    <cfRule type="cellIs" dxfId="343" priority="383" stopIfTrue="1" operator="equal">
      <formula>0</formula>
    </cfRule>
  </conditionalFormatting>
  <conditionalFormatting sqref="I427">
    <cfRule type="cellIs" dxfId="342" priority="382" stopIfTrue="1" operator="equal">
      <formula>0</formula>
    </cfRule>
  </conditionalFormatting>
  <conditionalFormatting sqref="I505">
    <cfRule type="cellIs" dxfId="341" priority="381" stopIfTrue="1" operator="equal">
      <formula>0</formula>
    </cfRule>
  </conditionalFormatting>
  <conditionalFormatting sqref="I511">
    <cfRule type="cellIs" dxfId="340" priority="380" stopIfTrue="1" operator="equal">
      <formula>0</formula>
    </cfRule>
  </conditionalFormatting>
  <conditionalFormatting sqref="H46:I46">
    <cfRule type="cellIs" dxfId="339" priority="628" stopIfTrue="1" operator="notEqual">
      <formula>#REF!</formula>
    </cfRule>
  </conditionalFormatting>
  <conditionalFormatting sqref="I604">
    <cfRule type="cellIs" dxfId="338" priority="375" stopIfTrue="1" operator="equal">
      <formula>0</formula>
    </cfRule>
  </conditionalFormatting>
  <conditionalFormatting sqref="I595">
    <cfRule type="cellIs" dxfId="337" priority="377" stopIfTrue="1" operator="equal">
      <formula>0</formula>
    </cfRule>
  </conditionalFormatting>
  <conditionalFormatting sqref="I600">
    <cfRule type="cellIs" dxfId="336" priority="376" stopIfTrue="1" operator="equal">
      <formula>0</formula>
    </cfRule>
  </conditionalFormatting>
  <conditionalFormatting sqref="I614">
    <cfRule type="cellIs" dxfId="335" priority="371" stopIfTrue="1" operator="equal">
      <formula>0</formula>
    </cfRule>
  </conditionalFormatting>
  <conditionalFormatting sqref="I221">
    <cfRule type="cellIs" dxfId="334" priority="327" stopIfTrue="1" operator="equal">
      <formula>0</formula>
    </cfRule>
  </conditionalFormatting>
  <conditionalFormatting sqref="I609">
    <cfRule type="cellIs" dxfId="333" priority="372" stopIfTrue="1" operator="equal">
      <formula>0</formula>
    </cfRule>
  </conditionalFormatting>
  <conditionalFormatting sqref="I200">
    <cfRule type="cellIs" dxfId="332" priority="344" stopIfTrue="1" operator="equal">
      <formula>0</formula>
    </cfRule>
  </conditionalFormatting>
  <conditionalFormatting sqref="I617">
    <cfRule type="cellIs" dxfId="331" priority="370" stopIfTrue="1" operator="equal">
      <formula>0</formula>
    </cfRule>
  </conditionalFormatting>
  <conditionalFormatting sqref="I639">
    <cfRule type="cellIs" dxfId="330" priority="364" stopIfTrue="1" operator="equal">
      <formula>0</formula>
    </cfRule>
  </conditionalFormatting>
  <conditionalFormatting sqref="I618">
    <cfRule type="cellIs" dxfId="329" priority="368" stopIfTrue="1" operator="equal">
      <formula>0</formula>
    </cfRule>
  </conditionalFormatting>
  <conditionalFormatting sqref="I627">
    <cfRule type="cellIs" dxfId="328" priority="367" stopIfTrue="1" operator="equal">
      <formula>0</formula>
    </cfRule>
  </conditionalFormatting>
  <conditionalFormatting sqref="I644">
    <cfRule type="cellIs" dxfId="327" priority="363" stopIfTrue="1" operator="equal">
      <formula>0</formula>
    </cfRule>
  </conditionalFormatting>
  <conditionalFormatting sqref="I632">
    <cfRule type="cellIs" dxfId="326" priority="365" stopIfTrue="1" operator="equal">
      <formula>0</formula>
    </cfRule>
  </conditionalFormatting>
  <conditionalFormatting sqref="I650">
    <cfRule type="cellIs" dxfId="325" priority="362" stopIfTrue="1" operator="equal">
      <formula>0</formula>
    </cfRule>
  </conditionalFormatting>
  <conditionalFormatting sqref="I130">
    <cfRule type="cellIs" dxfId="324" priority="361" stopIfTrue="1" operator="equal">
      <formula>0</formula>
    </cfRule>
  </conditionalFormatting>
  <conditionalFormatting sqref="I131">
    <cfRule type="cellIs" dxfId="323" priority="360" stopIfTrue="1" operator="equal">
      <formula>0</formula>
    </cfRule>
  </conditionalFormatting>
  <conditionalFormatting sqref="I656">
    <cfRule type="cellIs" dxfId="322" priority="4" stopIfTrue="1" operator="equal">
      <formula>0</formula>
    </cfRule>
  </conditionalFormatting>
  <conditionalFormatting sqref="I212">
    <cfRule type="cellIs" dxfId="321" priority="2" stopIfTrue="1" operator="equal">
      <formula>0</formula>
    </cfRule>
  </conditionalFormatting>
  <conditionalFormatting sqref="I554">
    <cfRule type="cellIs" dxfId="320" priority="1" stopIfTrue="1" operator="equal">
      <formula>0</formula>
    </cfRule>
  </conditionalFormatting>
  <conditionalFormatting sqref="I180:I181">
    <cfRule type="cellIs" dxfId="319" priority="358" stopIfTrue="1" operator="equal">
      <formula>0</formula>
    </cfRule>
  </conditionalFormatting>
  <conditionalFormatting sqref="I178">
    <cfRule type="cellIs" dxfId="318" priority="359" stopIfTrue="1" operator="equal">
      <formula>0</formula>
    </cfRule>
  </conditionalFormatting>
  <conditionalFormatting sqref="I179">
    <cfRule type="cellIs" dxfId="317" priority="357" stopIfTrue="1" operator="equal">
      <formula>0</formula>
    </cfRule>
  </conditionalFormatting>
  <conditionalFormatting sqref="I182">
    <cfRule type="cellIs" dxfId="316" priority="356" stopIfTrue="1" operator="equal">
      <formula>0</formula>
    </cfRule>
  </conditionalFormatting>
  <conditionalFormatting sqref="I184">
    <cfRule type="cellIs" dxfId="315" priority="355" stopIfTrue="1" operator="equal">
      <formula>0</formula>
    </cfRule>
  </conditionalFormatting>
  <conditionalFormatting sqref="I185">
    <cfRule type="cellIs" dxfId="314" priority="354" stopIfTrue="1" operator="equal">
      <formula>0</formula>
    </cfRule>
  </conditionalFormatting>
  <conditionalFormatting sqref="I189:I190">
    <cfRule type="cellIs" dxfId="313" priority="352" stopIfTrue="1" operator="equal">
      <formula>0</formula>
    </cfRule>
  </conditionalFormatting>
  <conditionalFormatting sqref="I187">
    <cfRule type="cellIs" dxfId="312" priority="353" stopIfTrue="1" operator="equal">
      <formula>0</formula>
    </cfRule>
  </conditionalFormatting>
  <conditionalFormatting sqref="I188">
    <cfRule type="cellIs" dxfId="311" priority="351" stopIfTrue="1" operator="equal">
      <formula>0</formula>
    </cfRule>
  </conditionalFormatting>
  <conditionalFormatting sqref="I191">
    <cfRule type="cellIs" dxfId="310" priority="350" stopIfTrue="1" operator="equal">
      <formula>0</formula>
    </cfRule>
  </conditionalFormatting>
  <conditionalFormatting sqref="I192">
    <cfRule type="cellIs" dxfId="309" priority="349" stopIfTrue="1" operator="equal">
      <formula>0</formula>
    </cfRule>
  </conditionalFormatting>
  <conditionalFormatting sqref="I193">
    <cfRule type="cellIs" dxfId="308" priority="348" stopIfTrue="1" operator="equal">
      <formula>0</formula>
    </cfRule>
  </conditionalFormatting>
  <conditionalFormatting sqref="I195:I196">
    <cfRule type="cellIs" dxfId="307" priority="347" stopIfTrue="1" operator="equal">
      <formula>0</formula>
    </cfRule>
  </conditionalFormatting>
  <conditionalFormatting sqref="I197">
    <cfRule type="cellIs" dxfId="306" priority="346" stopIfTrue="1" operator="equal">
      <formula>0</formula>
    </cfRule>
  </conditionalFormatting>
  <conditionalFormatting sqref="I198">
    <cfRule type="cellIs" dxfId="305" priority="345" stopIfTrue="1" operator="equal">
      <formula>0</formula>
    </cfRule>
  </conditionalFormatting>
  <conditionalFormatting sqref="I202">
    <cfRule type="cellIs" dxfId="304" priority="342" stopIfTrue="1" operator="equal">
      <formula>0</formula>
    </cfRule>
  </conditionalFormatting>
  <conditionalFormatting sqref="I201">
    <cfRule type="cellIs" dxfId="303" priority="343" stopIfTrue="1" operator="equal">
      <formula>0</formula>
    </cfRule>
  </conditionalFormatting>
  <conditionalFormatting sqref="I204">
    <cfRule type="cellIs" dxfId="302" priority="341" stopIfTrue="1" operator="equal">
      <formula>0</formula>
    </cfRule>
  </conditionalFormatting>
  <conditionalFormatting sqref="I205">
    <cfRule type="cellIs" dxfId="301" priority="340" stopIfTrue="1" operator="equal">
      <formula>0</formula>
    </cfRule>
  </conditionalFormatting>
  <conditionalFormatting sqref="I206">
    <cfRule type="cellIs" dxfId="300" priority="337" stopIfTrue="1" operator="equal">
      <formula>0</formula>
    </cfRule>
  </conditionalFormatting>
  <conditionalFormatting sqref="I207">
    <cfRule type="cellIs" dxfId="299" priority="336" stopIfTrue="1" operator="equal">
      <formula>0</formula>
    </cfRule>
  </conditionalFormatting>
  <conditionalFormatting sqref="I208">
    <cfRule type="cellIs" dxfId="298" priority="335" stopIfTrue="1" operator="equal">
      <formula>0</formula>
    </cfRule>
  </conditionalFormatting>
  <conditionalFormatting sqref="I209">
    <cfRule type="cellIs" dxfId="297" priority="334" stopIfTrue="1" operator="equal">
      <formula>0</formula>
    </cfRule>
  </conditionalFormatting>
  <conditionalFormatting sqref="I210">
    <cfRule type="cellIs" dxfId="296" priority="333" stopIfTrue="1" operator="equal">
      <formula>0</formula>
    </cfRule>
  </conditionalFormatting>
  <conditionalFormatting sqref="I214">
    <cfRule type="cellIs" dxfId="295" priority="332" stopIfTrue="1" operator="equal">
      <formula>0</formula>
    </cfRule>
  </conditionalFormatting>
  <conditionalFormatting sqref="I215">
    <cfRule type="cellIs" dxfId="294" priority="331" stopIfTrue="1" operator="equal">
      <formula>0</formula>
    </cfRule>
  </conditionalFormatting>
  <conditionalFormatting sqref="I216">
    <cfRule type="cellIs" dxfId="293" priority="330" stopIfTrue="1" operator="equal">
      <formula>0</formula>
    </cfRule>
  </conditionalFormatting>
  <conditionalFormatting sqref="I217">
    <cfRule type="cellIs" dxfId="292" priority="329" stopIfTrue="1" operator="equal">
      <formula>0</formula>
    </cfRule>
  </conditionalFormatting>
  <conditionalFormatting sqref="I220">
    <cfRule type="cellIs" dxfId="291" priority="328" stopIfTrue="1" operator="equal">
      <formula>0</formula>
    </cfRule>
  </conditionalFormatting>
  <conditionalFormatting sqref="I223">
    <cfRule type="cellIs" dxfId="290" priority="325" stopIfTrue="1" operator="equal">
      <formula>0</formula>
    </cfRule>
  </conditionalFormatting>
  <conditionalFormatting sqref="I222">
    <cfRule type="cellIs" dxfId="289" priority="326" stopIfTrue="1" operator="equal">
      <formula>0</formula>
    </cfRule>
  </conditionalFormatting>
  <conditionalFormatting sqref="I224">
    <cfRule type="cellIs" dxfId="288" priority="324" stopIfTrue="1" operator="equal">
      <formula>0</formula>
    </cfRule>
  </conditionalFormatting>
  <conditionalFormatting sqref="I225">
    <cfRule type="cellIs" dxfId="287" priority="323" stopIfTrue="1" operator="equal">
      <formula>0</formula>
    </cfRule>
  </conditionalFormatting>
  <conditionalFormatting sqref="I226">
    <cfRule type="cellIs" dxfId="286" priority="322" stopIfTrue="1" operator="equal">
      <formula>0</formula>
    </cfRule>
  </conditionalFormatting>
  <conditionalFormatting sqref="I228">
    <cfRule type="cellIs" dxfId="285" priority="321" stopIfTrue="1" operator="equal">
      <formula>0</formula>
    </cfRule>
  </conditionalFormatting>
  <conditionalFormatting sqref="I229">
    <cfRule type="cellIs" dxfId="284" priority="320" stopIfTrue="1" operator="equal">
      <formula>0</formula>
    </cfRule>
  </conditionalFormatting>
  <conditionalFormatting sqref="I230">
    <cfRule type="cellIs" dxfId="283" priority="319" stopIfTrue="1" operator="equal">
      <formula>0</formula>
    </cfRule>
  </conditionalFormatting>
  <conditionalFormatting sqref="I231">
    <cfRule type="cellIs" dxfId="282" priority="318" stopIfTrue="1" operator="equal">
      <formula>0</formula>
    </cfRule>
  </conditionalFormatting>
  <conditionalFormatting sqref="I232">
    <cfRule type="cellIs" dxfId="281" priority="317" stopIfTrue="1" operator="equal">
      <formula>0</formula>
    </cfRule>
  </conditionalFormatting>
  <conditionalFormatting sqref="I234">
    <cfRule type="cellIs" dxfId="280" priority="316" stopIfTrue="1" operator="equal">
      <formula>0</formula>
    </cfRule>
  </conditionalFormatting>
  <conditionalFormatting sqref="I235">
    <cfRule type="cellIs" dxfId="279" priority="315" stopIfTrue="1" operator="equal">
      <formula>0</formula>
    </cfRule>
  </conditionalFormatting>
  <conditionalFormatting sqref="I236">
    <cfRule type="cellIs" dxfId="278" priority="314" stopIfTrue="1" operator="equal">
      <formula>0</formula>
    </cfRule>
  </conditionalFormatting>
  <conditionalFormatting sqref="I237">
    <cfRule type="cellIs" dxfId="277" priority="313" stopIfTrue="1" operator="equal">
      <formula>0</formula>
    </cfRule>
  </conditionalFormatting>
  <conditionalFormatting sqref="I238">
    <cfRule type="cellIs" dxfId="276" priority="312" stopIfTrue="1" operator="equal">
      <formula>0</formula>
    </cfRule>
  </conditionalFormatting>
  <conditionalFormatting sqref="I239">
    <cfRule type="cellIs" dxfId="275" priority="311" stopIfTrue="1" operator="equal">
      <formula>0</formula>
    </cfRule>
  </conditionalFormatting>
  <conditionalFormatting sqref="I240">
    <cfRule type="cellIs" dxfId="274" priority="310" stopIfTrue="1" operator="equal">
      <formula>0</formula>
    </cfRule>
  </conditionalFormatting>
  <conditionalFormatting sqref="I241">
    <cfRule type="cellIs" dxfId="273" priority="309" stopIfTrue="1" operator="equal">
      <formula>0</formula>
    </cfRule>
  </conditionalFormatting>
  <conditionalFormatting sqref="I242">
    <cfRule type="cellIs" dxfId="272" priority="308" stopIfTrue="1" operator="equal">
      <formula>0</formula>
    </cfRule>
  </conditionalFormatting>
  <conditionalFormatting sqref="I243">
    <cfRule type="cellIs" dxfId="271" priority="307" stopIfTrue="1" operator="equal">
      <formula>0</formula>
    </cfRule>
  </conditionalFormatting>
  <conditionalFormatting sqref="I244">
    <cfRule type="cellIs" dxfId="270" priority="306" stopIfTrue="1" operator="equal">
      <formula>0</formula>
    </cfRule>
  </conditionalFormatting>
  <conditionalFormatting sqref="I245">
    <cfRule type="cellIs" dxfId="269" priority="305" stopIfTrue="1" operator="equal">
      <formula>0</formula>
    </cfRule>
  </conditionalFormatting>
  <conditionalFormatting sqref="I247">
    <cfRule type="cellIs" dxfId="268" priority="304" stopIfTrue="1" operator="equal">
      <formula>0</formula>
    </cfRule>
  </conditionalFormatting>
  <conditionalFormatting sqref="I248">
    <cfRule type="cellIs" dxfId="267" priority="303" stopIfTrue="1" operator="equal">
      <formula>0</formula>
    </cfRule>
  </conditionalFormatting>
  <conditionalFormatting sqref="I249">
    <cfRule type="cellIs" dxfId="266" priority="302" stopIfTrue="1" operator="equal">
      <formula>0</formula>
    </cfRule>
  </conditionalFormatting>
  <conditionalFormatting sqref="I250">
    <cfRule type="cellIs" dxfId="265" priority="301" stopIfTrue="1" operator="equal">
      <formula>0</formula>
    </cfRule>
  </conditionalFormatting>
  <conditionalFormatting sqref="I252">
    <cfRule type="cellIs" dxfId="264" priority="300" stopIfTrue="1" operator="equal">
      <formula>0</formula>
    </cfRule>
  </conditionalFormatting>
  <conditionalFormatting sqref="I253">
    <cfRule type="cellIs" dxfId="263" priority="299" stopIfTrue="1" operator="equal">
      <formula>0</formula>
    </cfRule>
  </conditionalFormatting>
  <conditionalFormatting sqref="I254">
    <cfRule type="cellIs" dxfId="262" priority="298" stopIfTrue="1" operator="equal">
      <formula>0</formula>
    </cfRule>
  </conditionalFormatting>
  <conditionalFormatting sqref="I255">
    <cfRule type="cellIs" dxfId="261" priority="297" stopIfTrue="1" operator="equal">
      <formula>0</formula>
    </cfRule>
  </conditionalFormatting>
  <conditionalFormatting sqref="I256">
    <cfRule type="cellIs" dxfId="260" priority="296" stopIfTrue="1" operator="equal">
      <formula>0</formula>
    </cfRule>
  </conditionalFormatting>
  <conditionalFormatting sqref="I258">
    <cfRule type="cellIs" dxfId="259" priority="295" stopIfTrue="1" operator="equal">
      <formula>0</formula>
    </cfRule>
  </conditionalFormatting>
  <conditionalFormatting sqref="I259">
    <cfRule type="cellIs" dxfId="258" priority="294" stopIfTrue="1" operator="equal">
      <formula>0</formula>
    </cfRule>
  </conditionalFormatting>
  <conditionalFormatting sqref="I260">
    <cfRule type="cellIs" dxfId="257" priority="293" stopIfTrue="1" operator="equal">
      <formula>0</formula>
    </cfRule>
  </conditionalFormatting>
  <conditionalFormatting sqref="I262">
    <cfRule type="cellIs" dxfId="256" priority="292" stopIfTrue="1" operator="equal">
      <formula>0</formula>
    </cfRule>
  </conditionalFormatting>
  <conditionalFormatting sqref="I266">
    <cfRule type="cellIs" dxfId="255" priority="289" stopIfTrue="1" operator="equal">
      <formula>0</formula>
    </cfRule>
  </conditionalFormatting>
  <conditionalFormatting sqref="I264">
    <cfRule type="cellIs" dxfId="254" priority="290" stopIfTrue="1" operator="equal">
      <formula>0</formula>
    </cfRule>
  </conditionalFormatting>
  <conditionalFormatting sqref="I267">
    <cfRule type="cellIs" dxfId="253" priority="288" stopIfTrue="1" operator="equal">
      <formula>0</formula>
    </cfRule>
  </conditionalFormatting>
  <conditionalFormatting sqref="I268">
    <cfRule type="cellIs" dxfId="252" priority="287" stopIfTrue="1" operator="equal">
      <formula>0</formula>
    </cfRule>
  </conditionalFormatting>
  <conditionalFormatting sqref="I271">
    <cfRule type="cellIs" dxfId="251" priority="286" stopIfTrue="1" operator="equal">
      <formula>0</formula>
    </cfRule>
  </conditionalFormatting>
  <conditionalFormatting sqref="I272">
    <cfRule type="cellIs" dxfId="250" priority="285" stopIfTrue="1" operator="equal">
      <formula>0</formula>
    </cfRule>
  </conditionalFormatting>
  <conditionalFormatting sqref="I273">
    <cfRule type="cellIs" dxfId="249" priority="284" stopIfTrue="1" operator="equal">
      <formula>0</formula>
    </cfRule>
  </conditionalFormatting>
  <conditionalFormatting sqref="I269">
    <cfRule type="cellIs" dxfId="248" priority="283" stopIfTrue="1" operator="equal">
      <formula>0</formula>
    </cfRule>
  </conditionalFormatting>
  <conditionalFormatting sqref="I274">
    <cfRule type="cellIs" dxfId="247" priority="282" stopIfTrue="1" operator="equal">
      <formula>0</formula>
    </cfRule>
  </conditionalFormatting>
  <conditionalFormatting sqref="I275">
    <cfRule type="cellIs" dxfId="246" priority="281" stopIfTrue="1" operator="equal">
      <formula>0</formula>
    </cfRule>
  </conditionalFormatting>
  <conditionalFormatting sqref="I278">
    <cfRule type="cellIs" dxfId="245" priority="280" stopIfTrue="1" operator="equal">
      <formula>0</formula>
    </cfRule>
  </conditionalFormatting>
  <conditionalFormatting sqref="I279">
    <cfRule type="cellIs" dxfId="244" priority="279" stopIfTrue="1" operator="equal">
      <formula>0</formula>
    </cfRule>
  </conditionalFormatting>
  <conditionalFormatting sqref="I280">
    <cfRule type="cellIs" dxfId="243" priority="278" stopIfTrue="1" operator="equal">
      <formula>0</formula>
    </cfRule>
  </conditionalFormatting>
  <conditionalFormatting sqref="I281">
    <cfRule type="cellIs" dxfId="242" priority="277" stopIfTrue="1" operator="equal">
      <formula>0</formula>
    </cfRule>
  </conditionalFormatting>
  <conditionalFormatting sqref="I283">
    <cfRule type="cellIs" dxfId="241" priority="276" stopIfTrue="1" operator="equal">
      <formula>0</formula>
    </cfRule>
  </conditionalFormatting>
  <conditionalFormatting sqref="I284">
    <cfRule type="cellIs" dxfId="240" priority="275" stopIfTrue="1" operator="equal">
      <formula>0</formula>
    </cfRule>
  </conditionalFormatting>
  <conditionalFormatting sqref="I285">
    <cfRule type="cellIs" dxfId="239" priority="274" stopIfTrue="1" operator="equal">
      <formula>0</formula>
    </cfRule>
  </conditionalFormatting>
  <conditionalFormatting sqref="I287">
    <cfRule type="cellIs" dxfId="238" priority="273" stopIfTrue="1" operator="equal">
      <formula>0</formula>
    </cfRule>
  </conditionalFormatting>
  <conditionalFormatting sqref="I288">
    <cfRule type="cellIs" dxfId="237" priority="272" stopIfTrue="1" operator="equal">
      <formula>0</formula>
    </cfRule>
  </conditionalFormatting>
  <conditionalFormatting sqref="I289">
    <cfRule type="cellIs" dxfId="236" priority="271" stopIfTrue="1" operator="equal">
      <formula>0</formula>
    </cfRule>
  </conditionalFormatting>
  <conditionalFormatting sqref="I290">
    <cfRule type="cellIs" dxfId="235" priority="270" stopIfTrue="1" operator="equal">
      <formula>0</formula>
    </cfRule>
  </conditionalFormatting>
  <conditionalFormatting sqref="I291">
    <cfRule type="cellIs" dxfId="234" priority="269" stopIfTrue="1" operator="equal">
      <formula>0</formula>
    </cfRule>
  </conditionalFormatting>
  <conditionalFormatting sqref="I294">
    <cfRule type="cellIs" dxfId="233" priority="268" stopIfTrue="1" operator="equal">
      <formula>0</formula>
    </cfRule>
  </conditionalFormatting>
  <conditionalFormatting sqref="I295">
    <cfRule type="cellIs" dxfId="232" priority="267" stopIfTrue="1" operator="equal">
      <formula>0</formula>
    </cfRule>
  </conditionalFormatting>
  <conditionalFormatting sqref="I296">
    <cfRule type="cellIs" dxfId="231" priority="266" stopIfTrue="1" operator="equal">
      <formula>0</formula>
    </cfRule>
  </conditionalFormatting>
  <conditionalFormatting sqref="I298">
    <cfRule type="cellIs" dxfId="230" priority="265" stopIfTrue="1" operator="equal">
      <formula>0</formula>
    </cfRule>
  </conditionalFormatting>
  <conditionalFormatting sqref="I299">
    <cfRule type="cellIs" dxfId="229" priority="264" stopIfTrue="1" operator="equal">
      <formula>0</formula>
    </cfRule>
  </conditionalFormatting>
  <conditionalFormatting sqref="I300">
    <cfRule type="cellIs" dxfId="228" priority="263" stopIfTrue="1" operator="equal">
      <formula>0</formula>
    </cfRule>
  </conditionalFormatting>
  <conditionalFormatting sqref="I302">
    <cfRule type="cellIs" dxfId="227" priority="262" stopIfTrue="1" operator="equal">
      <formula>0</formula>
    </cfRule>
  </conditionalFormatting>
  <conditionalFormatting sqref="I303">
    <cfRule type="cellIs" dxfId="226" priority="261" stopIfTrue="1" operator="equal">
      <formula>0</formula>
    </cfRule>
  </conditionalFormatting>
  <conditionalFormatting sqref="I304">
    <cfRule type="cellIs" dxfId="225" priority="260" stopIfTrue="1" operator="equal">
      <formula>0</formula>
    </cfRule>
  </conditionalFormatting>
  <conditionalFormatting sqref="I305">
    <cfRule type="cellIs" dxfId="224" priority="259" stopIfTrue="1" operator="equal">
      <formula>0</formula>
    </cfRule>
  </conditionalFormatting>
  <conditionalFormatting sqref="I306">
    <cfRule type="cellIs" dxfId="223" priority="258" stopIfTrue="1" operator="equal">
      <formula>0</formula>
    </cfRule>
  </conditionalFormatting>
  <conditionalFormatting sqref="I307">
    <cfRule type="cellIs" dxfId="222" priority="257" stopIfTrue="1" operator="equal">
      <formula>0</formula>
    </cfRule>
  </conditionalFormatting>
  <conditionalFormatting sqref="I308">
    <cfRule type="cellIs" dxfId="221" priority="256" stopIfTrue="1" operator="equal">
      <formula>0</formula>
    </cfRule>
  </conditionalFormatting>
  <conditionalFormatting sqref="I317:I319">
    <cfRule type="cellIs" dxfId="220" priority="255" stopIfTrue="1" operator="equal">
      <formula>0</formula>
    </cfRule>
  </conditionalFormatting>
  <conditionalFormatting sqref="I321:I323">
    <cfRule type="cellIs" dxfId="219" priority="254" stopIfTrue="1" operator="equal">
      <formula>0</formula>
    </cfRule>
  </conditionalFormatting>
  <conditionalFormatting sqref="I326:I328">
    <cfRule type="cellIs" dxfId="218" priority="253" stopIfTrue="1" operator="equal">
      <formula>0</formula>
    </cfRule>
  </conditionalFormatting>
  <conditionalFormatting sqref="I332:I334">
    <cfRule type="cellIs" dxfId="217" priority="252" stopIfTrue="1" operator="equal">
      <formula>0</formula>
    </cfRule>
  </conditionalFormatting>
  <conditionalFormatting sqref="I329">
    <cfRule type="cellIs" dxfId="216" priority="251" stopIfTrue="1" operator="equal">
      <formula>0</formula>
    </cfRule>
  </conditionalFormatting>
  <conditionalFormatting sqref="I335">
    <cfRule type="cellIs" dxfId="215" priority="250" stopIfTrue="1" operator="equal">
      <formula>0</formula>
    </cfRule>
  </conditionalFormatting>
  <conditionalFormatting sqref="I337:I339">
    <cfRule type="cellIs" dxfId="214" priority="249" stopIfTrue="1" operator="equal">
      <formula>0</formula>
    </cfRule>
  </conditionalFormatting>
  <conditionalFormatting sqref="I340">
    <cfRule type="cellIs" dxfId="213" priority="248" stopIfTrue="1" operator="equal">
      <formula>0</formula>
    </cfRule>
  </conditionalFormatting>
  <conditionalFormatting sqref="I341:I343">
    <cfRule type="cellIs" dxfId="212" priority="247" stopIfTrue="1" operator="equal">
      <formula>0</formula>
    </cfRule>
  </conditionalFormatting>
  <conditionalFormatting sqref="I344">
    <cfRule type="cellIs" dxfId="211" priority="246" stopIfTrue="1" operator="equal">
      <formula>0</formula>
    </cfRule>
  </conditionalFormatting>
  <conditionalFormatting sqref="I346:I348">
    <cfRule type="cellIs" dxfId="210" priority="245" stopIfTrue="1" operator="equal">
      <formula>0</formula>
    </cfRule>
  </conditionalFormatting>
  <conditionalFormatting sqref="I349">
    <cfRule type="cellIs" dxfId="209" priority="244" stopIfTrue="1" operator="equal">
      <formula>0</formula>
    </cfRule>
  </conditionalFormatting>
  <conditionalFormatting sqref="I350:I352">
    <cfRule type="cellIs" dxfId="208" priority="243" stopIfTrue="1" operator="equal">
      <formula>0</formula>
    </cfRule>
  </conditionalFormatting>
  <conditionalFormatting sqref="I353">
    <cfRule type="cellIs" dxfId="207" priority="242" stopIfTrue="1" operator="equal">
      <formula>0</formula>
    </cfRule>
  </conditionalFormatting>
  <conditionalFormatting sqref="I354">
    <cfRule type="cellIs" dxfId="206" priority="241" stopIfTrue="1" operator="equal">
      <formula>0</formula>
    </cfRule>
  </conditionalFormatting>
  <conditionalFormatting sqref="I356:I358">
    <cfRule type="cellIs" dxfId="205" priority="240" stopIfTrue="1" operator="equal">
      <formula>0</formula>
    </cfRule>
  </conditionalFormatting>
  <conditionalFormatting sqref="I359">
    <cfRule type="cellIs" dxfId="204" priority="239" stopIfTrue="1" operator="equal">
      <formula>0</formula>
    </cfRule>
  </conditionalFormatting>
  <conditionalFormatting sqref="I360">
    <cfRule type="cellIs" dxfId="203" priority="238" stopIfTrue="1" operator="equal">
      <formula>0</formula>
    </cfRule>
  </conditionalFormatting>
  <conditionalFormatting sqref="I361">
    <cfRule type="cellIs" dxfId="202" priority="237" stopIfTrue="1" operator="equal">
      <formula>0</formula>
    </cfRule>
  </conditionalFormatting>
  <conditionalFormatting sqref="I363:I365">
    <cfRule type="cellIs" dxfId="201" priority="236" stopIfTrue="1" operator="equal">
      <formula>0</formula>
    </cfRule>
  </conditionalFormatting>
  <conditionalFormatting sqref="I366">
    <cfRule type="cellIs" dxfId="200" priority="235" stopIfTrue="1" operator="equal">
      <formula>0</formula>
    </cfRule>
  </conditionalFormatting>
  <conditionalFormatting sqref="I367">
    <cfRule type="cellIs" dxfId="199" priority="234" stopIfTrue="1" operator="equal">
      <formula>0</formula>
    </cfRule>
  </conditionalFormatting>
  <conditionalFormatting sqref="I368">
    <cfRule type="cellIs" dxfId="198" priority="233" stopIfTrue="1" operator="equal">
      <formula>0</formula>
    </cfRule>
  </conditionalFormatting>
  <conditionalFormatting sqref="I370">
    <cfRule type="cellIs" dxfId="197" priority="232" stopIfTrue="1" operator="equal">
      <formula>0</formula>
    </cfRule>
  </conditionalFormatting>
  <conditionalFormatting sqref="I371">
    <cfRule type="cellIs" dxfId="196" priority="231" stopIfTrue="1" operator="equal">
      <formula>0</formula>
    </cfRule>
  </conditionalFormatting>
  <conditionalFormatting sqref="I372">
    <cfRule type="cellIs" dxfId="195" priority="230" stopIfTrue="1" operator="equal">
      <formula>0</formula>
    </cfRule>
  </conditionalFormatting>
  <conditionalFormatting sqref="I373">
    <cfRule type="cellIs" dxfId="194" priority="229" stopIfTrue="1" operator="equal">
      <formula>0</formula>
    </cfRule>
  </conditionalFormatting>
  <conditionalFormatting sqref="I375">
    <cfRule type="cellIs" dxfId="193" priority="228" stopIfTrue="1" operator="equal">
      <formula>0</formula>
    </cfRule>
  </conditionalFormatting>
  <conditionalFormatting sqref="I376">
    <cfRule type="cellIs" dxfId="192" priority="227" stopIfTrue="1" operator="equal">
      <formula>0</formula>
    </cfRule>
  </conditionalFormatting>
  <conditionalFormatting sqref="I377">
    <cfRule type="cellIs" dxfId="191" priority="226" stopIfTrue="1" operator="equal">
      <formula>0</formula>
    </cfRule>
  </conditionalFormatting>
  <conditionalFormatting sqref="I378">
    <cfRule type="cellIs" dxfId="190" priority="225" stopIfTrue="1" operator="equal">
      <formula>0</formula>
    </cfRule>
  </conditionalFormatting>
  <conditionalFormatting sqref="I379">
    <cfRule type="cellIs" dxfId="189" priority="224" stopIfTrue="1" operator="equal">
      <formula>0</formula>
    </cfRule>
  </conditionalFormatting>
  <conditionalFormatting sqref="I380">
    <cfRule type="cellIs" dxfId="188" priority="223" stopIfTrue="1" operator="equal">
      <formula>0</formula>
    </cfRule>
  </conditionalFormatting>
  <conditionalFormatting sqref="I381">
    <cfRule type="cellIs" dxfId="187" priority="222" stopIfTrue="1" operator="equal">
      <formula>0</formula>
    </cfRule>
  </conditionalFormatting>
  <conditionalFormatting sqref="I382">
    <cfRule type="cellIs" dxfId="186" priority="221" stopIfTrue="1" operator="equal">
      <formula>0</formula>
    </cfRule>
  </conditionalFormatting>
  <conditionalFormatting sqref="I383">
    <cfRule type="cellIs" dxfId="185" priority="220" stopIfTrue="1" operator="equal">
      <formula>0</formula>
    </cfRule>
  </conditionalFormatting>
  <conditionalFormatting sqref="I385">
    <cfRule type="cellIs" dxfId="184" priority="219" stopIfTrue="1" operator="equal">
      <formula>0</formula>
    </cfRule>
  </conditionalFormatting>
  <conditionalFormatting sqref="I386">
    <cfRule type="cellIs" dxfId="183" priority="218" stopIfTrue="1" operator="equal">
      <formula>0</formula>
    </cfRule>
  </conditionalFormatting>
  <conditionalFormatting sqref="I387">
    <cfRule type="cellIs" dxfId="182" priority="217" stopIfTrue="1" operator="equal">
      <formula>0</formula>
    </cfRule>
  </conditionalFormatting>
  <conditionalFormatting sqref="I388">
    <cfRule type="cellIs" dxfId="181" priority="216" stopIfTrue="1" operator="equal">
      <formula>0</formula>
    </cfRule>
  </conditionalFormatting>
  <conditionalFormatting sqref="I390">
    <cfRule type="cellIs" dxfId="180" priority="215" stopIfTrue="1" operator="equal">
      <formula>0</formula>
    </cfRule>
  </conditionalFormatting>
  <conditionalFormatting sqref="I391">
    <cfRule type="cellIs" dxfId="179" priority="214" stopIfTrue="1" operator="equal">
      <formula>0</formula>
    </cfRule>
  </conditionalFormatting>
  <conditionalFormatting sqref="I392">
    <cfRule type="cellIs" dxfId="178" priority="213" stopIfTrue="1" operator="equal">
      <formula>0</formula>
    </cfRule>
  </conditionalFormatting>
  <conditionalFormatting sqref="I393">
    <cfRule type="cellIs" dxfId="177" priority="212" stopIfTrue="1" operator="equal">
      <formula>0</formula>
    </cfRule>
  </conditionalFormatting>
  <conditionalFormatting sqref="I394">
    <cfRule type="cellIs" dxfId="176" priority="211" stopIfTrue="1" operator="equal">
      <formula>0</formula>
    </cfRule>
  </conditionalFormatting>
  <conditionalFormatting sqref="I395">
    <cfRule type="cellIs" dxfId="175" priority="210" stopIfTrue="1" operator="equal">
      <formula>0</formula>
    </cfRule>
  </conditionalFormatting>
  <conditionalFormatting sqref="I396">
    <cfRule type="cellIs" dxfId="174" priority="209" stopIfTrue="1" operator="equal">
      <formula>0</formula>
    </cfRule>
  </conditionalFormatting>
  <conditionalFormatting sqref="I397">
    <cfRule type="cellIs" dxfId="173" priority="208" stopIfTrue="1" operator="equal">
      <formula>0</formula>
    </cfRule>
  </conditionalFormatting>
  <conditionalFormatting sqref="I399">
    <cfRule type="cellIs" dxfId="172" priority="207" stopIfTrue="1" operator="equal">
      <formula>0</formula>
    </cfRule>
  </conditionalFormatting>
  <conditionalFormatting sqref="I400">
    <cfRule type="cellIs" dxfId="171" priority="206" stopIfTrue="1" operator="equal">
      <formula>0</formula>
    </cfRule>
  </conditionalFormatting>
  <conditionalFormatting sqref="I401">
    <cfRule type="cellIs" dxfId="170" priority="205" stopIfTrue="1" operator="equal">
      <formula>0</formula>
    </cfRule>
  </conditionalFormatting>
  <conditionalFormatting sqref="I402">
    <cfRule type="cellIs" dxfId="169" priority="204" stopIfTrue="1" operator="equal">
      <formula>0</formula>
    </cfRule>
  </conditionalFormatting>
  <conditionalFormatting sqref="I403">
    <cfRule type="cellIs" dxfId="168" priority="203" stopIfTrue="1" operator="equal">
      <formula>0</formula>
    </cfRule>
  </conditionalFormatting>
  <conditionalFormatting sqref="I404">
    <cfRule type="cellIs" dxfId="167" priority="202" stopIfTrue="1" operator="equal">
      <formula>0</formula>
    </cfRule>
  </conditionalFormatting>
  <conditionalFormatting sqref="I405">
    <cfRule type="cellIs" dxfId="166" priority="201" stopIfTrue="1" operator="equal">
      <formula>0</formula>
    </cfRule>
  </conditionalFormatting>
  <conditionalFormatting sqref="I406">
    <cfRule type="cellIs" dxfId="165" priority="200" stopIfTrue="1" operator="equal">
      <formula>0</formula>
    </cfRule>
  </conditionalFormatting>
  <conditionalFormatting sqref="I407">
    <cfRule type="cellIs" dxfId="164" priority="199" stopIfTrue="1" operator="equal">
      <formula>0</formula>
    </cfRule>
  </conditionalFormatting>
  <conditionalFormatting sqref="I408">
    <cfRule type="cellIs" dxfId="163" priority="198" stopIfTrue="1" operator="equal">
      <formula>0</formula>
    </cfRule>
  </conditionalFormatting>
  <conditionalFormatting sqref="I409">
    <cfRule type="cellIs" dxfId="162" priority="197" stopIfTrue="1" operator="equal">
      <formula>0</formula>
    </cfRule>
  </conditionalFormatting>
  <conditionalFormatting sqref="I410">
    <cfRule type="cellIs" dxfId="161" priority="196" stopIfTrue="1" operator="equal">
      <formula>0</formula>
    </cfRule>
  </conditionalFormatting>
  <conditionalFormatting sqref="I411">
    <cfRule type="cellIs" dxfId="160" priority="195" stopIfTrue="1" operator="equal">
      <formula>0</formula>
    </cfRule>
  </conditionalFormatting>
  <conditionalFormatting sqref="I414">
    <cfRule type="cellIs" dxfId="159" priority="194" stopIfTrue="1" operator="equal">
      <formula>0</formula>
    </cfRule>
  </conditionalFormatting>
  <conditionalFormatting sqref="I415">
    <cfRule type="cellIs" dxfId="158" priority="193" stopIfTrue="1" operator="equal">
      <formula>0</formula>
    </cfRule>
  </conditionalFormatting>
  <conditionalFormatting sqref="I416">
    <cfRule type="cellIs" dxfId="157" priority="192" stopIfTrue="1" operator="equal">
      <formula>0</formula>
    </cfRule>
  </conditionalFormatting>
  <conditionalFormatting sqref="I652">
    <cfRule type="cellIs" dxfId="156" priority="8" stopIfTrue="1" operator="equal">
      <formula>0</formula>
    </cfRule>
  </conditionalFormatting>
  <conditionalFormatting sqref="I653">
    <cfRule type="cellIs" dxfId="155" priority="7" stopIfTrue="1" operator="equal">
      <formula>0</formula>
    </cfRule>
  </conditionalFormatting>
  <conditionalFormatting sqref="I654">
    <cfRule type="cellIs" dxfId="154" priority="6" stopIfTrue="1" operator="equal">
      <formula>0</formula>
    </cfRule>
  </conditionalFormatting>
  <conditionalFormatting sqref="I655">
    <cfRule type="cellIs" dxfId="153" priority="5" stopIfTrue="1" operator="equal">
      <formula>0</formula>
    </cfRule>
  </conditionalFormatting>
  <conditionalFormatting sqref="I417">
    <cfRule type="cellIs" dxfId="152" priority="186" stopIfTrue="1" operator="equal">
      <formula>0</formula>
    </cfRule>
  </conditionalFormatting>
  <conditionalFormatting sqref="I418">
    <cfRule type="cellIs" dxfId="151" priority="185" stopIfTrue="1" operator="equal">
      <formula>0</formula>
    </cfRule>
  </conditionalFormatting>
  <conditionalFormatting sqref="I419">
    <cfRule type="cellIs" dxfId="150" priority="184" stopIfTrue="1" operator="equal">
      <formula>0</formula>
    </cfRule>
  </conditionalFormatting>
  <conditionalFormatting sqref="I420">
    <cfRule type="cellIs" dxfId="149" priority="183" stopIfTrue="1" operator="equal">
      <formula>0</formula>
    </cfRule>
  </conditionalFormatting>
  <conditionalFormatting sqref="I421">
    <cfRule type="cellIs" dxfId="148" priority="182" stopIfTrue="1" operator="equal">
      <formula>0</formula>
    </cfRule>
  </conditionalFormatting>
  <conditionalFormatting sqref="I422">
    <cfRule type="cellIs" dxfId="147" priority="181" stopIfTrue="1" operator="equal">
      <formula>0</formula>
    </cfRule>
  </conditionalFormatting>
  <conditionalFormatting sqref="I423">
    <cfRule type="cellIs" dxfId="146" priority="180" stopIfTrue="1" operator="equal">
      <formula>0</formula>
    </cfRule>
  </conditionalFormatting>
  <conditionalFormatting sqref="I424">
    <cfRule type="cellIs" dxfId="145" priority="179" stopIfTrue="1" operator="equal">
      <formula>0</formula>
    </cfRule>
  </conditionalFormatting>
  <conditionalFormatting sqref="I425">
    <cfRule type="cellIs" dxfId="144" priority="178" stopIfTrue="1" operator="equal">
      <formula>0</formula>
    </cfRule>
  </conditionalFormatting>
  <conditionalFormatting sqref="I426">
    <cfRule type="cellIs" dxfId="143" priority="177" stopIfTrue="1" operator="equal">
      <formula>0</formula>
    </cfRule>
  </conditionalFormatting>
  <conditionalFormatting sqref="I428:I434">
    <cfRule type="cellIs" dxfId="142" priority="176" stopIfTrue="1" operator="equal">
      <formula>0</formula>
    </cfRule>
  </conditionalFormatting>
  <conditionalFormatting sqref="I435:I437">
    <cfRule type="cellIs" dxfId="141" priority="175" stopIfTrue="1" operator="equal">
      <formula>0</formula>
    </cfRule>
  </conditionalFormatting>
  <conditionalFormatting sqref="I447:I448">
    <cfRule type="cellIs" dxfId="140" priority="174" stopIfTrue="1" operator="equal">
      <formula>0</formula>
    </cfRule>
  </conditionalFormatting>
  <conditionalFormatting sqref="I450:I451">
    <cfRule type="cellIs" dxfId="139" priority="173" stopIfTrue="1" operator="equal">
      <formula>0</formula>
    </cfRule>
  </conditionalFormatting>
  <conditionalFormatting sqref="I452:I453">
    <cfRule type="cellIs" dxfId="138" priority="172" stopIfTrue="1" operator="equal">
      <formula>0</formula>
    </cfRule>
  </conditionalFormatting>
  <conditionalFormatting sqref="I454">
    <cfRule type="cellIs" dxfId="137" priority="171" stopIfTrue="1" operator="equal">
      <formula>0</formula>
    </cfRule>
  </conditionalFormatting>
  <conditionalFormatting sqref="I455:I456">
    <cfRule type="cellIs" dxfId="136" priority="170" stopIfTrue="1" operator="equal">
      <formula>0</formula>
    </cfRule>
  </conditionalFormatting>
  <conditionalFormatting sqref="I458:I459">
    <cfRule type="cellIs" dxfId="135" priority="169" stopIfTrue="1" operator="equal">
      <formula>0</formula>
    </cfRule>
  </conditionalFormatting>
  <conditionalFormatting sqref="I460">
    <cfRule type="cellIs" dxfId="134" priority="168" stopIfTrue="1" operator="equal">
      <formula>0</formula>
    </cfRule>
  </conditionalFormatting>
  <conditionalFormatting sqref="I461:I462">
    <cfRule type="cellIs" dxfId="133" priority="167" stopIfTrue="1" operator="equal">
      <formula>0</formula>
    </cfRule>
  </conditionalFormatting>
  <conditionalFormatting sqref="I464:I465">
    <cfRule type="cellIs" dxfId="132" priority="166" stopIfTrue="1" operator="equal">
      <formula>0</formula>
    </cfRule>
  </conditionalFormatting>
  <conditionalFormatting sqref="I466">
    <cfRule type="cellIs" dxfId="131" priority="165" stopIfTrue="1" operator="equal">
      <formula>0</formula>
    </cfRule>
  </conditionalFormatting>
  <conditionalFormatting sqref="I467:I468">
    <cfRule type="cellIs" dxfId="130" priority="164" stopIfTrue="1" operator="equal">
      <formula>0</formula>
    </cfRule>
  </conditionalFormatting>
  <conditionalFormatting sqref="I470:I471">
    <cfRule type="cellIs" dxfId="129" priority="163" stopIfTrue="1" operator="equal">
      <formula>0</formula>
    </cfRule>
  </conditionalFormatting>
  <conditionalFormatting sqref="I472">
    <cfRule type="cellIs" dxfId="128" priority="162" stopIfTrue="1" operator="equal">
      <formula>0</formula>
    </cfRule>
  </conditionalFormatting>
  <conditionalFormatting sqref="I473:I474">
    <cfRule type="cellIs" dxfId="127" priority="161" stopIfTrue="1" operator="equal">
      <formula>0</formula>
    </cfRule>
  </conditionalFormatting>
  <conditionalFormatting sqref="I475">
    <cfRule type="cellIs" dxfId="126" priority="160" stopIfTrue="1" operator="equal">
      <formula>0</formula>
    </cfRule>
  </conditionalFormatting>
  <conditionalFormatting sqref="I476:I477">
    <cfRule type="cellIs" dxfId="125" priority="159" stopIfTrue="1" operator="equal">
      <formula>0</formula>
    </cfRule>
  </conditionalFormatting>
  <conditionalFormatting sqref="I479">
    <cfRule type="cellIs" dxfId="124" priority="158" stopIfTrue="1" operator="equal">
      <formula>0</formula>
    </cfRule>
  </conditionalFormatting>
  <conditionalFormatting sqref="I480:I481">
    <cfRule type="cellIs" dxfId="123" priority="157" stopIfTrue="1" operator="equal">
      <formula>0</formula>
    </cfRule>
  </conditionalFormatting>
  <conditionalFormatting sqref="I482">
    <cfRule type="cellIs" dxfId="122" priority="156" stopIfTrue="1" operator="equal">
      <formula>0</formula>
    </cfRule>
  </conditionalFormatting>
  <conditionalFormatting sqref="I483">
    <cfRule type="cellIs" dxfId="121" priority="154" stopIfTrue="1" operator="equal">
      <formula>0</formula>
    </cfRule>
  </conditionalFormatting>
  <conditionalFormatting sqref="I484:I485">
    <cfRule type="cellIs" dxfId="120" priority="153" stopIfTrue="1" operator="equal">
      <formula>0</formula>
    </cfRule>
  </conditionalFormatting>
  <conditionalFormatting sqref="I486">
    <cfRule type="cellIs" dxfId="119" priority="152" stopIfTrue="1" operator="equal">
      <formula>0</formula>
    </cfRule>
  </conditionalFormatting>
  <conditionalFormatting sqref="I487:I488">
    <cfRule type="cellIs" dxfId="118" priority="151" stopIfTrue="1" operator="equal">
      <formula>0</formula>
    </cfRule>
  </conditionalFormatting>
  <conditionalFormatting sqref="I490">
    <cfRule type="cellIs" dxfId="117" priority="150" stopIfTrue="1" operator="equal">
      <formula>0</formula>
    </cfRule>
  </conditionalFormatting>
  <conditionalFormatting sqref="I491">
    <cfRule type="cellIs" dxfId="116" priority="149" stopIfTrue="1" operator="equal">
      <formula>0</formula>
    </cfRule>
  </conditionalFormatting>
  <conditionalFormatting sqref="I492:I493">
    <cfRule type="cellIs" dxfId="115" priority="148" stopIfTrue="1" operator="equal">
      <formula>0</formula>
    </cfRule>
  </conditionalFormatting>
  <conditionalFormatting sqref="I495">
    <cfRule type="cellIs" dxfId="114" priority="147" stopIfTrue="1" operator="equal">
      <formula>0</formula>
    </cfRule>
  </conditionalFormatting>
  <conditionalFormatting sqref="I496">
    <cfRule type="cellIs" dxfId="113" priority="146" stopIfTrue="1" operator="equal">
      <formula>0</formula>
    </cfRule>
  </conditionalFormatting>
  <conditionalFormatting sqref="I497:I498">
    <cfRule type="cellIs" dxfId="112" priority="145" stopIfTrue="1" operator="equal">
      <formula>0</formula>
    </cfRule>
  </conditionalFormatting>
  <conditionalFormatting sqref="I500">
    <cfRule type="cellIs" dxfId="111" priority="144" stopIfTrue="1" operator="equal">
      <formula>0</formula>
    </cfRule>
  </conditionalFormatting>
  <conditionalFormatting sqref="I501">
    <cfRule type="cellIs" dxfId="110" priority="143" stopIfTrue="1" operator="equal">
      <formula>0</formula>
    </cfRule>
  </conditionalFormatting>
  <conditionalFormatting sqref="I502:I503">
    <cfRule type="cellIs" dxfId="109" priority="142" stopIfTrue="1" operator="equal">
      <formula>0</formula>
    </cfRule>
  </conditionalFormatting>
  <conditionalFormatting sqref="I506">
    <cfRule type="cellIs" dxfId="108" priority="141" stopIfTrue="1" operator="equal">
      <formula>0</formula>
    </cfRule>
  </conditionalFormatting>
  <conditionalFormatting sqref="I507">
    <cfRule type="cellIs" dxfId="107" priority="140" stopIfTrue="1" operator="equal">
      <formula>0</formula>
    </cfRule>
  </conditionalFormatting>
  <conditionalFormatting sqref="I508:I509">
    <cfRule type="cellIs" dxfId="106" priority="139" stopIfTrue="1" operator="equal">
      <formula>0</formula>
    </cfRule>
  </conditionalFormatting>
  <conditionalFormatting sqref="I512">
    <cfRule type="cellIs" dxfId="105" priority="138" stopIfTrue="1" operator="equal">
      <formula>0</formula>
    </cfRule>
  </conditionalFormatting>
  <conditionalFormatting sqref="I513">
    <cfRule type="cellIs" dxfId="104" priority="137" stopIfTrue="1" operator="equal">
      <formula>0</formula>
    </cfRule>
  </conditionalFormatting>
  <conditionalFormatting sqref="I514:I515">
    <cfRule type="cellIs" dxfId="103" priority="136" stopIfTrue="1" operator="equal">
      <formula>0</formula>
    </cfRule>
  </conditionalFormatting>
  <conditionalFormatting sqref="I504">
    <cfRule type="cellIs" dxfId="102" priority="135" stopIfTrue="1" operator="equal">
      <formula>0</formula>
    </cfRule>
  </conditionalFormatting>
  <conditionalFormatting sqref="I516">
    <cfRule type="cellIs" dxfId="101" priority="134" stopIfTrue="1" operator="equal">
      <formula>0</formula>
    </cfRule>
  </conditionalFormatting>
  <conditionalFormatting sqref="I517">
    <cfRule type="cellIs" dxfId="100" priority="133" stopIfTrue="1" operator="equal">
      <formula>0</formula>
    </cfRule>
  </conditionalFormatting>
  <conditionalFormatting sqref="I518:I519">
    <cfRule type="cellIs" dxfId="99" priority="132" stopIfTrue="1" operator="equal">
      <formula>0</formula>
    </cfRule>
  </conditionalFormatting>
  <conditionalFormatting sqref="I523">
    <cfRule type="cellIs" dxfId="98" priority="131" stopIfTrue="1" operator="equal">
      <formula>0</formula>
    </cfRule>
  </conditionalFormatting>
  <conditionalFormatting sqref="I211">
    <cfRule type="cellIs" dxfId="97" priority="3" stopIfTrue="1" operator="equal">
      <formula>0</formula>
    </cfRule>
  </conditionalFormatting>
  <conditionalFormatting sqref="I524">
    <cfRule type="cellIs" dxfId="96" priority="128" stopIfTrue="1" operator="equal">
      <formula>0</formula>
    </cfRule>
  </conditionalFormatting>
  <conditionalFormatting sqref="I525">
    <cfRule type="cellIs" dxfId="95" priority="125" stopIfTrue="1" operator="equal">
      <formula>0</formula>
    </cfRule>
  </conditionalFormatting>
  <conditionalFormatting sqref="I526">
    <cfRule type="cellIs" dxfId="94" priority="124" stopIfTrue="1" operator="equal">
      <formula>0</formula>
    </cfRule>
  </conditionalFormatting>
  <conditionalFormatting sqref="I527:I528">
    <cfRule type="cellIs" dxfId="93" priority="123" stopIfTrue="1" operator="equal">
      <formula>0</formula>
    </cfRule>
  </conditionalFormatting>
  <conditionalFormatting sqref="I520">
    <cfRule type="cellIs" dxfId="92" priority="122" stopIfTrue="1" operator="equal">
      <formula>0</formula>
    </cfRule>
  </conditionalFormatting>
  <conditionalFormatting sqref="I530">
    <cfRule type="cellIs" dxfId="91" priority="121" stopIfTrue="1" operator="equal">
      <formula>0</formula>
    </cfRule>
  </conditionalFormatting>
  <conditionalFormatting sqref="I531">
    <cfRule type="cellIs" dxfId="90" priority="120" stopIfTrue="1" operator="equal">
      <formula>0</formula>
    </cfRule>
  </conditionalFormatting>
  <conditionalFormatting sqref="I532">
    <cfRule type="cellIs" dxfId="89" priority="119" stopIfTrue="1" operator="equal">
      <formula>0</formula>
    </cfRule>
  </conditionalFormatting>
  <conditionalFormatting sqref="I533">
    <cfRule type="cellIs" dxfId="88" priority="118" stopIfTrue="1" operator="equal">
      <formula>0</formula>
    </cfRule>
  </conditionalFormatting>
  <conditionalFormatting sqref="I534:I535">
    <cfRule type="cellIs" dxfId="87" priority="117" stopIfTrue="1" operator="equal">
      <formula>0</formula>
    </cfRule>
  </conditionalFormatting>
  <conditionalFormatting sqref="I538">
    <cfRule type="cellIs" dxfId="86" priority="116" stopIfTrue="1" operator="equal">
      <formula>0</formula>
    </cfRule>
  </conditionalFormatting>
  <conditionalFormatting sqref="I539">
    <cfRule type="cellIs" dxfId="85" priority="115" stopIfTrue="1" operator="equal">
      <formula>0</formula>
    </cfRule>
  </conditionalFormatting>
  <conditionalFormatting sqref="I540:I541">
    <cfRule type="cellIs" dxfId="84" priority="114" stopIfTrue="1" operator="equal">
      <formula>0</formula>
    </cfRule>
  </conditionalFormatting>
  <conditionalFormatting sqref="I543">
    <cfRule type="cellIs" dxfId="83" priority="113" stopIfTrue="1" operator="equal">
      <formula>0</formula>
    </cfRule>
  </conditionalFormatting>
  <conditionalFormatting sqref="I544">
    <cfRule type="cellIs" dxfId="82" priority="112" stopIfTrue="1" operator="equal">
      <formula>0</formula>
    </cfRule>
  </conditionalFormatting>
  <conditionalFormatting sqref="I545:I546">
    <cfRule type="cellIs" dxfId="81" priority="111" stopIfTrue="1" operator="equal">
      <formula>0</formula>
    </cfRule>
  </conditionalFormatting>
  <conditionalFormatting sqref="I549">
    <cfRule type="cellIs" dxfId="80" priority="110" stopIfTrue="1" operator="equal">
      <formula>0</formula>
    </cfRule>
  </conditionalFormatting>
  <conditionalFormatting sqref="I550">
    <cfRule type="cellIs" dxfId="79" priority="109" stopIfTrue="1" operator="equal">
      <formula>0</formula>
    </cfRule>
  </conditionalFormatting>
  <conditionalFormatting sqref="I551:I552">
    <cfRule type="cellIs" dxfId="78" priority="108" stopIfTrue="1" operator="equal">
      <formula>0</formula>
    </cfRule>
  </conditionalFormatting>
  <conditionalFormatting sqref="I547">
    <cfRule type="cellIs" dxfId="77" priority="107" stopIfTrue="1" operator="equal">
      <formula>0</formula>
    </cfRule>
  </conditionalFormatting>
  <conditionalFormatting sqref="I553">
    <cfRule type="cellIs" dxfId="76" priority="106" stopIfTrue="1" operator="equal">
      <formula>0</formula>
    </cfRule>
  </conditionalFormatting>
  <conditionalFormatting sqref="I557">
    <cfRule type="cellIs" dxfId="75" priority="105" stopIfTrue="1" operator="equal">
      <formula>0</formula>
    </cfRule>
  </conditionalFormatting>
  <conditionalFormatting sqref="I558">
    <cfRule type="cellIs" dxfId="74" priority="104" stopIfTrue="1" operator="equal">
      <formula>0</formula>
    </cfRule>
  </conditionalFormatting>
  <conditionalFormatting sqref="I559">
    <cfRule type="cellIs" dxfId="73" priority="103" stopIfTrue="1" operator="equal">
      <formula>0</formula>
    </cfRule>
  </conditionalFormatting>
  <conditionalFormatting sqref="I560">
    <cfRule type="cellIs" dxfId="72" priority="101" stopIfTrue="1" operator="equal">
      <formula>0</formula>
    </cfRule>
  </conditionalFormatting>
  <conditionalFormatting sqref="I561">
    <cfRule type="cellIs" dxfId="71" priority="100" stopIfTrue="1" operator="equal">
      <formula>0</formula>
    </cfRule>
  </conditionalFormatting>
  <conditionalFormatting sqref="I562:I563">
    <cfRule type="cellIs" dxfId="70" priority="99" stopIfTrue="1" operator="equal">
      <formula>0</formula>
    </cfRule>
  </conditionalFormatting>
  <conditionalFormatting sqref="I564">
    <cfRule type="cellIs" dxfId="69" priority="98" stopIfTrue="1" operator="equal">
      <formula>0</formula>
    </cfRule>
  </conditionalFormatting>
  <conditionalFormatting sqref="I566">
    <cfRule type="cellIs" dxfId="68" priority="97" stopIfTrue="1" operator="equal">
      <formula>0</formula>
    </cfRule>
  </conditionalFormatting>
  <conditionalFormatting sqref="I567">
    <cfRule type="cellIs" dxfId="67" priority="96" stopIfTrue="1" operator="equal">
      <formula>0</formula>
    </cfRule>
  </conditionalFormatting>
  <conditionalFormatting sqref="I568">
    <cfRule type="cellIs" dxfId="66" priority="95" stopIfTrue="1" operator="equal">
      <formula>0</formula>
    </cfRule>
  </conditionalFormatting>
  <conditionalFormatting sqref="I569">
    <cfRule type="cellIs" dxfId="65" priority="94" stopIfTrue="1" operator="equal">
      <formula>0</formula>
    </cfRule>
  </conditionalFormatting>
  <conditionalFormatting sqref="I570">
    <cfRule type="cellIs" dxfId="64" priority="93" stopIfTrue="1" operator="equal">
      <formula>0</formula>
    </cfRule>
  </conditionalFormatting>
  <conditionalFormatting sqref="I571:I572">
    <cfRule type="cellIs" dxfId="63" priority="92" stopIfTrue="1" operator="equal">
      <formula>0</formula>
    </cfRule>
  </conditionalFormatting>
  <conditionalFormatting sqref="I573">
    <cfRule type="cellIs" dxfId="62" priority="91" stopIfTrue="1" operator="equal">
      <formula>0</formula>
    </cfRule>
  </conditionalFormatting>
  <conditionalFormatting sqref="I574">
    <cfRule type="cellIs" dxfId="61" priority="90" stopIfTrue="1" operator="equal">
      <formula>0</formula>
    </cfRule>
  </conditionalFormatting>
  <conditionalFormatting sqref="I575">
    <cfRule type="cellIs" dxfId="60" priority="89" stopIfTrue="1" operator="equal">
      <formula>0</formula>
    </cfRule>
  </conditionalFormatting>
  <conditionalFormatting sqref="I577">
    <cfRule type="cellIs" dxfId="59" priority="88" stopIfTrue="1" operator="equal">
      <formula>0</formula>
    </cfRule>
  </conditionalFormatting>
  <conditionalFormatting sqref="I578">
    <cfRule type="cellIs" dxfId="58" priority="87" stopIfTrue="1" operator="equal">
      <formula>0</formula>
    </cfRule>
  </conditionalFormatting>
  <conditionalFormatting sqref="I580">
    <cfRule type="cellIs" dxfId="57" priority="86" stopIfTrue="1" operator="equal">
      <formula>0</formula>
    </cfRule>
  </conditionalFormatting>
  <conditionalFormatting sqref="I581">
    <cfRule type="cellIs" dxfId="56" priority="84" stopIfTrue="1" operator="equal">
      <formula>0</formula>
    </cfRule>
  </conditionalFormatting>
  <conditionalFormatting sqref="I582">
    <cfRule type="cellIs" dxfId="55" priority="83" stopIfTrue="1" operator="equal">
      <formula>0</formula>
    </cfRule>
  </conditionalFormatting>
  <conditionalFormatting sqref="I585">
    <cfRule type="cellIs" dxfId="54" priority="82" stopIfTrue="1" operator="equal">
      <formula>0</formula>
    </cfRule>
  </conditionalFormatting>
  <conditionalFormatting sqref="I586">
    <cfRule type="cellIs" dxfId="53" priority="81" stopIfTrue="1" operator="equal">
      <formula>0</formula>
    </cfRule>
  </conditionalFormatting>
  <conditionalFormatting sqref="I587">
    <cfRule type="cellIs" dxfId="52" priority="80" stopIfTrue="1" operator="equal">
      <formula>0</formula>
    </cfRule>
  </conditionalFormatting>
  <conditionalFormatting sqref="I588">
    <cfRule type="cellIs" dxfId="51" priority="79" stopIfTrue="1" operator="equal">
      <formula>0</formula>
    </cfRule>
  </conditionalFormatting>
  <conditionalFormatting sqref="I589">
    <cfRule type="cellIs" dxfId="50" priority="78" stopIfTrue="1" operator="equal">
      <formula>0</formula>
    </cfRule>
  </conditionalFormatting>
  <conditionalFormatting sqref="I590">
    <cfRule type="cellIs" dxfId="49" priority="77" stopIfTrue="1" operator="equal">
      <formula>0</formula>
    </cfRule>
  </conditionalFormatting>
  <conditionalFormatting sqref="I591">
    <cfRule type="cellIs" dxfId="48" priority="74" stopIfTrue="1" operator="equal">
      <formula>0</formula>
    </cfRule>
  </conditionalFormatting>
  <conditionalFormatting sqref="I592">
    <cfRule type="cellIs" dxfId="47" priority="71" stopIfTrue="1" operator="equal">
      <formula>0</formula>
    </cfRule>
  </conditionalFormatting>
  <conditionalFormatting sqref="I593">
    <cfRule type="cellIs" dxfId="46" priority="70" stopIfTrue="1" operator="equal">
      <formula>0</formula>
    </cfRule>
  </conditionalFormatting>
  <conditionalFormatting sqref="I594">
    <cfRule type="cellIs" dxfId="45" priority="69" stopIfTrue="1" operator="equal">
      <formula>0</formula>
    </cfRule>
  </conditionalFormatting>
  <conditionalFormatting sqref="I596">
    <cfRule type="cellIs" dxfId="44" priority="68" stopIfTrue="1" operator="equal">
      <formula>0</formula>
    </cfRule>
  </conditionalFormatting>
  <conditionalFormatting sqref="I597">
    <cfRule type="cellIs" dxfId="43" priority="65" stopIfTrue="1" operator="equal">
      <formula>0</formula>
    </cfRule>
  </conditionalFormatting>
  <conditionalFormatting sqref="I598">
    <cfRule type="cellIs" dxfId="42" priority="64" stopIfTrue="1" operator="equal">
      <formula>0</formula>
    </cfRule>
  </conditionalFormatting>
  <conditionalFormatting sqref="I599">
    <cfRule type="cellIs" dxfId="41" priority="63" stopIfTrue="1" operator="equal">
      <formula>0</formula>
    </cfRule>
  </conditionalFormatting>
  <conditionalFormatting sqref="I601">
    <cfRule type="cellIs" dxfId="40" priority="62" stopIfTrue="1" operator="equal">
      <formula>0</formula>
    </cfRule>
  </conditionalFormatting>
  <conditionalFormatting sqref="I602">
    <cfRule type="cellIs" dxfId="39" priority="61" stopIfTrue="1" operator="equal">
      <formula>0</formula>
    </cfRule>
  </conditionalFormatting>
  <conditionalFormatting sqref="I603">
    <cfRule type="cellIs" dxfId="38" priority="60" stopIfTrue="1" operator="equal">
      <formula>0</formula>
    </cfRule>
  </conditionalFormatting>
  <conditionalFormatting sqref="I605">
    <cfRule type="cellIs" dxfId="37" priority="59" stopIfTrue="1" operator="equal">
      <formula>0</formula>
    </cfRule>
  </conditionalFormatting>
  <conditionalFormatting sqref="I606">
    <cfRule type="cellIs" dxfId="36" priority="56" stopIfTrue="1" operator="equal">
      <formula>0</formula>
    </cfRule>
  </conditionalFormatting>
  <conditionalFormatting sqref="I607">
    <cfRule type="cellIs" dxfId="35" priority="55" stopIfTrue="1" operator="equal">
      <formula>0</formula>
    </cfRule>
  </conditionalFormatting>
  <conditionalFormatting sqref="I608">
    <cfRule type="cellIs" dxfId="34" priority="54" stopIfTrue="1" operator="equal">
      <formula>0</formula>
    </cfRule>
  </conditionalFormatting>
  <conditionalFormatting sqref="I610">
    <cfRule type="cellIs" dxfId="33" priority="53" stopIfTrue="1" operator="equal">
      <formula>0</formula>
    </cfRule>
  </conditionalFormatting>
  <conditionalFormatting sqref="I611">
    <cfRule type="cellIs" dxfId="32" priority="50" stopIfTrue="1" operator="equal">
      <formula>0</formula>
    </cfRule>
  </conditionalFormatting>
  <conditionalFormatting sqref="I612">
    <cfRule type="cellIs" dxfId="31" priority="49" stopIfTrue="1" operator="equal">
      <formula>0</formula>
    </cfRule>
  </conditionalFormatting>
  <conditionalFormatting sqref="I613">
    <cfRule type="cellIs" dxfId="30" priority="48" stopIfTrue="1" operator="equal">
      <formula>0</formula>
    </cfRule>
  </conditionalFormatting>
  <conditionalFormatting sqref="I615">
    <cfRule type="cellIs" dxfId="29" priority="47" stopIfTrue="1" operator="equal">
      <formula>0</formula>
    </cfRule>
  </conditionalFormatting>
  <conditionalFormatting sqref="I616">
    <cfRule type="cellIs" dxfId="28" priority="46" stopIfTrue="1" operator="equal">
      <formula>0</formula>
    </cfRule>
  </conditionalFormatting>
  <conditionalFormatting sqref="I619">
    <cfRule type="cellIs" dxfId="27" priority="45" stopIfTrue="1" operator="equal">
      <formula>0</formula>
    </cfRule>
  </conditionalFormatting>
  <conditionalFormatting sqref="I620">
    <cfRule type="cellIs" dxfId="26" priority="44" stopIfTrue="1" operator="equal">
      <formula>0</formula>
    </cfRule>
  </conditionalFormatting>
  <conditionalFormatting sqref="I621">
    <cfRule type="cellIs" dxfId="25" priority="41" stopIfTrue="1" operator="equal">
      <formula>0</formula>
    </cfRule>
  </conditionalFormatting>
  <conditionalFormatting sqref="I622">
    <cfRule type="cellIs" dxfId="24" priority="40" stopIfTrue="1" operator="equal">
      <formula>0</formula>
    </cfRule>
  </conditionalFormatting>
  <conditionalFormatting sqref="I623">
    <cfRule type="cellIs" dxfId="23" priority="37" stopIfTrue="1" operator="equal">
      <formula>0</formula>
    </cfRule>
  </conditionalFormatting>
  <conditionalFormatting sqref="I624">
    <cfRule type="cellIs" dxfId="22" priority="36" stopIfTrue="1" operator="equal">
      <formula>0</formula>
    </cfRule>
  </conditionalFormatting>
  <conditionalFormatting sqref="I625">
    <cfRule type="cellIs" dxfId="21" priority="35" stopIfTrue="1" operator="equal">
      <formula>0</formula>
    </cfRule>
  </conditionalFormatting>
  <conditionalFormatting sqref="I626">
    <cfRule type="cellIs" dxfId="20" priority="34" stopIfTrue="1" operator="equal">
      <formula>0</formula>
    </cfRule>
  </conditionalFormatting>
  <conditionalFormatting sqref="I628">
    <cfRule type="cellIs" dxfId="19" priority="33" stopIfTrue="1" operator="equal">
      <formula>0</formula>
    </cfRule>
  </conditionalFormatting>
  <conditionalFormatting sqref="I629">
    <cfRule type="cellIs" dxfId="18" priority="32" stopIfTrue="1" operator="equal">
      <formula>0</formula>
    </cfRule>
  </conditionalFormatting>
  <conditionalFormatting sqref="I630">
    <cfRule type="cellIs" dxfId="17" priority="31" stopIfTrue="1" operator="equal">
      <formula>0</formula>
    </cfRule>
  </conditionalFormatting>
  <conditionalFormatting sqref="I631">
    <cfRule type="cellIs" dxfId="16" priority="30" stopIfTrue="1" operator="equal">
      <formula>0</formula>
    </cfRule>
  </conditionalFormatting>
  <conditionalFormatting sqref="I633">
    <cfRule type="cellIs" dxfId="15" priority="29" stopIfTrue="1" operator="equal">
      <formula>0</formula>
    </cfRule>
  </conditionalFormatting>
  <conditionalFormatting sqref="I634">
    <cfRule type="cellIs" dxfId="14" priority="28" stopIfTrue="1" operator="equal">
      <formula>0</formula>
    </cfRule>
  </conditionalFormatting>
  <conditionalFormatting sqref="I635">
    <cfRule type="cellIs" dxfId="13" priority="25" stopIfTrue="1" operator="equal">
      <formula>0</formula>
    </cfRule>
  </conditionalFormatting>
  <conditionalFormatting sqref="I636">
    <cfRule type="cellIs" dxfId="12" priority="24" stopIfTrue="1" operator="equal">
      <formula>0</formula>
    </cfRule>
  </conditionalFormatting>
  <conditionalFormatting sqref="I637">
    <cfRule type="cellIs" dxfId="11" priority="23" stopIfTrue="1" operator="equal">
      <formula>0</formula>
    </cfRule>
  </conditionalFormatting>
  <conditionalFormatting sqref="I638">
    <cfRule type="cellIs" dxfId="10" priority="22" stopIfTrue="1" operator="equal">
      <formula>0</formula>
    </cfRule>
  </conditionalFormatting>
  <conditionalFormatting sqref="I640">
    <cfRule type="cellIs" dxfId="9" priority="21" stopIfTrue="1" operator="equal">
      <formula>0</formula>
    </cfRule>
  </conditionalFormatting>
  <conditionalFormatting sqref="I641">
    <cfRule type="cellIs" dxfId="8" priority="20" stopIfTrue="1" operator="equal">
      <formula>0</formula>
    </cfRule>
  </conditionalFormatting>
  <conditionalFormatting sqref="I642">
    <cfRule type="cellIs" dxfId="7" priority="19" stopIfTrue="1" operator="equal">
      <formula>0</formula>
    </cfRule>
  </conditionalFormatting>
  <conditionalFormatting sqref="I643">
    <cfRule type="cellIs" dxfId="6" priority="18" stopIfTrue="1" operator="equal">
      <formula>0</formula>
    </cfRule>
  </conditionalFormatting>
  <conditionalFormatting sqref="I645">
    <cfRule type="cellIs" dxfId="5" priority="17" stopIfTrue="1" operator="equal">
      <formula>0</formula>
    </cfRule>
  </conditionalFormatting>
  <conditionalFormatting sqref="I646">
    <cfRule type="cellIs" dxfId="4" priority="13" stopIfTrue="1" operator="equal">
      <formula>0</formula>
    </cfRule>
  </conditionalFormatting>
  <conditionalFormatting sqref="I647">
    <cfRule type="cellIs" dxfId="3" priority="12" stopIfTrue="1" operator="equal">
      <formula>0</formula>
    </cfRule>
  </conditionalFormatting>
  <conditionalFormatting sqref="I648">
    <cfRule type="cellIs" dxfId="2" priority="11" stopIfTrue="1" operator="equal">
      <formula>0</formula>
    </cfRule>
  </conditionalFormatting>
  <conditionalFormatting sqref="I649">
    <cfRule type="cellIs" dxfId="1" priority="10" stopIfTrue="1" operator="equal">
      <formula>0</formula>
    </cfRule>
  </conditionalFormatting>
  <conditionalFormatting sqref="I651">
    <cfRule type="cellIs" dxfId="0" priority="9" stopIfTrue="1" operator="equal">
      <formula>0</formula>
    </cfRule>
  </conditionalFormatting>
  <dataValidations count="1">
    <dataValidation type="list" allowBlank="1" showInputMessage="1" showErrorMessage="1" sqref="E110 E120 E38:E40 E42:E45 E47:E48 E50 E52:E61 E63:E73 E75 E77:E78 E80:E82 E84:E87 E89:E94 E96:E101 E650 E644 E639 E632 E627 E618 E614 E609 E604 E600 E595 E584 E579 E576 E565 E556 E548 E542 E537 E529 E522 E511 E505 E499 E494 E489 E478 E469 E463 E457 E449 E427 E413 E398 E389 E384 E374 E369 E362 E355 E345 E336 E331 E325 E320 E316 E309 E301 E297 E293 E286 E282 E277 E270 E265 E261 E257 E251 E246 E233 E227 E219 E213 E203 E199 E194 E186 E183 E177 E164 E152 E143 E137 E127 E28:E36">
      <formula1>$T$4:$T$9</formula1>
    </dataValidation>
  </dataValidations>
  <pageMargins left="0.23622047244094491" right="0.23622047244094491" top="0.39370078740157483" bottom="0.39370078740157483" header="0" footer="0"/>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1"/>
  <sheetViews>
    <sheetView zoomScale="55" zoomScaleNormal="55" workbookViewId="0">
      <selection activeCell="A144" sqref="A144"/>
    </sheetView>
  </sheetViews>
  <sheetFormatPr baseColWidth="10" defaultRowHeight="12.75"/>
  <cols>
    <col min="1" max="1" width="91.5703125" style="37" customWidth="1"/>
    <col min="2" max="2" width="73" style="37" customWidth="1"/>
    <col min="3" max="3" width="53.7109375" style="37" customWidth="1"/>
    <col min="4" max="16384" width="11.42578125" style="37"/>
  </cols>
  <sheetData>
    <row r="1" spans="1:3" ht="35.25">
      <c r="A1" s="90" t="s">
        <v>645</v>
      </c>
    </row>
    <row r="2" spans="1:3" ht="13.5" thickBot="1"/>
    <row r="3" spans="1:3" ht="16.5" thickBot="1">
      <c r="A3" s="39" t="s">
        <v>449</v>
      </c>
      <c r="B3" s="296" t="s">
        <v>685</v>
      </c>
    </row>
    <row r="4" spans="1:3" ht="16.5" thickBot="1">
      <c r="A4" s="40" t="s">
        <v>450</v>
      </c>
      <c r="B4" s="296"/>
    </row>
    <row r="5" spans="1:3" ht="16.5" thickBot="1">
      <c r="A5" s="40" t="s">
        <v>451</v>
      </c>
      <c r="B5" s="296"/>
    </row>
    <row r="6" spans="1:3" ht="16.5" thickBot="1">
      <c r="A6" s="40" t="s">
        <v>452</v>
      </c>
      <c r="B6" s="296"/>
    </row>
    <row r="7" spans="1:3" ht="16.5" thickBot="1">
      <c r="A7" s="40" t="s">
        <v>453</v>
      </c>
      <c r="B7" s="296"/>
    </row>
    <row r="8" spans="1:3" ht="16.5" thickBot="1">
      <c r="A8" s="40" t="s">
        <v>454</v>
      </c>
      <c r="B8" s="296"/>
    </row>
    <row r="9" spans="1:3" ht="16.5" thickBot="1">
      <c r="A9" s="40" t="s">
        <v>455</v>
      </c>
      <c r="B9" s="296"/>
    </row>
    <row r="10" spans="1:3" ht="16.5" thickBot="1">
      <c r="A10" s="40" t="s">
        <v>456</v>
      </c>
      <c r="B10" s="296"/>
    </row>
    <row r="11" spans="1:3" ht="16.5" thickBot="1">
      <c r="A11" s="40" t="s">
        <v>457</v>
      </c>
      <c r="B11" s="296"/>
    </row>
    <row r="12" spans="1:3" ht="16.5" thickBot="1">
      <c r="A12" s="40" t="s">
        <v>458</v>
      </c>
      <c r="B12" s="297">
        <v>1</v>
      </c>
      <c r="C12" s="297"/>
    </row>
    <row r="13" spans="1:3" ht="16.5" thickBot="1">
      <c r="A13" s="40" t="s">
        <v>459</v>
      </c>
      <c r="B13" s="297"/>
      <c r="C13" s="297"/>
    </row>
    <row r="14" spans="1:3" ht="16.5" thickBot="1">
      <c r="A14" s="40" t="s">
        <v>460</v>
      </c>
      <c r="B14" s="297"/>
      <c r="C14" s="297"/>
    </row>
    <row r="15" spans="1:3" ht="16.5" thickBot="1">
      <c r="A15" s="40" t="s">
        <v>461</v>
      </c>
      <c r="B15" s="297"/>
      <c r="C15" s="297"/>
    </row>
    <row r="16" spans="1:3" ht="16.5" thickBot="1">
      <c r="A16" s="40" t="s">
        <v>462</v>
      </c>
      <c r="B16" s="297"/>
      <c r="C16" s="297"/>
    </row>
    <row r="17" spans="1:3" ht="16.5" thickBot="1">
      <c r="A17" s="40" t="s">
        <v>463</v>
      </c>
      <c r="B17" s="297"/>
      <c r="C17" s="297"/>
    </row>
    <row r="18" spans="1:3" ht="16.5" thickBot="1">
      <c r="A18" s="40" t="s">
        <v>464</v>
      </c>
      <c r="B18" s="297"/>
      <c r="C18" s="297"/>
    </row>
    <row r="19" spans="1:3" ht="15">
      <c r="A19" s="41"/>
      <c r="B19" s="297"/>
      <c r="C19" s="297"/>
    </row>
    <row r="21" spans="1:3" ht="33.75">
      <c r="A21" s="92" t="s">
        <v>448</v>
      </c>
    </row>
    <row r="22" spans="1:3" ht="13.5" thickBot="1"/>
    <row r="23" spans="1:3" ht="15.75" thickBot="1">
      <c r="A23" s="42" t="s">
        <v>381</v>
      </c>
      <c r="B23" s="42" t="s">
        <v>407</v>
      </c>
      <c r="C23" s="43" t="s">
        <v>447</v>
      </c>
    </row>
    <row r="24" spans="1:3" ht="17.25" customHeight="1" thickBot="1">
      <c r="A24" s="259" t="s">
        <v>686</v>
      </c>
      <c r="B24" s="42" t="s">
        <v>379</v>
      </c>
      <c r="C24" s="43" t="s">
        <v>379</v>
      </c>
    </row>
    <row r="25" spans="1:3" ht="15.75" thickBot="1">
      <c r="A25" s="260"/>
      <c r="B25" s="44"/>
      <c r="C25" s="45" t="s">
        <v>432</v>
      </c>
    </row>
    <row r="26" spans="1:3" ht="15.75" thickBot="1">
      <c r="A26" s="260"/>
      <c r="B26" s="46"/>
      <c r="C26" s="45" t="s">
        <v>431</v>
      </c>
    </row>
    <row r="27" spans="1:3" ht="15.75" thickBot="1">
      <c r="A27" s="260"/>
      <c r="B27" s="46"/>
      <c r="C27" s="45" t="s">
        <v>446</v>
      </c>
    </row>
    <row r="28" spans="1:3" ht="15.75" thickBot="1">
      <c r="A28" s="260"/>
      <c r="B28" s="269" t="s">
        <v>429</v>
      </c>
      <c r="C28" s="45" t="s">
        <v>445</v>
      </c>
    </row>
    <row r="29" spans="1:3" ht="15.75" thickBot="1">
      <c r="A29" s="260"/>
      <c r="B29" s="269"/>
      <c r="C29" s="45" t="s">
        <v>444</v>
      </c>
    </row>
    <row r="30" spans="1:3" ht="15.75" thickBot="1">
      <c r="A30" s="260"/>
      <c r="B30" s="46"/>
      <c r="C30" s="45" t="s">
        <v>427</v>
      </c>
    </row>
    <row r="31" spans="1:3" ht="15.75" thickBot="1">
      <c r="A31" s="260"/>
      <c r="B31" s="46"/>
      <c r="C31" s="45" t="s">
        <v>443</v>
      </c>
    </row>
    <row r="32" spans="1:3" ht="15.75" thickBot="1">
      <c r="A32" s="260"/>
      <c r="B32" s="48"/>
      <c r="C32" s="45" t="s">
        <v>442</v>
      </c>
    </row>
    <row r="33" spans="1:8" ht="15.75" thickBot="1">
      <c r="A33" s="260"/>
      <c r="B33" s="44"/>
      <c r="C33" s="43" t="s">
        <v>441</v>
      </c>
    </row>
    <row r="34" spans="1:8" ht="15.75" customHeight="1" thickBot="1">
      <c r="A34" s="260"/>
      <c r="B34" s="46"/>
      <c r="C34" s="45" t="s">
        <v>440</v>
      </c>
      <c r="F34" s="297">
        <v>2</v>
      </c>
      <c r="G34" s="297"/>
      <c r="H34" s="297"/>
    </row>
    <row r="35" spans="1:8" ht="15.75" customHeight="1" thickBot="1">
      <c r="A35" s="260"/>
      <c r="B35" s="46"/>
      <c r="C35" s="43" t="s">
        <v>439</v>
      </c>
      <c r="F35" s="297"/>
      <c r="G35" s="297"/>
      <c r="H35" s="297"/>
    </row>
    <row r="36" spans="1:8" ht="15.75" customHeight="1" thickBot="1">
      <c r="A36" s="260"/>
      <c r="B36" s="269" t="s">
        <v>438</v>
      </c>
      <c r="C36" s="45" t="s">
        <v>420</v>
      </c>
      <c r="F36" s="297"/>
      <c r="G36" s="297"/>
      <c r="H36" s="297"/>
    </row>
    <row r="37" spans="1:8" ht="15.75" customHeight="1" thickBot="1">
      <c r="A37" s="260"/>
      <c r="B37" s="269"/>
      <c r="C37" s="45" t="s">
        <v>419</v>
      </c>
      <c r="F37" s="297"/>
      <c r="G37" s="297"/>
      <c r="H37" s="297"/>
    </row>
    <row r="38" spans="1:8" ht="15.75" customHeight="1" thickBot="1">
      <c r="A38" s="260"/>
      <c r="B38" s="46"/>
      <c r="C38" s="45" t="s">
        <v>418</v>
      </c>
      <c r="F38" s="297"/>
      <c r="G38" s="297"/>
      <c r="H38" s="297"/>
    </row>
    <row r="39" spans="1:8" ht="15.75" customHeight="1" thickBot="1">
      <c r="A39" s="260"/>
      <c r="B39" s="46"/>
      <c r="C39" s="43" t="s">
        <v>437</v>
      </c>
      <c r="F39" s="297"/>
      <c r="G39" s="297"/>
      <c r="H39" s="297"/>
    </row>
    <row r="40" spans="1:8" ht="15.75" customHeight="1" thickBot="1">
      <c r="A40" s="260"/>
      <c r="B40" s="48"/>
      <c r="C40" s="43" t="s">
        <v>417</v>
      </c>
      <c r="F40" s="297"/>
      <c r="G40" s="297"/>
      <c r="H40" s="297"/>
    </row>
    <row r="41" spans="1:8" ht="15.75" customHeight="1" thickBot="1">
      <c r="A41" s="260"/>
      <c r="B41" s="44"/>
      <c r="C41" s="45" t="s">
        <v>436</v>
      </c>
      <c r="F41" s="297"/>
      <c r="G41" s="297"/>
      <c r="H41" s="297"/>
    </row>
    <row r="42" spans="1:8" ht="15.75" customHeight="1" thickBot="1">
      <c r="A42" s="260"/>
      <c r="B42" s="47" t="s">
        <v>415</v>
      </c>
      <c r="C42" s="45" t="s">
        <v>414</v>
      </c>
      <c r="F42" s="297"/>
      <c r="G42" s="297"/>
      <c r="H42" s="297"/>
    </row>
    <row r="43" spans="1:8" ht="15.75" customHeight="1" thickBot="1">
      <c r="A43" s="260"/>
      <c r="B43" s="48"/>
      <c r="C43" s="45" t="s">
        <v>435</v>
      </c>
      <c r="F43" s="297"/>
      <c r="G43" s="297"/>
      <c r="H43" s="297"/>
    </row>
    <row r="44" spans="1:8" ht="15.75" customHeight="1" thickBot="1">
      <c r="A44" s="260"/>
      <c r="B44" s="44"/>
      <c r="C44" s="45" t="s">
        <v>412</v>
      </c>
      <c r="F44" s="297"/>
      <c r="G44" s="297"/>
      <c r="H44" s="297"/>
    </row>
    <row r="45" spans="1:8" ht="15.75" customHeight="1" thickBot="1">
      <c r="A45" s="260"/>
      <c r="B45" s="269" t="s">
        <v>411</v>
      </c>
      <c r="C45" s="45" t="s">
        <v>434</v>
      </c>
      <c r="F45" s="297"/>
      <c r="G45" s="297"/>
      <c r="H45" s="297"/>
    </row>
    <row r="46" spans="1:8" ht="15.75" customHeight="1" thickBot="1">
      <c r="A46" s="260"/>
      <c r="B46" s="269"/>
      <c r="C46" s="45" t="s">
        <v>409</v>
      </c>
      <c r="F46" s="297"/>
      <c r="G46" s="297"/>
      <c r="H46" s="297"/>
    </row>
    <row r="47" spans="1:8" ht="15.75" customHeight="1" thickBot="1">
      <c r="A47" s="261"/>
      <c r="B47" s="48"/>
      <c r="C47" s="45" t="s">
        <v>408</v>
      </c>
      <c r="F47" s="297"/>
      <c r="G47" s="297"/>
      <c r="H47" s="297"/>
    </row>
    <row r="48" spans="1:8" ht="13.5" customHeight="1" thickBot="1">
      <c r="A48" s="49"/>
      <c r="B48" s="49"/>
      <c r="C48" s="50"/>
      <c r="F48" s="297"/>
      <c r="G48" s="297"/>
      <c r="H48" s="297"/>
    </row>
    <row r="49" spans="1:3" ht="15.75" thickBot="1">
      <c r="A49" s="51" t="s">
        <v>381</v>
      </c>
      <c r="B49" s="52" t="s">
        <v>407</v>
      </c>
      <c r="C49" s="43" t="s">
        <v>380</v>
      </c>
    </row>
    <row r="50" spans="1:3" ht="15.75" thickBot="1">
      <c r="A50" s="262" t="s">
        <v>686</v>
      </c>
      <c r="B50" s="53" t="s">
        <v>433</v>
      </c>
      <c r="C50" s="54" t="s">
        <v>379</v>
      </c>
    </row>
    <row r="51" spans="1:3" ht="15.75" thickBot="1">
      <c r="A51" s="260"/>
      <c r="B51" s="44"/>
      <c r="C51" s="54" t="s">
        <v>432</v>
      </c>
    </row>
    <row r="52" spans="1:3" ht="15.75" thickBot="1">
      <c r="A52" s="260"/>
      <c r="B52" s="46"/>
      <c r="C52" s="54" t="s">
        <v>431</v>
      </c>
    </row>
    <row r="53" spans="1:3" ht="15.75" thickBot="1">
      <c r="A53" s="260"/>
      <c r="B53" s="46"/>
      <c r="C53" s="54" t="s">
        <v>430</v>
      </c>
    </row>
    <row r="54" spans="1:3" ht="15.75" thickBot="1">
      <c r="A54" s="260"/>
      <c r="B54" s="46" t="s">
        <v>429</v>
      </c>
      <c r="C54" s="54" t="s">
        <v>428</v>
      </c>
    </row>
    <row r="55" spans="1:3" ht="15.75" thickBot="1">
      <c r="A55" s="260"/>
      <c r="B55" s="46"/>
      <c r="C55" s="54" t="s">
        <v>427</v>
      </c>
    </row>
    <row r="56" spans="1:3" ht="15.75" thickBot="1">
      <c r="A56" s="260"/>
      <c r="B56" s="46"/>
      <c r="C56" s="54" t="s">
        <v>426</v>
      </c>
    </row>
    <row r="57" spans="1:3" ht="15.75" thickBot="1">
      <c r="A57" s="260"/>
      <c r="B57" s="48"/>
      <c r="C57" s="54" t="s">
        <v>425</v>
      </c>
    </row>
    <row r="58" spans="1:3" ht="15.75" thickBot="1">
      <c r="A58" s="260"/>
      <c r="B58" s="44"/>
      <c r="C58" s="54" t="s">
        <v>424</v>
      </c>
    </row>
    <row r="59" spans="1:3" ht="15.75" thickBot="1">
      <c r="A59" s="260"/>
      <c r="B59" s="46"/>
      <c r="C59" s="54" t="s">
        <v>423</v>
      </c>
    </row>
    <row r="60" spans="1:3" ht="15.75" thickBot="1">
      <c r="A60" s="260"/>
      <c r="B60" s="46"/>
      <c r="C60" s="54" t="s">
        <v>422</v>
      </c>
    </row>
    <row r="61" spans="1:3" ht="15.75" thickBot="1">
      <c r="A61" s="260"/>
      <c r="B61" s="47" t="s">
        <v>421</v>
      </c>
      <c r="C61" s="54" t="s">
        <v>420</v>
      </c>
    </row>
    <row r="62" spans="1:3" ht="15.75" thickBot="1">
      <c r="A62" s="260"/>
      <c r="B62" s="46"/>
      <c r="C62" s="54" t="s">
        <v>419</v>
      </c>
    </row>
    <row r="63" spans="1:3" ht="15.75" thickBot="1">
      <c r="A63" s="260"/>
      <c r="B63" s="46"/>
      <c r="C63" s="54" t="s">
        <v>418</v>
      </c>
    </row>
    <row r="64" spans="1:3" ht="15.75" thickBot="1">
      <c r="A64" s="260"/>
      <c r="B64" s="48"/>
      <c r="C64" s="54" t="s">
        <v>417</v>
      </c>
    </row>
    <row r="65" spans="1:3" ht="15.75" thickBot="1">
      <c r="A65" s="260"/>
      <c r="B65" s="44"/>
      <c r="C65" s="54" t="s">
        <v>416</v>
      </c>
    </row>
    <row r="66" spans="1:3" ht="15.75" thickBot="1">
      <c r="A66" s="260"/>
      <c r="B66" s="47" t="s">
        <v>415</v>
      </c>
      <c r="C66" s="54" t="s">
        <v>414</v>
      </c>
    </row>
    <row r="67" spans="1:3" ht="15.75" thickBot="1">
      <c r="A67" s="260"/>
      <c r="B67" s="48"/>
      <c r="C67" s="54" t="s">
        <v>413</v>
      </c>
    </row>
    <row r="68" spans="1:3" ht="15.75" thickBot="1">
      <c r="A68" s="260"/>
      <c r="B68" s="44"/>
      <c r="C68" s="54" t="s">
        <v>412</v>
      </c>
    </row>
    <row r="69" spans="1:3" ht="15.75" thickBot="1">
      <c r="A69" s="260"/>
      <c r="B69" s="269" t="s">
        <v>411</v>
      </c>
      <c r="C69" s="54" t="s">
        <v>410</v>
      </c>
    </row>
    <row r="70" spans="1:3" ht="15.75" thickBot="1">
      <c r="A70" s="260"/>
      <c r="B70" s="269"/>
      <c r="C70" s="54" t="s">
        <v>409</v>
      </c>
    </row>
    <row r="71" spans="1:3" ht="15.75" thickBot="1">
      <c r="A71" s="261"/>
      <c r="B71" s="48"/>
      <c r="C71" s="54" t="s">
        <v>408</v>
      </c>
    </row>
    <row r="72" spans="1:3" ht="13.5" thickBot="1">
      <c r="C72" s="38"/>
    </row>
    <row r="73" spans="1:3" ht="15.75" thickBot="1">
      <c r="A73" s="61" t="s">
        <v>381</v>
      </c>
      <c r="B73" s="42" t="s">
        <v>407</v>
      </c>
      <c r="C73" s="43" t="s">
        <v>380</v>
      </c>
    </row>
    <row r="74" spans="1:3" ht="15.75" thickBot="1">
      <c r="A74" s="270" t="s">
        <v>687</v>
      </c>
      <c r="B74" s="273" t="s">
        <v>406</v>
      </c>
      <c r="C74" s="43" t="s">
        <v>405</v>
      </c>
    </row>
    <row r="75" spans="1:3" ht="15.75" thickBot="1">
      <c r="A75" s="271"/>
      <c r="B75" s="271"/>
      <c r="C75" s="43" t="s">
        <v>404</v>
      </c>
    </row>
    <row r="76" spans="1:3" ht="15.75" thickBot="1">
      <c r="A76" s="271"/>
      <c r="B76" s="271"/>
      <c r="C76" s="43" t="s">
        <v>403</v>
      </c>
    </row>
    <row r="77" spans="1:3" ht="15.75" thickBot="1">
      <c r="A77" s="271"/>
      <c r="B77" s="271"/>
      <c r="C77" s="43" t="s">
        <v>402</v>
      </c>
    </row>
    <row r="78" spans="1:3" ht="15.75" thickBot="1">
      <c r="A78" s="271"/>
      <c r="B78" s="271"/>
      <c r="C78" s="43" t="s">
        <v>401</v>
      </c>
    </row>
    <row r="79" spans="1:3" ht="15.75" thickBot="1">
      <c r="A79" s="271"/>
      <c r="B79" s="271"/>
      <c r="C79" s="43" t="s">
        <v>400</v>
      </c>
    </row>
    <row r="80" spans="1:3" ht="15.75" thickBot="1">
      <c r="A80" s="272"/>
      <c r="B80" s="272"/>
      <c r="C80" s="43" t="s">
        <v>399</v>
      </c>
    </row>
    <row r="81" spans="1:3">
      <c r="C81" s="38"/>
    </row>
    <row r="82" spans="1:3" ht="60">
      <c r="A82" s="91" t="s">
        <v>644</v>
      </c>
      <c r="C82" s="38"/>
    </row>
    <row r="83" spans="1:3" ht="13.5" thickBot="1">
      <c r="C83" s="38"/>
    </row>
    <row r="84" spans="1:3" ht="13.5" thickBot="1">
      <c r="A84" s="55" t="s">
        <v>381</v>
      </c>
      <c r="B84" s="55" t="s">
        <v>398</v>
      </c>
      <c r="C84" s="38"/>
    </row>
    <row r="85" spans="1:3" ht="15.75" customHeight="1" thickBot="1">
      <c r="A85" s="263" t="s">
        <v>688</v>
      </c>
      <c r="B85" s="56" t="s">
        <v>397</v>
      </c>
      <c r="C85" s="38"/>
    </row>
    <row r="86" spans="1:3" ht="15.75" customHeight="1" thickBot="1">
      <c r="A86" s="264"/>
      <c r="B86" s="56" t="s">
        <v>396</v>
      </c>
      <c r="C86" s="38"/>
    </row>
    <row r="87" spans="1:3" ht="15.75" customHeight="1" thickBot="1">
      <c r="A87" s="264"/>
      <c r="B87" s="56" t="s">
        <v>395</v>
      </c>
      <c r="C87" s="38"/>
    </row>
    <row r="88" spans="1:3" ht="15.75" customHeight="1" thickBot="1">
      <c r="A88" s="264"/>
      <c r="B88" s="56" t="s">
        <v>378</v>
      </c>
      <c r="C88" s="38"/>
    </row>
    <row r="89" spans="1:3" ht="15.75" customHeight="1" thickBot="1">
      <c r="A89" s="264"/>
      <c r="B89" s="56" t="s">
        <v>377</v>
      </c>
      <c r="C89" s="38"/>
    </row>
    <row r="90" spans="1:3" ht="15.75" customHeight="1" thickBot="1">
      <c r="A90" s="264"/>
      <c r="B90" s="56" t="s">
        <v>376</v>
      </c>
      <c r="C90" s="38"/>
    </row>
    <row r="91" spans="1:3" ht="15.75" customHeight="1" thickBot="1">
      <c r="A91" s="264"/>
      <c r="B91" s="56" t="s">
        <v>375</v>
      </c>
      <c r="C91" s="38"/>
    </row>
    <row r="92" spans="1:3" ht="15.75" customHeight="1" thickBot="1">
      <c r="A92" s="264"/>
      <c r="B92" s="56" t="s">
        <v>374</v>
      </c>
      <c r="C92" s="38"/>
    </row>
    <row r="93" spans="1:3" ht="15.75" customHeight="1" thickBot="1">
      <c r="A93" s="264"/>
      <c r="B93" s="56" t="s">
        <v>373</v>
      </c>
    </row>
    <row r="94" spans="1:3" ht="15.75" customHeight="1" thickBot="1">
      <c r="A94" s="264"/>
      <c r="B94" s="56" t="s">
        <v>392</v>
      </c>
    </row>
    <row r="95" spans="1:3" ht="15.75" customHeight="1" thickBot="1">
      <c r="A95" s="264"/>
      <c r="B95" s="56" t="s">
        <v>391</v>
      </c>
    </row>
    <row r="96" spans="1:3" ht="15.75" thickBot="1">
      <c r="A96" s="264"/>
      <c r="B96" s="56" t="s">
        <v>390</v>
      </c>
    </row>
    <row r="97" spans="1:5" ht="15.75" thickBot="1">
      <c r="A97" s="264"/>
      <c r="B97" s="56" t="s">
        <v>389</v>
      </c>
    </row>
    <row r="98" spans="1:5" ht="15.75" thickBot="1">
      <c r="A98" s="265"/>
      <c r="B98" s="56" t="s">
        <v>388</v>
      </c>
      <c r="C98" s="297">
        <v>3</v>
      </c>
      <c r="D98" s="297"/>
      <c r="E98" s="297"/>
    </row>
    <row r="99" spans="1:5" ht="13.5" thickBot="1">
      <c r="A99" s="57"/>
      <c r="B99" s="57"/>
      <c r="C99" s="297"/>
      <c r="D99" s="297"/>
      <c r="E99" s="297"/>
    </row>
    <row r="100" spans="1:5" ht="15.75" thickBot="1">
      <c r="A100" s="55" t="s">
        <v>381</v>
      </c>
      <c r="B100" s="55" t="s">
        <v>380</v>
      </c>
      <c r="C100" s="297"/>
      <c r="D100" s="297"/>
      <c r="E100" s="297"/>
    </row>
    <row r="101" spans="1:5" ht="30.75" customHeight="1" thickBot="1">
      <c r="A101" s="266" t="s">
        <v>688</v>
      </c>
      <c r="B101" s="58" t="s">
        <v>397</v>
      </c>
      <c r="C101" s="297"/>
      <c r="D101" s="297"/>
      <c r="E101" s="297"/>
    </row>
    <row r="102" spans="1:5" ht="15.75" thickBot="1">
      <c r="A102" s="267"/>
      <c r="B102" s="58" t="s">
        <v>396</v>
      </c>
      <c r="C102" s="297"/>
      <c r="D102" s="297"/>
      <c r="E102" s="297"/>
    </row>
    <row r="103" spans="1:5" ht="15.75" customHeight="1" thickBot="1">
      <c r="A103" s="267"/>
      <c r="B103" s="58" t="s">
        <v>395</v>
      </c>
      <c r="C103" s="297"/>
      <c r="D103" s="297"/>
      <c r="E103" s="297"/>
    </row>
    <row r="104" spans="1:5" ht="15.75" customHeight="1" thickBot="1">
      <c r="A104" s="267"/>
      <c r="B104" s="58" t="s">
        <v>378</v>
      </c>
      <c r="C104" s="297"/>
      <c r="D104" s="297"/>
      <c r="E104" s="297"/>
    </row>
    <row r="105" spans="1:5" ht="15.75" customHeight="1" thickBot="1">
      <c r="A105" s="267"/>
      <c r="B105" s="58" t="s">
        <v>377</v>
      </c>
      <c r="C105" s="297"/>
      <c r="D105" s="297"/>
      <c r="E105" s="297"/>
    </row>
    <row r="106" spans="1:5" ht="30.75" thickBot="1">
      <c r="A106" s="267"/>
      <c r="B106" s="59" t="s">
        <v>394</v>
      </c>
    </row>
    <row r="107" spans="1:5" ht="30.75" thickBot="1">
      <c r="A107" s="267"/>
      <c r="B107" s="59" t="s">
        <v>393</v>
      </c>
    </row>
    <row r="108" spans="1:5" ht="30.75" thickBot="1">
      <c r="A108" s="267"/>
      <c r="B108" s="58" t="s">
        <v>375</v>
      </c>
    </row>
    <row r="109" spans="1:5" ht="15.75" thickBot="1">
      <c r="A109" s="267"/>
      <c r="B109" s="58" t="s">
        <v>374</v>
      </c>
    </row>
    <row r="110" spans="1:5" ht="15.75" thickBot="1">
      <c r="A110" s="267"/>
      <c r="B110" s="58" t="s">
        <v>373</v>
      </c>
    </row>
    <row r="111" spans="1:5" ht="15.75" thickBot="1">
      <c r="A111" s="267"/>
      <c r="B111" s="58" t="s">
        <v>392</v>
      </c>
    </row>
    <row r="112" spans="1:5" ht="15.75" thickBot="1">
      <c r="A112" s="267"/>
      <c r="B112" s="58" t="s">
        <v>391</v>
      </c>
    </row>
    <row r="113" spans="1:2" ht="15.75" thickBot="1">
      <c r="A113" s="267"/>
      <c r="B113" s="58" t="s">
        <v>390</v>
      </c>
    </row>
    <row r="114" spans="1:2" ht="15.75" thickBot="1">
      <c r="A114" s="267"/>
      <c r="B114" s="58" t="s">
        <v>389</v>
      </c>
    </row>
    <row r="115" spans="1:2" ht="15.75" thickBot="1">
      <c r="A115" s="268"/>
      <c r="B115" s="58" t="s">
        <v>388</v>
      </c>
    </row>
    <row r="116" spans="1:2" ht="13.5" thickBot="1">
      <c r="A116" s="57"/>
      <c r="B116" s="57"/>
    </row>
    <row r="117" spans="1:2" ht="15.75" thickBot="1">
      <c r="A117" s="60" t="s">
        <v>381</v>
      </c>
      <c r="B117" s="55" t="s">
        <v>380</v>
      </c>
    </row>
    <row r="118" spans="1:2" ht="15.75" thickBot="1">
      <c r="A118" s="288" t="s">
        <v>688</v>
      </c>
      <c r="B118" s="56" t="s">
        <v>387</v>
      </c>
    </row>
    <row r="119" spans="1:2" ht="15.75" thickBot="1">
      <c r="A119" s="289"/>
      <c r="B119" s="56" t="s">
        <v>386</v>
      </c>
    </row>
    <row r="120" spans="1:2" ht="15.75" thickBot="1">
      <c r="A120" s="289"/>
      <c r="B120" s="56" t="s">
        <v>385</v>
      </c>
    </row>
    <row r="121" spans="1:2" ht="15.75" thickBot="1">
      <c r="A121" s="289"/>
      <c r="B121" s="56" t="s">
        <v>384</v>
      </c>
    </row>
    <row r="122" spans="1:2" ht="15.75" thickBot="1">
      <c r="A122" s="289"/>
      <c r="B122" s="56" t="s">
        <v>383</v>
      </c>
    </row>
    <row r="123" spans="1:2" ht="15.75" thickBot="1">
      <c r="A123" s="290"/>
      <c r="B123" s="56" t="s">
        <v>382</v>
      </c>
    </row>
    <row r="126" spans="1:2" ht="15.75">
      <c r="A126" s="94" t="s">
        <v>646</v>
      </c>
      <c r="B126" s="57"/>
    </row>
    <row r="127" spans="1:2" ht="15.75">
      <c r="A127" s="94" t="s">
        <v>647</v>
      </c>
      <c r="B127" s="57"/>
    </row>
    <row r="128" spans="1:2">
      <c r="A128" s="57"/>
      <c r="B128" s="57"/>
    </row>
    <row r="129" spans="1:3" ht="15.75" thickBot="1">
      <c r="A129" s="55" t="s">
        <v>381</v>
      </c>
      <c r="B129" s="55" t="s">
        <v>380</v>
      </c>
    </row>
    <row r="130" spans="1:3" ht="29.25" customHeight="1" thickBot="1">
      <c r="A130" s="274" t="s">
        <v>688</v>
      </c>
      <c r="B130" s="93" t="s">
        <v>465</v>
      </c>
    </row>
    <row r="131" spans="1:3" ht="19.5" thickBot="1">
      <c r="A131" s="275"/>
      <c r="B131" s="93" t="s">
        <v>466</v>
      </c>
    </row>
    <row r="132" spans="1:3" ht="19.5" thickBot="1">
      <c r="A132" s="275"/>
      <c r="B132" s="93" t="s">
        <v>467</v>
      </c>
    </row>
    <row r="133" spans="1:3" ht="19.5" thickBot="1">
      <c r="A133" s="275"/>
      <c r="B133" s="93" t="s">
        <v>468</v>
      </c>
    </row>
    <row r="134" spans="1:3" ht="19.5" thickBot="1">
      <c r="A134" s="275"/>
      <c r="B134" s="93" t="s">
        <v>469</v>
      </c>
    </row>
    <row r="135" spans="1:3" ht="19.5" thickBot="1">
      <c r="A135" s="275"/>
      <c r="B135" s="93" t="s">
        <v>470</v>
      </c>
    </row>
    <row r="136" spans="1:3" ht="19.5" thickBot="1">
      <c r="A136" s="275"/>
      <c r="B136" s="93" t="s">
        <v>471</v>
      </c>
    </row>
    <row r="137" spans="1:3" ht="19.5" thickBot="1">
      <c r="A137" s="275"/>
      <c r="B137" s="93" t="s">
        <v>472</v>
      </c>
    </row>
    <row r="138" spans="1:3" ht="19.5" thickBot="1">
      <c r="A138" s="275"/>
      <c r="B138" s="93" t="s">
        <v>473</v>
      </c>
    </row>
    <row r="139" spans="1:3" ht="19.5" thickBot="1">
      <c r="A139" s="276"/>
      <c r="B139" s="93" t="s">
        <v>474</v>
      </c>
    </row>
    <row r="141" spans="1:3" ht="27.75">
      <c r="A141" s="258" t="s">
        <v>648</v>
      </c>
      <c r="B141" s="258"/>
      <c r="C141" s="258"/>
    </row>
    <row r="142" spans="1:3" ht="13.5" thickBot="1"/>
    <row r="143" spans="1:3" ht="32.25" thickBot="1">
      <c r="A143" s="62" t="s">
        <v>475</v>
      </c>
      <c r="B143" s="62" t="s">
        <v>476</v>
      </c>
      <c r="C143" s="62" t="s">
        <v>477</v>
      </c>
    </row>
    <row r="144" spans="1:3" ht="227.25" customHeight="1" thickBot="1">
      <c r="A144" s="63" t="s">
        <v>480</v>
      </c>
      <c r="B144" s="64" t="s">
        <v>478</v>
      </c>
      <c r="C144" s="65" t="s">
        <v>479</v>
      </c>
    </row>
    <row r="145" spans="1:12" ht="13.5" thickBot="1"/>
    <row r="146" spans="1:12" ht="20.25">
      <c r="A146" s="248" t="s">
        <v>481</v>
      </c>
      <c r="B146" s="66" t="s">
        <v>482</v>
      </c>
      <c r="C146" s="277" t="s">
        <v>485</v>
      </c>
      <c r="D146" s="278"/>
    </row>
    <row r="147" spans="1:12" ht="24.75" customHeight="1">
      <c r="A147" s="249"/>
      <c r="B147" s="67" t="s">
        <v>483</v>
      </c>
      <c r="C147" s="279"/>
      <c r="D147" s="280"/>
    </row>
    <row r="148" spans="1:12" ht="27" customHeight="1" thickBot="1">
      <c r="A148" s="250"/>
      <c r="B148" s="68" t="s">
        <v>484</v>
      </c>
      <c r="C148" s="281"/>
      <c r="D148" s="282"/>
      <c r="F148" s="297">
        <v>4</v>
      </c>
      <c r="G148" s="297"/>
      <c r="H148" s="297"/>
      <c r="I148" s="297"/>
      <c r="J148" s="297"/>
      <c r="K148" s="297"/>
      <c r="L148" s="297"/>
    </row>
    <row r="149" spans="1:12" ht="23.25" customHeight="1">
      <c r="A149" s="69"/>
      <c r="B149" s="70"/>
      <c r="C149" s="254" t="s">
        <v>499</v>
      </c>
      <c r="D149" s="255"/>
      <c r="F149" s="297"/>
      <c r="G149" s="297"/>
      <c r="H149" s="297"/>
      <c r="I149" s="297"/>
      <c r="J149" s="297"/>
      <c r="K149" s="297"/>
      <c r="L149" s="297"/>
    </row>
    <row r="150" spans="1:12" ht="23.25" customHeight="1">
      <c r="A150" s="71"/>
      <c r="B150" s="72"/>
      <c r="C150" s="244" t="s">
        <v>500</v>
      </c>
      <c r="D150" s="245"/>
      <c r="F150" s="297"/>
      <c r="G150" s="297"/>
      <c r="H150" s="297"/>
      <c r="I150" s="297"/>
      <c r="J150" s="297"/>
      <c r="K150" s="297"/>
      <c r="L150" s="297"/>
    </row>
    <row r="151" spans="1:12" ht="24" customHeight="1" thickBot="1">
      <c r="A151" s="73"/>
      <c r="B151" s="74"/>
      <c r="C151" s="298" t="s">
        <v>501</v>
      </c>
      <c r="D151" s="299"/>
      <c r="F151" s="297"/>
      <c r="G151" s="297"/>
      <c r="H151" s="297"/>
      <c r="I151" s="297"/>
      <c r="J151" s="297"/>
      <c r="K151" s="297"/>
      <c r="L151" s="297"/>
    </row>
    <row r="152" spans="1:12" ht="23.25" customHeight="1">
      <c r="A152" s="69"/>
      <c r="B152" s="248" t="s">
        <v>518</v>
      </c>
      <c r="C152" s="254" t="s">
        <v>502</v>
      </c>
      <c r="D152" s="255"/>
      <c r="F152" s="297"/>
      <c r="G152" s="297"/>
      <c r="H152" s="297"/>
      <c r="I152" s="297"/>
      <c r="J152" s="297"/>
      <c r="K152" s="297"/>
      <c r="L152" s="297"/>
    </row>
    <row r="153" spans="1:12" ht="23.25" customHeight="1">
      <c r="A153" s="71"/>
      <c r="B153" s="249"/>
      <c r="C153" s="244" t="s">
        <v>503</v>
      </c>
      <c r="D153" s="245"/>
      <c r="F153" s="297"/>
      <c r="G153" s="297"/>
      <c r="H153" s="297"/>
      <c r="I153" s="297"/>
      <c r="J153" s="297"/>
      <c r="K153" s="297"/>
      <c r="L153" s="297"/>
    </row>
    <row r="154" spans="1:12" ht="23.25" customHeight="1">
      <c r="A154" s="71"/>
      <c r="B154" s="249"/>
      <c r="C154" s="244" t="s">
        <v>504</v>
      </c>
      <c r="D154" s="245"/>
      <c r="F154" s="297"/>
      <c r="G154" s="297"/>
      <c r="H154" s="297"/>
      <c r="I154" s="297"/>
      <c r="J154" s="297"/>
      <c r="K154" s="297"/>
      <c r="L154" s="297"/>
    </row>
    <row r="155" spans="1:12" ht="23.25" customHeight="1">
      <c r="A155" s="71"/>
      <c r="B155" s="249"/>
      <c r="C155" s="244" t="s">
        <v>505</v>
      </c>
      <c r="D155" s="245"/>
      <c r="F155" s="297"/>
      <c r="G155" s="297"/>
      <c r="H155" s="297"/>
      <c r="I155" s="297"/>
      <c r="J155" s="297"/>
      <c r="K155" s="297"/>
      <c r="L155" s="297"/>
    </row>
    <row r="156" spans="1:12" ht="64.5" customHeight="1" thickBot="1">
      <c r="A156" s="75"/>
      <c r="B156" s="250"/>
      <c r="C156" s="246" t="s">
        <v>506</v>
      </c>
      <c r="D156" s="247"/>
      <c r="F156" s="297"/>
      <c r="G156" s="297"/>
      <c r="H156" s="297"/>
      <c r="I156" s="297"/>
      <c r="J156" s="297"/>
      <c r="K156" s="297"/>
      <c r="L156" s="297"/>
    </row>
    <row r="157" spans="1:12" ht="23.25" customHeight="1">
      <c r="A157" s="69"/>
      <c r="B157" s="251" t="s">
        <v>486</v>
      </c>
      <c r="C157" s="254" t="s">
        <v>507</v>
      </c>
      <c r="D157" s="255"/>
      <c r="F157" s="297"/>
      <c r="G157" s="297"/>
      <c r="H157" s="297"/>
      <c r="I157" s="297"/>
      <c r="J157" s="297"/>
      <c r="K157" s="297"/>
      <c r="L157" s="297"/>
    </row>
    <row r="158" spans="1:12" ht="23.25" customHeight="1">
      <c r="A158" s="71"/>
      <c r="B158" s="252"/>
      <c r="C158" s="244" t="s">
        <v>508</v>
      </c>
      <c r="D158" s="245"/>
      <c r="F158" s="297"/>
      <c r="G158" s="297"/>
      <c r="H158" s="297"/>
      <c r="I158" s="297"/>
      <c r="J158" s="297"/>
      <c r="K158" s="297"/>
      <c r="L158" s="297"/>
    </row>
    <row r="159" spans="1:12" ht="23.25" customHeight="1">
      <c r="A159" s="71"/>
      <c r="B159" s="252"/>
      <c r="C159" s="244" t="s">
        <v>509</v>
      </c>
      <c r="D159" s="245"/>
      <c r="F159" s="297"/>
      <c r="G159" s="297"/>
      <c r="H159" s="297"/>
      <c r="I159" s="297"/>
      <c r="J159" s="297"/>
      <c r="K159" s="297"/>
      <c r="L159" s="297"/>
    </row>
    <row r="160" spans="1:12" ht="23.25" customHeight="1">
      <c r="A160" s="71"/>
      <c r="B160" s="252"/>
      <c r="C160" s="244" t="s">
        <v>510</v>
      </c>
      <c r="D160" s="245"/>
      <c r="F160" s="297"/>
      <c r="G160" s="297"/>
      <c r="H160" s="297"/>
      <c r="I160" s="297"/>
      <c r="J160" s="297"/>
      <c r="K160" s="297"/>
      <c r="L160" s="297"/>
    </row>
    <row r="161" spans="1:12" ht="23.25" customHeight="1">
      <c r="A161" s="71"/>
      <c r="B161" s="252"/>
      <c r="C161" s="244" t="s">
        <v>511</v>
      </c>
      <c r="D161" s="245"/>
      <c r="F161" s="297"/>
      <c r="G161" s="297"/>
      <c r="H161" s="297"/>
      <c r="I161" s="297"/>
      <c r="J161" s="297"/>
      <c r="K161" s="297"/>
      <c r="L161" s="297"/>
    </row>
    <row r="162" spans="1:12" ht="23.25" customHeight="1">
      <c r="A162" s="71"/>
      <c r="B162" s="252"/>
      <c r="C162" s="244" t="s">
        <v>512</v>
      </c>
      <c r="D162" s="245"/>
      <c r="F162" s="297"/>
      <c r="G162" s="297"/>
      <c r="H162" s="297"/>
      <c r="I162" s="297"/>
      <c r="J162" s="297"/>
      <c r="K162" s="297"/>
      <c r="L162" s="297"/>
    </row>
    <row r="163" spans="1:12" ht="23.25">
      <c r="A163" s="71"/>
      <c r="B163" s="252"/>
      <c r="C163" s="244" t="s">
        <v>513</v>
      </c>
      <c r="D163" s="245"/>
    </row>
    <row r="164" spans="1:12" ht="23.25">
      <c r="A164" s="71"/>
      <c r="B164" s="252"/>
      <c r="C164" s="244" t="s">
        <v>514</v>
      </c>
      <c r="D164" s="245"/>
    </row>
    <row r="165" spans="1:12" ht="23.25">
      <c r="A165" s="71"/>
      <c r="B165" s="252"/>
      <c r="C165" s="244" t="s">
        <v>515</v>
      </c>
      <c r="D165" s="245"/>
    </row>
    <row r="166" spans="1:12" ht="23.25">
      <c r="A166" s="76"/>
      <c r="B166" s="252"/>
      <c r="C166" s="244" t="s">
        <v>516</v>
      </c>
      <c r="D166" s="245"/>
    </row>
    <row r="167" spans="1:12" ht="47.25" customHeight="1" thickBot="1">
      <c r="A167" s="75"/>
      <c r="B167" s="253"/>
      <c r="C167" s="246" t="s">
        <v>517</v>
      </c>
      <c r="D167" s="247"/>
    </row>
    <row r="168" spans="1:12" ht="13.5" thickBot="1"/>
    <row r="169" spans="1:12" ht="27" thickBot="1">
      <c r="A169" s="283" t="s">
        <v>519</v>
      </c>
      <c r="B169" s="284"/>
    </row>
    <row r="170" spans="1:12" ht="21.75" thickBot="1">
      <c r="A170" s="77" t="s">
        <v>520</v>
      </c>
      <c r="B170" s="78" t="s">
        <v>521</v>
      </c>
    </row>
    <row r="171" spans="1:12" ht="21.75" thickBot="1">
      <c r="A171" s="77" t="s">
        <v>522</v>
      </c>
      <c r="B171" s="78" t="s">
        <v>521</v>
      </c>
    </row>
    <row r="172" spans="1:12" ht="21.75" thickBot="1">
      <c r="A172" s="77" t="s">
        <v>523</v>
      </c>
      <c r="B172" s="78" t="s">
        <v>521</v>
      </c>
    </row>
    <row r="173" spans="1:12" ht="21.75" thickBot="1">
      <c r="A173" s="77" t="s">
        <v>524</v>
      </c>
      <c r="B173" s="78" t="s">
        <v>521</v>
      </c>
    </row>
    <row r="174" spans="1:12" ht="21.75" thickBot="1">
      <c r="A174" s="77" t="s">
        <v>525</v>
      </c>
      <c r="B174" s="79"/>
    </row>
    <row r="175" spans="1:12" ht="21.75" thickBot="1">
      <c r="A175" s="80" t="s">
        <v>526</v>
      </c>
      <c r="B175" s="78" t="s">
        <v>527</v>
      </c>
    </row>
    <row r="176" spans="1:12" ht="21.75" thickBot="1">
      <c r="A176" s="77" t="s">
        <v>528</v>
      </c>
      <c r="B176" s="78" t="s">
        <v>529</v>
      </c>
    </row>
    <row r="177" spans="1:2" ht="20.25">
      <c r="A177" s="81"/>
      <c r="B177" s="81"/>
    </row>
    <row r="178" spans="1:2" ht="21.75" thickBot="1">
      <c r="A178" s="82" t="s">
        <v>530</v>
      </c>
      <c r="B178" s="78" t="s">
        <v>531</v>
      </c>
    </row>
    <row r="179" spans="1:2" ht="21.75" thickBot="1">
      <c r="A179" s="77" t="s">
        <v>532</v>
      </c>
      <c r="B179" s="83"/>
    </row>
    <row r="180" spans="1:2" ht="21.75" thickBot="1">
      <c r="A180" s="77" t="s">
        <v>533</v>
      </c>
      <c r="B180" s="83"/>
    </row>
    <row r="181" spans="1:2" ht="21.75" thickBot="1">
      <c r="A181" s="77" t="s">
        <v>534</v>
      </c>
      <c r="B181" s="78" t="s">
        <v>535</v>
      </c>
    </row>
    <row r="182" spans="1:2" ht="21.75" thickBot="1">
      <c r="A182" s="77" t="s">
        <v>536</v>
      </c>
      <c r="B182" s="83"/>
    </row>
    <row r="183" spans="1:2" ht="21.75" thickBot="1">
      <c r="A183" s="77" t="s">
        <v>537</v>
      </c>
      <c r="B183" s="83"/>
    </row>
    <row r="184" spans="1:2" ht="21.75" thickBot="1">
      <c r="A184" s="77" t="s">
        <v>538</v>
      </c>
      <c r="B184" s="83"/>
    </row>
    <row r="185" spans="1:2" ht="21.75" thickBot="1">
      <c r="A185" s="77" t="s">
        <v>539</v>
      </c>
      <c r="B185" s="78" t="s">
        <v>521</v>
      </c>
    </row>
    <row r="186" spans="1:2" ht="21.75" thickBot="1">
      <c r="A186" s="80" t="s">
        <v>540</v>
      </c>
      <c r="B186" s="83"/>
    </row>
    <row r="187" spans="1:2" ht="21.75" thickBot="1">
      <c r="A187" s="80" t="s">
        <v>541</v>
      </c>
      <c r="B187" s="83"/>
    </row>
    <row r="188" spans="1:2" ht="21.75" thickBot="1">
      <c r="A188" s="77" t="s">
        <v>542</v>
      </c>
      <c r="B188" s="83"/>
    </row>
    <row r="189" spans="1:2" ht="21.75" thickBot="1">
      <c r="A189" s="77" t="s">
        <v>543</v>
      </c>
      <c r="B189" s="83"/>
    </row>
    <row r="190" spans="1:2" ht="21.75" thickBot="1">
      <c r="A190" s="78" t="s">
        <v>544</v>
      </c>
      <c r="B190" s="83"/>
    </row>
    <row r="191" spans="1:2" ht="21.75" thickBot="1">
      <c r="A191" s="77" t="s">
        <v>545</v>
      </c>
      <c r="B191" s="83"/>
    </row>
    <row r="192" spans="1:2" ht="21.75" thickBot="1">
      <c r="A192" s="77" t="s">
        <v>546</v>
      </c>
      <c r="B192" s="83"/>
    </row>
    <row r="193" spans="1:2" ht="21.75" thickBot="1">
      <c r="A193" s="77" t="s">
        <v>547</v>
      </c>
      <c r="B193" s="83"/>
    </row>
    <row r="194" spans="1:2" ht="21.75" thickBot="1">
      <c r="A194" s="77" t="s">
        <v>548</v>
      </c>
      <c r="B194" s="83"/>
    </row>
    <row r="195" spans="1:2" ht="21.75" thickBot="1">
      <c r="A195" s="78" t="s">
        <v>549</v>
      </c>
      <c r="B195" s="83"/>
    </row>
    <row r="196" spans="1:2" ht="21.75" thickBot="1">
      <c r="A196" s="80" t="s">
        <v>550</v>
      </c>
      <c r="B196" s="83"/>
    </row>
    <row r="197" spans="1:2" ht="21.75" thickBot="1">
      <c r="A197" s="80" t="s">
        <v>551</v>
      </c>
      <c r="B197" s="83"/>
    </row>
    <row r="198" spans="1:2" ht="21.75" thickBot="1">
      <c r="A198" s="78" t="s">
        <v>552</v>
      </c>
      <c r="B198" s="83"/>
    </row>
    <row r="199" spans="1:2" ht="21.75" thickBot="1">
      <c r="A199" s="78" t="s">
        <v>553</v>
      </c>
      <c r="B199" s="83"/>
    </row>
    <row r="200" spans="1:2" ht="21.75" thickBot="1">
      <c r="A200" s="78" t="s">
        <v>554</v>
      </c>
      <c r="B200" s="83"/>
    </row>
    <row r="201" spans="1:2" ht="21.75" thickBot="1">
      <c r="A201" s="77" t="s">
        <v>555</v>
      </c>
      <c r="B201" s="83"/>
    </row>
    <row r="202" spans="1:2">
      <c r="A202" s="84"/>
      <c r="B202" s="84"/>
    </row>
    <row r="203" spans="1:2" ht="21" thickBot="1">
      <c r="A203" s="85" t="s">
        <v>556</v>
      </c>
      <c r="B203" s="78" t="s">
        <v>531</v>
      </c>
    </row>
    <row r="204" spans="1:2" ht="21.75" thickBot="1">
      <c r="A204" s="285" t="s">
        <v>487</v>
      </c>
      <c r="B204" s="78" t="s">
        <v>557</v>
      </c>
    </row>
    <row r="205" spans="1:2" ht="21.75" thickBot="1">
      <c r="A205" s="286"/>
      <c r="B205" s="78" t="s">
        <v>558</v>
      </c>
    </row>
    <row r="206" spans="1:2" ht="21.75" thickBot="1">
      <c r="A206" s="286"/>
      <c r="B206" s="78" t="s">
        <v>559</v>
      </c>
    </row>
    <row r="207" spans="1:2" ht="21.75" thickBot="1">
      <c r="A207" s="287"/>
      <c r="B207" s="78" t="s">
        <v>560</v>
      </c>
    </row>
    <row r="208" spans="1:2" ht="21.75" thickBot="1">
      <c r="A208" s="285" t="s">
        <v>488</v>
      </c>
      <c r="B208" s="78" t="s">
        <v>557</v>
      </c>
    </row>
    <row r="209" spans="1:2" ht="21.75" thickBot="1">
      <c r="A209" s="286"/>
      <c r="B209" s="78" t="s">
        <v>561</v>
      </c>
    </row>
    <row r="210" spans="1:2" ht="21.75" thickBot="1">
      <c r="A210" s="286"/>
      <c r="B210" s="78" t="s">
        <v>562</v>
      </c>
    </row>
    <row r="211" spans="1:2" ht="21.75" thickBot="1">
      <c r="A211" s="286"/>
      <c r="B211" s="78" t="s">
        <v>563</v>
      </c>
    </row>
    <row r="212" spans="1:2" ht="21.75" thickBot="1">
      <c r="A212" s="287"/>
      <c r="B212" s="78" t="s">
        <v>564</v>
      </c>
    </row>
    <row r="213" spans="1:2" ht="21.75" thickBot="1">
      <c r="A213" s="285" t="s">
        <v>489</v>
      </c>
      <c r="B213" s="78" t="s">
        <v>565</v>
      </c>
    </row>
    <row r="214" spans="1:2" ht="21.75" thickBot="1">
      <c r="A214" s="286"/>
      <c r="B214" s="78" t="s">
        <v>566</v>
      </c>
    </row>
    <row r="215" spans="1:2" ht="21.75" thickBot="1">
      <c r="A215" s="287"/>
      <c r="B215" s="78" t="s">
        <v>567</v>
      </c>
    </row>
    <row r="216" spans="1:2" ht="21.75" thickBot="1">
      <c r="A216" s="256" t="s">
        <v>490</v>
      </c>
      <c r="B216" s="78" t="s">
        <v>568</v>
      </c>
    </row>
    <row r="217" spans="1:2" ht="21.75" thickBot="1">
      <c r="A217" s="257"/>
      <c r="B217" s="78" t="s">
        <v>569</v>
      </c>
    </row>
    <row r="218" spans="1:2" ht="21.75" thickBot="1">
      <c r="A218" s="86" t="s">
        <v>570</v>
      </c>
      <c r="B218" s="78" t="s">
        <v>571</v>
      </c>
    </row>
    <row r="219" spans="1:2" ht="21.75" thickBot="1">
      <c r="A219" s="291" t="s">
        <v>572</v>
      </c>
      <c r="B219" s="78" t="s">
        <v>573</v>
      </c>
    </row>
    <row r="220" spans="1:2" ht="21.75" thickBot="1">
      <c r="A220" s="292"/>
      <c r="B220" s="78" t="s">
        <v>574</v>
      </c>
    </row>
    <row r="221" spans="1:2" ht="20.25">
      <c r="A221" s="81"/>
      <c r="B221" s="81"/>
    </row>
    <row r="222" spans="1:2" ht="21" thickBot="1">
      <c r="A222" s="78" t="s">
        <v>556</v>
      </c>
      <c r="B222" s="78" t="s">
        <v>531</v>
      </c>
    </row>
    <row r="223" spans="1:2" ht="21.75" thickBot="1">
      <c r="A223" s="285" t="s">
        <v>575</v>
      </c>
      <c r="B223" s="78" t="s">
        <v>573</v>
      </c>
    </row>
    <row r="224" spans="1:2" ht="21.75" thickBot="1">
      <c r="A224" s="287"/>
      <c r="B224" s="78" t="s">
        <v>576</v>
      </c>
    </row>
    <row r="225" spans="1:2" ht="21.75" thickBot="1">
      <c r="A225" s="285" t="s">
        <v>577</v>
      </c>
      <c r="B225" s="78" t="s">
        <v>578</v>
      </c>
    </row>
    <row r="226" spans="1:2" ht="21.75" thickBot="1">
      <c r="A226" s="287"/>
      <c r="B226" s="78" t="s">
        <v>579</v>
      </c>
    </row>
    <row r="227" spans="1:2" ht="21.75" thickBot="1">
      <c r="A227" s="78" t="s">
        <v>580</v>
      </c>
      <c r="B227" s="78" t="s">
        <v>578</v>
      </c>
    </row>
    <row r="228" spans="1:2" ht="21.75" thickBot="1">
      <c r="A228" s="78" t="s">
        <v>581</v>
      </c>
      <c r="B228" s="78" t="s">
        <v>578</v>
      </c>
    </row>
    <row r="229" spans="1:2" ht="21.75" thickBot="1">
      <c r="A229" s="78" t="s">
        <v>582</v>
      </c>
      <c r="B229" s="79"/>
    </row>
    <row r="230" spans="1:2" ht="21.75" thickBot="1">
      <c r="A230" s="78" t="s">
        <v>583</v>
      </c>
      <c r="B230" s="79"/>
    </row>
    <row r="231" spans="1:2" ht="21.75" thickBot="1">
      <c r="A231" s="78" t="s">
        <v>584</v>
      </c>
      <c r="B231" s="79"/>
    </row>
    <row r="232" spans="1:2" ht="21.75" thickBot="1">
      <c r="A232" s="285" t="s">
        <v>585</v>
      </c>
      <c r="B232" s="78" t="s">
        <v>586</v>
      </c>
    </row>
    <row r="233" spans="1:2" ht="21.75" thickBot="1">
      <c r="A233" s="286"/>
      <c r="B233" s="78" t="s">
        <v>557</v>
      </c>
    </row>
    <row r="234" spans="1:2" ht="21.75" thickBot="1">
      <c r="A234" s="287"/>
      <c r="B234" s="78" t="s">
        <v>587</v>
      </c>
    </row>
    <row r="235" spans="1:2" ht="21.75" thickBot="1">
      <c r="A235" s="78" t="s">
        <v>588</v>
      </c>
      <c r="B235" s="78" t="s">
        <v>557</v>
      </c>
    </row>
    <row r="236" spans="1:2" ht="21.75" thickBot="1">
      <c r="A236" s="78" t="s">
        <v>498</v>
      </c>
      <c r="B236" s="78" t="s">
        <v>589</v>
      </c>
    </row>
    <row r="237" spans="1:2" ht="21.75" thickBot="1">
      <c r="A237" s="285" t="s">
        <v>590</v>
      </c>
      <c r="B237" s="78" t="s">
        <v>591</v>
      </c>
    </row>
    <row r="238" spans="1:2" ht="21.75" thickBot="1">
      <c r="A238" s="286"/>
      <c r="B238" s="78" t="s">
        <v>592</v>
      </c>
    </row>
    <row r="239" spans="1:2" ht="21.75" thickBot="1">
      <c r="A239" s="287"/>
      <c r="B239" s="78" t="s">
        <v>578</v>
      </c>
    </row>
    <row r="240" spans="1:2" ht="21.75" thickBot="1">
      <c r="A240" s="78" t="s">
        <v>593</v>
      </c>
      <c r="B240" s="78" t="s">
        <v>591</v>
      </c>
    </row>
    <row r="241" spans="1:2" ht="21.75" thickBot="1">
      <c r="A241" s="285" t="s">
        <v>594</v>
      </c>
      <c r="B241" s="78" t="s">
        <v>578</v>
      </c>
    </row>
    <row r="242" spans="1:2" ht="21.75" thickBot="1">
      <c r="A242" s="286"/>
      <c r="B242" s="78" t="s">
        <v>595</v>
      </c>
    </row>
    <row r="243" spans="1:2" ht="21.75" thickBot="1">
      <c r="A243" s="287"/>
      <c r="B243" s="78" t="s">
        <v>596</v>
      </c>
    </row>
    <row r="244" spans="1:2" ht="21.75" thickBot="1">
      <c r="A244" s="285" t="s">
        <v>597</v>
      </c>
      <c r="B244" s="78" t="s">
        <v>578</v>
      </c>
    </row>
    <row r="245" spans="1:2" ht="21.75" thickBot="1">
      <c r="A245" s="286"/>
      <c r="B245" s="78" t="s">
        <v>598</v>
      </c>
    </row>
    <row r="246" spans="1:2" ht="21.75" thickBot="1">
      <c r="A246" s="287"/>
      <c r="B246" s="78" t="s">
        <v>599</v>
      </c>
    </row>
    <row r="247" spans="1:2" ht="21.75" thickBot="1">
      <c r="A247" s="285" t="s">
        <v>600</v>
      </c>
      <c r="B247" s="78" t="s">
        <v>599</v>
      </c>
    </row>
    <row r="248" spans="1:2" ht="21.75" thickBot="1">
      <c r="A248" s="286"/>
      <c r="B248" s="78" t="s">
        <v>601</v>
      </c>
    </row>
    <row r="249" spans="1:2" ht="21.75" thickBot="1">
      <c r="A249" s="287"/>
      <c r="B249" s="78" t="s">
        <v>602</v>
      </c>
    </row>
    <row r="250" spans="1:2" ht="21.75" thickBot="1">
      <c r="A250" s="78" t="s">
        <v>603</v>
      </c>
      <c r="B250" s="78" t="s">
        <v>604</v>
      </c>
    </row>
    <row r="251" spans="1:2" ht="21.75" thickBot="1">
      <c r="A251" s="285" t="s">
        <v>605</v>
      </c>
      <c r="B251" s="78" t="s">
        <v>606</v>
      </c>
    </row>
    <row r="252" spans="1:2" ht="21.75" thickBot="1">
      <c r="A252" s="286"/>
      <c r="B252" s="78" t="s">
        <v>578</v>
      </c>
    </row>
    <row r="253" spans="1:2" ht="21.75" thickBot="1">
      <c r="A253" s="287"/>
      <c r="B253" s="78" t="s">
        <v>607</v>
      </c>
    </row>
    <row r="254" spans="1:2" ht="21.75" thickBot="1">
      <c r="A254" s="285" t="s">
        <v>608</v>
      </c>
      <c r="B254" s="78" t="s">
        <v>609</v>
      </c>
    </row>
    <row r="255" spans="1:2" ht="21.75" thickBot="1">
      <c r="A255" s="287"/>
      <c r="B255" s="78" t="s">
        <v>610</v>
      </c>
    </row>
    <row r="256" spans="1:2" ht="21.75" thickBot="1">
      <c r="A256" s="78" t="s">
        <v>611</v>
      </c>
      <c r="B256" s="78" t="s">
        <v>578</v>
      </c>
    </row>
    <row r="257" spans="1:2" ht="21.75" thickBot="1">
      <c r="A257" s="285" t="s">
        <v>612</v>
      </c>
      <c r="B257" s="78" t="s">
        <v>578</v>
      </c>
    </row>
    <row r="258" spans="1:2" ht="21.75" thickBot="1">
      <c r="A258" s="287"/>
      <c r="B258" s="78" t="s">
        <v>613</v>
      </c>
    </row>
    <row r="259" spans="1:2" ht="21.75" thickBot="1">
      <c r="A259" s="285" t="s">
        <v>491</v>
      </c>
      <c r="B259" s="78" t="s">
        <v>614</v>
      </c>
    </row>
    <row r="260" spans="1:2" ht="21.75" thickBot="1">
      <c r="A260" s="287"/>
      <c r="B260" s="78" t="s">
        <v>615</v>
      </c>
    </row>
    <row r="261" spans="1:2" ht="21.75" thickBot="1">
      <c r="A261" s="285" t="s">
        <v>492</v>
      </c>
      <c r="B261" s="78" t="s">
        <v>616</v>
      </c>
    </row>
    <row r="262" spans="1:2" ht="21.75" thickBot="1">
      <c r="A262" s="286"/>
      <c r="B262" s="78" t="s">
        <v>617</v>
      </c>
    </row>
    <row r="263" spans="1:2" ht="21.75" thickBot="1">
      <c r="A263" s="287"/>
      <c r="B263" s="78" t="s">
        <v>618</v>
      </c>
    </row>
    <row r="264" spans="1:2" ht="42.75" thickBot="1">
      <c r="A264" s="285" t="s">
        <v>619</v>
      </c>
      <c r="B264" s="87" t="s">
        <v>620</v>
      </c>
    </row>
    <row r="265" spans="1:2" ht="21.75" thickBot="1">
      <c r="A265" s="287"/>
      <c r="B265" s="78" t="s">
        <v>621</v>
      </c>
    </row>
    <row r="266" spans="1:2" ht="21.75" thickBot="1">
      <c r="A266" s="79"/>
      <c r="B266" s="78" t="s">
        <v>622</v>
      </c>
    </row>
    <row r="267" spans="1:2" ht="21.75" thickBot="1">
      <c r="A267" s="79"/>
      <c r="B267" s="78" t="s">
        <v>623</v>
      </c>
    </row>
    <row r="268" spans="1:2" ht="42.75" thickBot="1">
      <c r="A268" s="78" t="s">
        <v>624</v>
      </c>
      <c r="B268" s="87" t="s">
        <v>620</v>
      </c>
    </row>
    <row r="269" spans="1:2" ht="21.75" thickBot="1">
      <c r="A269" s="79"/>
      <c r="B269" s="78" t="s">
        <v>621</v>
      </c>
    </row>
    <row r="270" spans="1:2" ht="21.75" thickBot="1">
      <c r="A270" s="79"/>
      <c r="B270" s="78" t="s">
        <v>622</v>
      </c>
    </row>
    <row r="271" spans="1:2" ht="42.75" thickBot="1">
      <c r="A271" s="78" t="s">
        <v>625</v>
      </c>
      <c r="B271" s="87" t="s">
        <v>626</v>
      </c>
    </row>
    <row r="272" spans="1:2" ht="20.25">
      <c r="A272" s="81"/>
      <c r="B272" s="81"/>
    </row>
    <row r="273" spans="1:2" ht="21" thickBot="1">
      <c r="A273" s="88" t="s">
        <v>556</v>
      </c>
      <c r="B273" s="89" t="s">
        <v>531</v>
      </c>
    </row>
    <row r="274" spans="1:2" ht="21.75" thickBot="1">
      <c r="A274" s="293"/>
      <c r="B274" s="78" t="s">
        <v>627</v>
      </c>
    </row>
    <row r="275" spans="1:2" ht="21.75" thickBot="1">
      <c r="A275" s="294"/>
      <c r="B275" s="78" t="s">
        <v>621</v>
      </c>
    </row>
    <row r="276" spans="1:2" ht="21.75" thickBot="1">
      <c r="A276" s="294"/>
      <c r="B276" s="78" t="s">
        <v>622</v>
      </c>
    </row>
    <row r="277" spans="1:2" ht="21.75" thickBot="1">
      <c r="A277" s="295"/>
      <c r="B277" s="78" t="s">
        <v>623</v>
      </c>
    </row>
    <row r="278" spans="1:2" ht="42.75" thickBot="1">
      <c r="A278" s="285" t="s">
        <v>628</v>
      </c>
      <c r="B278" s="87" t="s">
        <v>629</v>
      </c>
    </row>
    <row r="279" spans="1:2" ht="21.75" thickBot="1">
      <c r="A279" s="286"/>
      <c r="B279" s="78" t="s">
        <v>621</v>
      </c>
    </row>
    <row r="280" spans="1:2" ht="21.75" thickBot="1">
      <c r="A280" s="287"/>
      <c r="B280" s="78" t="s">
        <v>622</v>
      </c>
    </row>
    <row r="281" spans="1:2" ht="21.75" thickBot="1">
      <c r="A281" s="78" t="s">
        <v>630</v>
      </c>
      <c r="B281" s="78" t="s">
        <v>631</v>
      </c>
    </row>
    <row r="282" spans="1:2" ht="21.75" thickBot="1">
      <c r="A282" s="78" t="s">
        <v>630</v>
      </c>
      <c r="B282" s="78" t="s">
        <v>632</v>
      </c>
    </row>
    <row r="283" spans="1:2" ht="21.75" thickBot="1">
      <c r="A283" s="78" t="s">
        <v>630</v>
      </c>
      <c r="B283" s="78" t="s">
        <v>633</v>
      </c>
    </row>
    <row r="284" spans="1:2" ht="21.75" thickBot="1">
      <c r="A284" s="78" t="s">
        <v>630</v>
      </c>
      <c r="B284" s="78" t="s">
        <v>634</v>
      </c>
    </row>
    <row r="285" spans="1:2" ht="21.75" thickBot="1">
      <c r="A285" s="285" t="s">
        <v>493</v>
      </c>
      <c r="B285" s="78" t="s">
        <v>578</v>
      </c>
    </row>
    <row r="286" spans="1:2" ht="21.75" thickBot="1">
      <c r="A286" s="286"/>
      <c r="B286" s="78" t="s">
        <v>635</v>
      </c>
    </row>
    <row r="287" spans="1:2" ht="21.75" thickBot="1">
      <c r="A287" s="287"/>
      <c r="B287" s="78" t="s">
        <v>636</v>
      </c>
    </row>
    <row r="288" spans="1:2" ht="21.75" thickBot="1">
      <c r="A288" s="285" t="s">
        <v>494</v>
      </c>
      <c r="B288" s="78" t="s">
        <v>578</v>
      </c>
    </row>
    <row r="289" spans="1:2" ht="21.75" thickBot="1">
      <c r="A289" s="286"/>
      <c r="B289" s="78" t="s">
        <v>635</v>
      </c>
    </row>
    <row r="290" spans="1:2" ht="21.75" thickBot="1">
      <c r="A290" s="287"/>
      <c r="B290" s="78" t="s">
        <v>636</v>
      </c>
    </row>
    <row r="291" spans="1:2" ht="21.75" thickBot="1">
      <c r="A291" s="285" t="s">
        <v>495</v>
      </c>
      <c r="B291" s="78" t="s">
        <v>578</v>
      </c>
    </row>
    <row r="292" spans="1:2" ht="21.75" thickBot="1">
      <c r="A292" s="287"/>
      <c r="B292" s="78" t="s">
        <v>637</v>
      </c>
    </row>
    <row r="293" spans="1:2" ht="21.75" thickBot="1">
      <c r="A293" s="285" t="s">
        <v>496</v>
      </c>
      <c r="B293" s="78" t="s">
        <v>578</v>
      </c>
    </row>
    <row r="294" spans="1:2" ht="21.75" thickBot="1">
      <c r="A294" s="286"/>
      <c r="B294" s="78" t="s">
        <v>637</v>
      </c>
    </row>
    <row r="295" spans="1:2" ht="21.75" thickBot="1">
      <c r="A295" s="287"/>
      <c r="B295" s="78" t="s">
        <v>638</v>
      </c>
    </row>
    <row r="296" spans="1:2" ht="63.75" thickBot="1">
      <c r="A296" s="285" t="s">
        <v>497</v>
      </c>
      <c r="B296" s="87" t="s">
        <v>639</v>
      </c>
    </row>
    <row r="297" spans="1:2" ht="21.75" thickBot="1">
      <c r="A297" s="286"/>
      <c r="B297" s="78" t="s">
        <v>578</v>
      </c>
    </row>
    <row r="298" spans="1:2" ht="21.75" thickBot="1">
      <c r="A298" s="286"/>
      <c r="B298" s="78" t="s">
        <v>640</v>
      </c>
    </row>
    <row r="299" spans="1:2" ht="21.75" thickBot="1">
      <c r="A299" s="286"/>
      <c r="B299" s="78" t="s">
        <v>641</v>
      </c>
    </row>
    <row r="300" spans="1:2" ht="21.75" thickBot="1">
      <c r="A300" s="286"/>
      <c r="B300" s="78" t="s">
        <v>642</v>
      </c>
    </row>
    <row r="301" spans="1:2" ht="21.75" thickBot="1">
      <c r="A301" s="287"/>
      <c r="B301" s="78" t="s">
        <v>643</v>
      </c>
    </row>
  </sheetData>
  <mergeCells count="67">
    <mergeCell ref="B3:B11"/>
    <mergeCell ref="B12:C19"/>
    <mergeCell ref="F34:H48"/>
    <mergeCell ref="C98:E105"/>
    <mergeCell ref="F148:L162"/>
    <mergeCell ref="B28:B29"/>
    <mergeCell ref="B36:B37"/>
    <mergeCell ref="B45:B46"/>
    <mergeCell ref="C151:D151"/>
    <mergeCell ref="A254:A255"/>
    <mergeCell ref="A257:A258"/>
    <mergeCell ref="A259:A260"/>
    <mergeCell ref="A261:A263"/>
    <mergeCell ref="A264:A265"/>
    <mergeCell ref="A219:A220"/>
    <mergeCell ref="A296:A301"/>
    <mergeCell ref="A274:A277"/>
    <mergeCell ref="A278:A280"/>
    <mergeCell ref="A285:A287"/>
    <mergeCell ref="A288:A290"/>
    <mergeCell ref="A291:A292"/>
    <mergeCell ref="A223:A224"/>
    <mergeCell ref="A225:A226"/>
    <mergeCell ref="A232:A234"/>
    <mergeCell ref="A293:A295"/>
    <mergeCell ref="A237:A239"/>
    <mergeCell ref="A241:A243"/>
    <mergeCell ref="A244:A246"/>
    <mergeCell ref="A247:A249"/>
    <mergeCell ref="A251:A253"/>
    <mergeCell ref="A169:B169"/>
    <mergeCell ref="A204:A207"/>
    <mergeCell ref="A208:A212"/>
    <mergeCell ref="A213:A215"/>
    <mergeCell ref="A118:A123"/>
    <mergeCell ref="A216:A217"/>
    <mergeCell ref="A141:C141"/>
    <mergeCell ref="A24:A47"/>
    <mergeCell ref="A50:A71"/>
    <mergeCell ref="A85:A98"/>
    <mergeCell ref="A101:A115"/>
    <mergeCell ref="B69:B70"/>
    <mergeCell ref="A74:A80"/>
    <mergeCell ref="B74:B80"/>
    <mergeCell ref="C156:D156"/>
    <mergeCell ref="C157:D157"/>
    <mergeCell ref="A130:A139"/>
    <mergeCell ref="A146:A148"/>
    <mergeCell ref="C146:D148"/>
    <mergeCell ref="C149:D149"/>
    <mergeCell ref="C150:D150"/>
    <mergeCell ref="C164:D164"/>
    <mergeCell ref="C165:D165"/>
    <mergeCell ref="C166:D166"/>
    <mergeCell ref="C167:D167"/>
    <mergeCell ref="B152:B156"/>
    <mergeCell ref="B157:B167"/>
    <mergeCell ref="C158:D158"/>
    <mergeCell ref="C159:D159"/>
    <mergeCell ref="C160:D160"/>
    <mergeCell ref="C161:D161"/>
    <mergeCell ref="C162:D162"/>
    <mergeCell ref="C163:D163"/>
    <mergeCell ref="C152:D152"/>
    <mergeCell ref="C153:D153"/>
    <mergeCell ref="C154:D154"/>
    <mergeCell ref="C155:D155"/>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1 2019</vt:lpstr>
      <vt:lpstr>lista mobiliario y equipamiento</vt:lpstr>
      <vt:lpstr>'FORMATO 1 2019'!Área_de_impresión</vt:lpstr>
      <vt:lpstr>'FORMATO 1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dc:creator>
  <cp:lastModifiedBy>Usuario de Windows</cp:lastModifiedBy>
  <cp:lastPrinted>2019-03-13T05:56:02Z</cp:lastPrinted>
  <dcterms:created xsi:type="dcterms:W3CDTF">2017-03-20T15:58:40Z</dcterms:created>
  <dcterms:modified xsi:type="dcterms:W3CDTF">2019-06-08T03:37:27Z</dcterms:modified>
</cp:coreProperties>
</file>