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Marca\Desktop\"/>
    </mc:Choice>
  </mc:AlternateContent>
  <xr:revisionPtr revIDLastSave="0" documentId="13_ncr:1_{FB1A770E-0A06-489C-8BCE-54A2078603D4}" xr6:coauthVersionLast="45" xr6:coauthVersionMax="45" xr10:uidLastSave="{00000000-0000-0000-0000-000000000000}"/>
  <bookViews>
    <workbookView xWindow="-120" yWindow="-120" windowWidth="29040" windowHeight="17640" activeTab="1" xr2:uid="{00000000-000D-0000-FFFF-FFFF00000000}"/>
  </bookViews>
  <sheets>
    <sheet name="FORMATO 1 2019" sheetId="1" r:id="rId1"/>
    <sheet name="LISTA DE EQUIPOS MENORES" sheetId="4" r:id="rId2"/>
  </sheets>
  <definedNames>
    <definedName name="_xlnm._FilterDatabase" localSheetId="0" hidden="1">'FORMATO 1 2019'!$B$111:$I$688</definedName>
    <definedName name="_xlnm.Print_Area" localSheetId="0">'FORMATO 1 2019'!$B$2:$I$697</definedName>
    <definedName name="_xlnm.Print_Titles" localSheetId="0">'FORMATO 1 2019'!$110:$111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7" i="1" l="1"/>
  <c r="M28" i="1"/>
  <c r="M26" i="1"/>
  <c r="M25" i="1"/>
  <c r="M24" i="1" l="1"/>
  <c r="N16" i="1"/>
  <c r="M16" i="1"/>
  <c r="M17" i="1" s="1"/>
  <c r="N13" i="1"/>
  <c r="N17" i="1" s="1"/>
  <c r="M14" i="1" l="1"/>
  <c r="N18" i="1"/>
  <c r="N19" i="1" s="1"/>
  <c r="M18" i="1"/>
  <c r="M19" i="1" s="1"/>
  <c r="I320" i="1"/>
  <c r="H43" i="1"/>
  <c r="I227" i="1"/>
  <c r="I194" i="1" s="1"/>
  <c r="I687" i="1" s="1"/>
  <c r="H98" i="1"/>
  <c r="I647" i="1"/>
  <c r="I613" i="1"/>
  <c r="I585" i="1"/>
  <c r="I566" i="1"/>
  <c r="I553" i="1"/>
  <c r="I542" i="1"/>
  <c r="I444" i="1"/>
  <c r="I362" i="1"/>
  <c r="I356" i="1"/>
  <c r="I347" i="1"/>
  <c r="I304" i="1"/>
  <c r="I242" i="1"/>
  <c r="I112" i="1"/>
  <c r="H91" i="1"/>
  <c r="H28" i="1"/>
  <c r="H11" i="1"/>
  <c r="H55" i="1"/>
  <c r="H48" i="1"/>
  <c r="H47" i="1"/>
  <c r="H46" i="1"/>
  <c r="H45" i="1"/>
  <c r="H44" i="1"/>
  <c r="H38" i="1"/>
  <c r="H19" i="1"/>
  <c r="H18" i="1"/>
  <c r="H17" i="1"/>
  <c r="H16" i="1"/>
  <c r="H15" i="1"/>
  <c r="H14" i="1"/>
  <c r="H12" i="1"/>
  <c r="I303" i="1" l="1"/>
  <c r="I302" i="1"/>
  <c r="I301" i="1"/>
  <c r="I220" i="1"/>
  <c r="I221" i="1"/>
  <c r="I222" i="1"/>
  <c r="I223" i="1"/>
  <c r="I224" i="1"/>
  <c r="I225" i="1"/>
  <c r="I217" i="1"/>
  <c r="I216" i="1"/>
  <c r="I215" i="1"/>
  <c r="I214" i="1"/>
  <c r="I169" i="1"/>
  <c r="I168" i="1"/>
  <c r="I167" i="1"/>
  <c r="I166" i="1"/>
  <c r="I165" i="1"/>
  <c r="I164" i="1"/>
  <c r="I142" i="1"/>
  <c r="I137" i="1"/>
  <c r="I136" i="1"/>
  <c r="I139" i="1"/>
  <c r="I138" i="1"/>
  <c r="I300" i="1" l="1"/>
  <c r="I324" i="1"/>
  <c r="I323" i="1"/>
  <c r="I322" i="1"/>
  <c r="I321" i="1" l="1"/>
  <c r="I145" i="1"/>
  <c r="I144" i="1"/>
  <c r="I143" i="1"/>
  <c r="I141" i="1"/>
  <c r="I140" i="1"/>
  <c r="I135" i="1"/>
  <c r="I134" i="1" l="1"/>
  <c r="I124" i="1"/>
  <c r="I122" i="1"/>
  <c r="I116" i="1"/>
  <c r="I114" i="1"/>
  <c r="E104" i="1" l="1"/>
  <c r="E103" i="1"/>
  <c r="E102" i="1"/>
  <c r="E101" i="1"/>
  <c r="E100" i="1"/>
  <c r="E99" i="1"/>
  <c r="E97" i="1"/>
  <c r="E96" i="1"/>
  <c r="E95" i="1"/>
  <c r="E94" i="1"/>
  <c r="E93" i="1"/>
  <c r="E92" i="1"/>
  <c r="E90" i="1"/>
  <c r="E89" i="1"/>
  <c r="E88" i="1"/>
  <c r="E87" i="1"/>
  <c r="E85" i="1"/>
  <c r="E84" i="1"/>
  <c r="E83" i="1"/>
  <c r="E81" i="1"/>
  <c r="E80" i="1"/>
  <c r="E78" i="1"/>
  <c r="E76" i="1"/>
  <c r="E75" i="1"/>
  <c r="E74" i="1"/>
  <c r="E73" i="1"/>
  <c r="E72" i="1"/>
  <c r="E71" i="1"/>
  <c r="E70" i="1"/>
  <c r="E69" i="1"/>
  <c r="E68" i="1"/>
  <c r="E67" i="1"/>
  <c r="E66" i="1"/>
  <c r="E64" i="1"/>
  <c r="E63" i="1"/>
  <c r="E62" i="1"/>
  <c r="E61" i="1"/>
  <c r="E60" i="1"/>
  <c r="E59" i="1"/>
  <c r="E58" i="1"/>
  <c r="E57" i="1"/>
  <c r="E56" i="1"/>
  <c r="E55" i="1"/>
  <c r="E53" i="1"/>
  <c r="E51" i="1"/>
  <c r="E50" i="1"/>
  <c r="E47" i="1"/>
  <c r="E46" i="1"/>
  <c r="E45" i="1"/>
  <c r="E44" i="1"/>
  <c r="E42" i="1"/>
  <c r="E41" i="1"/>
  <c r="E40" i="1"/>
  <c r="E37" i="1"/>
  <c r="E36" i="1"/>
  <c r="E35" i="1"/>
  <c r="E34" i="1"/>
  <c r="E33" i="1"/>
  <c r="E32" i="1"/>
  <c r="E31" i="1"/>
  <c r="E30" i="1"/>
  <c r="E29" i="1"/>
  <c r="E27" i="1"/>
  <c r="E26" i="1"/>
  <c r="E25" i="1"/>
  <c r="E24" i="1"/>
  <c r="E23" i="1"/>
  <c r="E22" i="1"/>
  <c r="E21" i="1"/>
  <c r="E18" i="1"/>
  <c r="E17" i="1"/>
  <c r="E16" i="1"/>
  <c r="E15" i="1"/>
  <c r="E14" i="1"/>
  <c r="E13" i="1"/>
  <c r="E12" i="1"/>
  <c r="I584" i="1"/>
  <c r="I236" i="1"/>
  <c r="I235" i="1"/>
  <c r="I686" i="1"/>
  <c r="I685" i="1"/>
  <c r="I684" i="1"/>
  <c r="I683" i="1"/>
  <c r="I682" i="1"/>
  <c r="I681" i="1"/>
  <c r="I679" i="1"/>
  <c r="I678" i="1"/>
  <c r="I677" i="1"/>
  <c r="I676" i="1"/>
  <c r="I675" i="1"/>
  <c r="I673" i="1"/>
  <c r="I672" i="1"/>
  <c r="I671" i="1"/>
  <c r="I670" i="1"/>
  <c r="I668" i="1"/>
  <c r="I667" i="1"/>
  <c r="I666" i="1"/>
  <c r="I665" i="1"/>
  <c r="I664" i="1"/>
  <c r="I663" i="1"/>
  <c r="I661" i="1"/>
  <c r="I660" i="1"/>
  <c r="I659" i="1"/>
  <c r="I658" i="1"/>
  <c r="I656" i="1"/>
  <c r="I655" i="1"/>
  <c r="I654" i="1"/>
  <c r="I653" i="1"/>
  <c r="I652" i="1"/>
  <c r="I651" i="1"/>
  <c r="I650" i="1"/>
  <c r="I649" i="1"/>
  <c r="I646" i="1"/>
  <c r="I645" i="1"/>
  <c r="I643" i="1"/>
  <c r="I642" i="1"/>
  <c r="I641" i="1"/>
  <c r="I640" i="1"/>
  <c r="I638" i="1"/>
  <c r="I637" i="1"/>
  <c r="I636" i="1"/>
  <c r="I635" i="1"/>
  <c r="I633" i="1"/>
  <c r="I632" i="1"/>
  <c r="I631" i="1"/>
  <c r="I629" i="1"/>
  <c r="I628" i="1"/>
  <c r="I627" i="1"/>
  <c r="I626" i="1"/>
  <c r="I624" i="1"/>
  <c r="I623" i="1"/>
  <c r="I622" i="1"/>
  <c r="I621" i="1"/>
  <c r="I620" i="1"/>
  <c r="I619" i="1"/>
  <c r="I618" i="1"/>
  <c r="I617" i="1"/>
  <c r="I616" i="1"/>
  <c r="I615" i="1"/>
  <c r="I612" i="1"/>
  <c r="I611" i="1"/>
  <c r="I610" i="1"/>
  <c r="I608" i="1"/>
  <c r="I607" i="1"/>
  <c r="I605" i="1"/>
  <c r="I604" i="1"/>
  <c r="I603" i="1"/>
  <c r="I602" i="1"/>
  <c r="I601" i="1"/>
  <c r="I600" i="1"/>
  <c r="I599" i="1"/>
  <c r="I598" i="1"/>
  <c r="I597" i="1"/>
  <c r="I596" i="1"/>
  <c r="I594" i="1"/>
  <c r="I593" i="1"/>
  <c r="I592" i="1"/>
  <c r="I591" i="1"/>
  <c r="I590" i="1"/>
  <c r="I589" i="1"/>
  <c r="I588" i="1"/>
  <c r="I587" i="1"/>
  <c r="I583" i="1"/>
  <c r="I577" i="1"/>
  <c r="I582" i="1"/>
  <c r="I581" i="1"/>
  <c r="I580" i="1"/>
  <c r="I579" i="1"/>
  <c r="I576" i="1"/>
  <c r="I575" i="1"/>
  <c r="I574" i="1"/>
  <c r="I573" i="1"/>
  <c r="I571" i="1"/>
  <c r="I570" i="1"/>
  <c r="I569" i="1"/>
  <c r="I568" i="1"/>
  <c r="I565" i="1"/>
  <c r="I564" i="1"/>
  <c r="I563" i="1"/>
  <c r="I562" i="1"/>
  <c r="I561" i="1"/>
  <c r="I560" i="1"/>
  <c r="I552" i="1"/>
  <c r="I558" i="1"/>
  <c r="I557" i="1"/>
  <c r="I556" i="1"/>
  <c r="I555" i="1"/>
  <c r="I551" i="1"/>
  <c r="I550" i="1"/>
  <c r="I549" i="1"/>
  <c r="I548" i="1"/>
  <c r="I536" i="1"/>
  <c r="I547" i="1"/>
  <c r="I546" i="1"/>
  <c r="I545" i="1"/>
  <c r="I544" i="1"/>
  <c r="I541" i="1"/>
  <c r="I540" i="1"/>
  <c r="I539" i="1"/>
  <c r="I538" i="1"/>
  <c r="I535" i="1"/>
  <c r="I534" i="1"/>
  <c r="I533" i="1"/>
  <c r="I532" i="1"/>
  <c r="I530" i="1"/>
  <c r="I529" i="1"/>
  <c r="I528" i="1"/>
  <c r="I527" i="1"/>
  <c r="I525" i="1"/>
  <c r="I524" i="1"/>
  <c r="I523" i="1"/>
  <c r="I522" i="1"/>
  <c r="I520" i="1"/>
  <c r="I519" i="1"/>
  <c r="I518" i="1"/>
  <c r="I517" i="1"/>
  <c r="I516" i="1"/>
  <c r="I515" i="1"/>
  <c r="I514" i="1"/>
  <c r="I513" i="1"/>
  <c r="I512" i="1"/>
  <c r="I511" i="1"/>
  <c r="I509" i="1"/>
  <c r="I508" i="1"/>
  <c r="I507" i="1"/>
  <c r="I506" i="1"/>
  <c r="I505" i="1"/>
  <c r="I504" i="1"/>
  <c r="I503" i="1"/>
  <c r="I502" i="1"/>
  <c r="I500" i="1"/>
  <c r="I499" i="1"/>
  <c r="I498" i="1"/>
  <c r="I497" i="1"/>
  <c r="I496" i="1"/>
  <c r="I494" i="1"/>
  <c r="I493" i="1"/>
  <c r="I492" i="1"/>
  <c r="I491" i="1"/>
  <c r="I490" i="1"/>
  <c r="I488" i="1"/>
  <c r="I487" i="1"/>
  <c r="I486" i="1"/>
  <c r="I485" i="1"/>
  <c r="I484" i="1"/>
  <c r="I483" i="1"/>
  <c r="I482" i="1"/>
  <c r="I480" i="1"/>
  <c r="I479" i="1"/>
  <c r="I469" i="1"/>
  <c r="I468" i="1"/>
  <c r="I467" i="1"/>
  <c r="I466" i="1"/>
  <c r="I465" i="1"/>
  <c r="I464" i="1"/>
  <c r="I463" i="1"/>
  <c r="I462" i="1"/>
  <c r="I461" i="1"/>
  <c r="I460" i="1"/>
  <c r="I458" i="1"/>
  <c r="I457" i="1"/>
  <c r="I456" i="1"/>
  <c r="I455" i="1"/>
  <c r="I454" i="1"/>
  <c r="I453" i="1"/>
  <c r="I452" i="1"/>
  <c r="I451" i="1"/>
  <c r="I450" i="1"/>
  <c r="I449" i="1"/>
  <c r="I448" i="1"/>
  <c r="I447" i="1"/>
  <c r="I446" i="1"/>
  <c r="I443" i="1"/>
  <c r="I442" i="1"/>
  <c r="I441" i="1"/>
  <c r="I440" i="1"/>
  <c r="I439" i="1"/>
  <c r="I438" i="1"/>
  <c r="I437" i="1"/>
  <c r="I436" i="1"/>
  <c r="I435" i="1"/>
  <c r="I434" i="1"/>
  <c r="I433" i="1"/>
  <c r="I432" i="1"/>
  <c r="I431" i="1"/>
  <c r="I429" i="1"/>
  <c r="I428" i="1"/>
  <c r="I427" i="1"/>
  <c r="I426" i="1"/>
  <c r="I425" i="1"/>
  <c r="I424" i="1"/>
  <c r="I423" i="1"/>
  <c r="I422" i="1"/>
  <c r="I420" i="1"/>
  <c r="I419" i="1"/>
  <c r="I418" i="1"/>
  <c r="I417" i="1"/>
  <c r="I415" i="1"/>
  <c r="I414" i="1"/>
  <c r="I413" i="1"/>
  <c r="I412" i="1"/>
  <c r="I411" i="1"/>
  <c r="I410" i="1"/>
  <c r="I409" i="1"/>
  <c r="I408" i="1"/>
  <c r="I407" i="1"/>
  <c r="I405" i="1"/>
  <c r="I404" i="1"/>
  <c r="I403" i="1"/>
  <c r="I402" i="1"/>
  <c r="I400" i="1"/>
  <c r="I399" i="1"/>
  <c r="I398" i="1"/>
  <c r="I397" i="1"/>
  <c r="I396" i="1"/>
  <c r="I395" i="1"/>
  <c r="I393" i="1"/>
  <c r="I392" i="1"/>
  <c r="I391" i="1"/>
  <c r="I390" i="1"/>
  <c r="I389" i="1"/>
  <c r="I388" i="1"/>
  <c r="I386" i="1"/>
  <c r="I385" i="1"/>
  <c r="I384" i="1"/>
  <c r="I383" i="1"/>
  <c r="I382" i="1"/>
  <c r="I381" i="1"/>
  <c r="I380" i="1"/>
  <c r="I379" i="1"/>
  <c r="I378" i="1"/>
  <c r="I376" i="1"/>
  <c r="I375" i="1"/>
  <c r="I374" i="1"/>
  <c r="I373" i="1"/>
  <c r="I372" i="1"/>
  <c r="I371" i="1"/>
  <c r="I370" i="1"/>
  <c r="I369" i="1"/>
  <c r="I367" i="1"/>
  <c r="I361" i="1"/>
  <c r="I366" i="1"/>
  <c r="I365" i="1"/>
  <c r="I364" i="1"/>
  <c r="I360" i="1"/>
  <c r="I359" i="1"/>
  <c r="I358" i="1"/>
  <c r="I355" i="1"/>
  <c r="I354" i="1"/>
  <c r="I353" i="1"/>
  <c r="I351" i="1"/>
  <c r="I350" i="1"/>
  <c r="I349" i="1"/>
  <c r="I340" i="1"/>
  <c r="I339" i="1"/>
  <c r="I338" i="1"/>
  <c r="I337" i="1"/>
  <c r="I336" i="1"/>
  <c r="I335" i="1"/>
  <c r="I334" i="1"/>
  <c r="I332" i="1"/>
  <c r="I331" i="1"/>
  <c r="I330" i="1"/>
  <c r="I328" i="1"/>
  <c r="I327" i="1"/>
  <c r="I326" i="1"/>
  <c r="I319" i="1"/>
  <c r="I318" i="1"/>
  <c r="I317" i="1"/>
  <c r="I316" i="1"/>
  <c r="I315" i="1"/>
  <c r="I313" i="1"/>
  <c r="I312" i="1"/>
  <c r="I311" i="1"/>
  <c r="I310" i="1" s="1"/>
  <c r="I309" i="1"/>
  <c r="I308" i="1"/>
  <c r="I307" i="1"/>
  <c r="I306" i="1"/>
  <c r="I299" i="1"/>
  <c r="I298" i="1"/>
  <c r="I293" i="1"/>
  <c r="I297" i="1"/>
  <c r="I296" i="1"/>
  <c r="I295" i="1"/>
  <c r="I292" i="1"/>
  <c r="I291" i="1"/>
  <c r="I290" i="1"/>
  <c r="I288" i="1"/>
  <c r="I287" i="1"/>
  <c r="I286" i="1"/>
  <c r="I284" i="1"/>
  <c r="I283" i="1"/>
  <c r="I282" i="1"/>
  <c r="I280" i="1"/>
  <c r="I279" i="1"/>
  <c r="I278" i="1"/>
  <c r="I277" i="1"/>
  <c r="I276" i="1"/>
  <c r="I274" i="1"/>
  <c r="I273" i="1"/>
  <c r="I272" i="1"/>
  <c r="I271" i="1"/>
  <c r="I269" i="1"/>
  <c r="I268" i="1"/>
  <c r="I267" i="1"/>
  <c r="I266" i="1"/>
  <c r="I265" i="1"/>
  <c r="I264" i="1"/>
  <c r="I263" i="1"/>
  <c r="I262" i="1"/>
  <c r="I261" i="1"/>
  <c r="I260" i="1"/>
  <c r="I259" i="1"/>
  <c r="I258" i="1"/>
  <c r="I256" i="1"/>
  <c r="I255" i="1"/>
  <c r="I254" i="1"/>
  <c r="I253" i="1"/>
  <c r="I252" i="1"/>
  <c r="I250" i="1"/>
  <c r="I249" i="1"/>
  <c r="I248" i="1"/>
  <c r="I247" i="1"/>
  <c r="I246" i="1"/>
  <c r="I245" i="1"/>
  <c r="I244" i="1"/>
  <c r="I241" i="1"/>
  <c r="I240" i="1"/>
  <c r="I239" i="1"/>
  <c r="I238" i="1"/>
  <c r="I234" i="1"/>
  <c r="I233" i="1"/>
  <c r="I232" i="1"/>
  <c r="I231" i="1"/>
  <c r="I230" i="1"/>
  <c r="I229" i="1"/>
  <c r="I228" i="1"/>
  <c r="I226" i="1"/>
  <c r="I219" i="1"/>
  <c r="I213" i="1"/>
  <c r="I211" i="1"/>
  <c r="I210" i="1"/>
  <c r="I209" i="1"/>
  <c r="I208" i="1"/>
  <c r="I207" i="1"/>
  <c r="I206" i="1"/>
  <c r="I205" i="1"/>
  <c r="I203" i="1"/>
  <c r="I202" i="1"/>
  <c r="I200" i="1"/>
  <c r="I199" i="1"/>
  <c r="I198" i="1"/>
  <c r="I197" i="1"/>
  <c r="I196" i="1"/>
  <c r="I150" i="1"/>
  <c r="I149" i="1"/>
  <c r="I352" i="1" l="1"/>
  <c r="I567" i="1"/>
  <c r="I572" i="1"/>
  <c r="I489" i="1"/>
  <c r="I314" i="1"/>
  <c r="I357" i="1"/>
  <c r="I430" i="1"/>
  <c r="I305" i="1"/>
  <c r="I445" i="1"/>
  <c r="I481" i="1"/>
  <c r="I348" i="1"/>
  <c r="H26" i="1"/>
  <c r="I578" i="1"/>
  <c r="H85" i="1" s="1"/>
  <c r="I201" i="1"/>
  <c r="H22" i="1" s="1"/>
  <c r="I251" i="1"/>
  <c r="H30" i="1" s="1"/>
  <c r="I669" i="1"/>
  <c r="H102" i="1" s="1"/>
  <c r="H41" i="1"/>
  <c r="I657" i="1"/>
  <c r="H100" i="1" s="1"/>
  <c r="I662" i="1"/>
  <c r="H101" i="1" s="1"/>
  <c r="I648" i="1"/>
  <c r="H99" i="1" s="1"/>
  <c r="I680" i="1"/>
  <c r="H104" i="1" s="1"/>
  <c r="I674" i="1"/>
  <c r="H103" i="1" s="1"/>
  <c r="I644" i="1"/>
  <c r="H97" i="1" s="1"/>
  <c r="I639" i="1"/>
  <c r="H96" i="1" s="1"/>
  <c r="I630" i="1"/>
  <c r="H94" i="1" s="1"/>
  <c r="I634" i="1"/>
  <c r="H95" i="1" s="1"/>
  <c r="I625" i="1"/>
  <c r="H93" i="1" s="1"/>
  <c r="I614" i="1"/>
  <c r="H92" i="1" l="1"/>
  <c r="I609" i="1"/>
  <c r="H90" i="1" s="1"/>
  <c r="I606" i="1"/>
  <c r="H89" i="1" s="1"/>
  <c r="I586" i="1"/>
  <c r="H87" i="1" s="1"/>
  <c r="H84" i="1"/>
  <c r="I559" i="1"/>
  <c r="H81" i="1" s="1"/>
  <c r="I543" i="1"/>
  <c r="I537" i="1"/>
  <c r="H76" i="1" s="1"/>
  <c r="I526" i="1"/>
  <c r="H74" i="1" s="1"/>
  <c r="H66" i="1"/>
  <c r="H64" i="1"/>
  <c r="I421" i="1"/>
  <c r="H63" i="1" s="1"/>
  <c r="I416" i="1"/>
  <c r="H62" i="1" s="1"/>
  <c r="I406" i="1"/>
  <c r="H61" i="1" s="1"/>
  <c r="I401" i="1"/>
  <c r="H60" i="1" s="1"/>
  <c r="I394" i="1"/>
  <c r="H59" i="1" s="1"/>
  <c r="I387" i="1"/>
  <c r="H58" i="1" s="1"/>
  <c r="I377" i="1"/>
  <c r="H57" i="1" s="1"/>
  <c r="I363" i="1"/>
  <c r="I333" i="1"/>
  <c r="I329" i="1"/>
  <c r="I325" i="1"/>
  <c r="I294" i="1"/>
  <c r="H37" i="1" s="1"/>
  <c r="I289" i="1"/>
  <c r="H36" i="1" s="1"/>
  <c r="I285" i="1"/>
  <c r="H35" i="1" s="1"/>
  <c r="I281" i="1"/>
  <c r="H34" i="1" s="1"/>
  <c r="I275" i="1"/>
  <c r="H33" i="1" s="1"/>
  <c r="I257" i="1"/>
  <c r="H31" i="1" s="1"/>
  <c r="I243" i="1"/>
  <c r="I218" i="1"/>
  <c r="H25" i="1" s="1"/>
  <c r="I204" i="1"/>
  <c r="H23" i="1" s="1"/>
  <c r="I195" i="1"/>
  <c r="H21" i="1" s="1"/>
  <c r="H29" i="1" l="1"/>
  <c r="H78" i="1"/>
  <c r="I595" i="1"/>
  <c r="I554" i="1"/>
  <c r="I531" i="1"/>
  <c r="H75" i="1" s="1"/>
  <c r="I521" i="1"/>
  <c r="H73" i="1" s="1"/>
  <c r="H83" i="1" l="1"/>
  <c r="H80" i="1"/>
  <c r="H88" i="1"/>
  <c r="H69" i="1"/>
  <c r="I495" i="1"/>
  <c r="H70" i="1" s="1"/>
  <c r="I510" i="1"/>
  <c r="H72" i="1" s="1"/>
  <c r="I501" i="1"/>
  <c r="H71" i="1" s="1"/>
  <c r="I368" i="1" l="1"/>
  <c r="H56" i="1" l="1"/>
  <c r="I151" i="1"/>
  <c r="H51" i="1" l="1"/>
  <c r="H42" i="1"/>
  <c r="H53" i="1" l="1"/>
  <c r="H40" i="1"/>
  <c r="H50" i="1"/>
  <c r="I270" i="1"/>
  <c r="I237" i="1"/>
  <c r="H27" i="1" s="1"/>
  <c r="I212" i="1"/>
  <c r="H24" i="1" s="1"/>
  <c r="I193" i="1"/>
  <c r="I192" i="1"/>
  <c r="I191" i="1"/>
  <c r="I190" i="1"/>
  <c r="I189" i="1"/>
  <c r="I188" i="1"/>
  <c r="I187" i="1"/>
  <c r="I186" i="1"/>
  <c r="I185" i="1"/>
  <c r="I184" i="1"/>
  <c r="I183" i="1"/>
  <c r="I179" i="1"/>
  <c r="I181" i="1"/>
  <c r="I180" i="1"/>
  <c r="I178" i="1"/>
  <c r="I177" i="1"/>
  <c r="I176" i="1"/>
  <c r="I175" i="1"/>
  <c r="I174" i="1"/>
  <c r="I173" i="1"/>
  <c r="I172" i="1"/>
  <c r="I171" i="1"/>
  <c r="I342" i="1"/>
  <c r="I343" i="1"/>
  <c r="I344" i="1"/>
  <c r="I345" i="1"/>
  <c r="I346" i="1"/>
  <c r="I163" i="1"/>
  <c r="I341" i="1" l="1"/>
  <c r="H32" i="1"/>
  <c r="I182" i="1"/>
  <c r="I170" i="1"/>
  <c r="I117" i="1"/>
  <c r="I118" i="1"/>
  <c r="I119" i="1"/>
  <c r="I120" i="1"/>
  <c r="I121" i="1"/>
  <c r="I123" i="1"/>
  <c r="I125" i="1"/>
  <c r="I126" i="1"/>
  <c r="I159" i="1" l="1"/>
  <c r="I158" i="1"/>
  <c r="I157" i="1"/>
  <c r="I161" i="1"/>
  <c r="I160" i="1"/>
  <c r="I155" i="1"/>
  <c r="I154" i="1"/>
  <c r="I131" i="1"/>
  <c r="I130" i="1"/>
  <c r="I129" i="1"/>
  <c r="I133" i="1"/>
  <c r="I132" i="1"/>
  <c r="I128" i="1"/>
  <c r="I156" i="1" l="1"/>
  <c r="I127" i="1"/>
  <c r="H13" i="1" s="1"/>
  <c r="H86" i="1"/>
  <c r="H82" i="1"/>
  <c r="G688" i="1" l="1"/>
  <c r="H79" i="1" l="1"/>
  <c r="I162" i="1" l="1"/>
  <c r="I470" i="1"/>
  <c r="I471" i="1"/>
  <c r="I153" i="1"/>
  <c r="I477" i="1" l="1"/>
  <c r="I478" i="1"/>
  <c r="H68" i="1"/>
  <c r="I476" i="1" l="1"/>
  <c r="I475" i="1"/>
  <c r="I474" i="1"/>
  <c r="I473" i="1"/>
  <c r="I472" i="1"/>
  <c r="I459" i="1" s="1"/>
  <c r="I152" i="1"/>
  <c r="I148" i="1"/>
  <c r="I147" i="1"/>
  <c r="I115" i="1"/>
  <c r="I9" i="1"/>
  <c r="G9" i="1"/>
  <c r="I113" i="1" l="1"/>
  <c r="H54" i="1"/>
  <c r="I146" i="1"/>
  <c r="H52" i="1"/>
  <c r="H77" i="1"/>
  <c r="H67" i="1" l="1"/>
  <c r="H49" i="1"/>
  <c r="H20" i="1" l="1"/>
  <c r="H105" i="1" s="1"/>
  <c r="H39" i="1"/>
  <c r="H65" i="1"/>
</calcChain>
</file>

<file path=xl/sharedStrings.xml><?xml version="1.0" encoding="utf-8"?>
<sst xmlns="http://schemas.openxmlformats.org/spreadsheetml/2006/main" count="1729" uniqueCount="711">
  <si>
    <t>FORMATO Nº 01</t>
  </si>
  <si>
    <t>FICHA TECNICA DE MANTENIMIENTO DE LOCALES ESCOLARES</t>
  </si>
  <si>
    <t>NOMBRE DE LA INSTITUCION EDUCATIVA:</t>
  </si>
  <si>
    <t>TELEFONO:</t>
  </si>
  <si>
    <t>CORREO ELECTRÓNICO</t>
  </si>
  <si>
    <t>CODIGO DE LOCAL</t>
  </si>
  <si>
    <t>CODIGO MODULAR</t>
  </si>
  <si>
    <t>UBICACIÓN (AV./CALLE)</t>
  </si>
  <si>
    <t>CENTRO POBLADO</t>
  </si>
  <si>
    <t>DISTRITO</t>
  </si>
  <si>
    <t>PROVINCIA</t>
  </si>
  <si>
    <t>REGION</t>
  </si>
  <si>
    <t>Nº</t>
  </si>
  <si>
    <t>PARTIDAS DE MANTENIMIENTO DE LOCALES ESCOLARES</t>
  </si>
  <si>
    <t>CANTIDAD</t>
  </si>
  <si>
    <t>COSTO ESTIMADO (S/.)</t>
  </si>
  <si>
    <t>REPARACION DE TECHOS</t>
  </si>
  <si>
    <t>M2</t>
  </si>
  <si>
    <t>UND</t>
  </si>
  <si>
    <t>FLETE POR TRANSPORTE DE MATERIALES</t>
  </si>
  <si>
    <t>GBL</t>
  </si>
  <si>
    <t>REPARACION DE PISOS</t>
  </si>
  <si>
    <t>REPARACION DE MUROS</t>
  </si>
  <si>
    <t>REPARACIÓN DE PUERTAS</t>
  </si>
  <si>
    <t>REPARACIÓN DE VENTANAS</t>
  </si>
  <si>
    <t>P2</t>
  </si>
  <si>
    <t>TOTAL</t>
  </si>
  <si>
    <t>NUMERO DE AULAS EN EL LOCAL DE LA INSTITUCION EDUCATIVA PUBLICA</t>
  </si>
  <si>
    <t>NUMERO DE ALUMNOS DE LA INSTITUCION EDUCATIVA PUBLICA</t>
  </si>
  <si>
    <t>NUMERO DE DOCENTES DE  LA INSTITUCION EDUCATIVA PUBLICA</t>
  </si>
  <si>
    <t>NOMBRE DEL DIRECTOR (NOMBRADO Y/O ENCARGADO)</t>
  </si>
  <si>
    <t>DESCRIPCION DE LAS PARTIDAS:</t>
  </si>
  <si>
    <t>Item</t>
  </si>
  <si>
    <t>Partida de Mantenimiento</t>
  </si>
  <si>
    <t>Unidad de Medida</t>
  </si>
  <si>
    <t>Cantidad</t>
  </si>
  <si>
    <t>Precio (S/.)</t>
  </si>
  <si>
    <t>Parcial (S/.)</t>
  </si>
  <si>
    <t>Calamina galvanizada Nº 25</t>
  </si>
  <si>
    <t>Plchs</t>
  </si>
  <si>
    <t>Kl</t>
  </si>
  <si>
    <t>Mano de Obra</t>
  </si>
  <si>
    <t>Gbl</t>
  </si>
  <si>
    <t>Madera aguano 2"x4"x10'</t>
  </si>
  <si>
    <t>Und</t>
  </si>
  <si>
    <t>Madera aguano 2"x2"x10'</t>
  </si>
  <si>
    <t>Alambre nº 16</t>
  </si>
  <si>
    <t>Bls.</t>
  </si>
  <si>
    <t>Arena fina</t>
  </si>
  <si>
    <t>M3.</t>
  </si>
  <si>
    <t>Und.</t>
  </si>
  <si>
    <t>ml</t>
  </si>
  <si>
    <t>Interruptores</t>
  </si>
  <si>
    <t>soquet</t>
  </si>
  <si>
    <t>Tomacorrientes</t>
  </si>
  <si>
    <t>cinta aislante</t>
  </si>
  <si>
    <t>Pintura esmalte</t>
  </si>
  <si>
    <t>NOTA:</t>
  </si>
  <si>
    <t xml:space="preserve"> NO IMPRIMIR ESTA NOTA</t>
  </si>
  <si>
    <t>NO REGISTRAR HERRAMIENTAS DE CONSTRUCCION NI LIJAS, WAYPE, FRANELAS, CANDADOS, ETC</t>
  </si>
  <si>
    <t>PINTURA</t>
  </si>
  <si>
    <t>Pintura Látex</t>
  </si>
  <si>
    <t>Pasta mural</t>
  </si>
  <si>
    <t>inprimante</t>
  </si>
  <si>
    <t>m3</t>
  </si>
  <si>
    <t>ML</t>
  </si>
  <si>
    <t>Puno,</t>
  </si>
  <si>
    <t>DIRECTOR DE LA INSTITUCION EDUCATIVA</t>
  </si>
  <si>
    <t xml:space="preserve"> REPRESENTANTE DEL COMITÉ DE MANTENIMIENTO</t>
  </si>
  <si>
    <t>IMPORTANTE: Antes de la ejecución de los trabajos, los directores de las Instituciones Educativas, deberán solicitar autorización del Formato 1, mediante el sello y firma del profesional encargado en el área de infraestructura de la UGEL, DRE y Municipalidad.</t>
  </si>
  <si>
    <t>ESPACIO</t>
  </si>
  <si>
    <t>und</t>
  </si>
  <si>
    <t>mano de obra</t>
  </si>
  <si>
    <t>malla rashell</t>
  </si>
  <si>
    <t>m2</t>
  </si>
  <si>
    <t>argollas de armadura</t>
  </si>
  <si>
    <t>gbl</t>
  </si>
  <si>
    <t>Sistema de captación de aguas pluviales en cubiertas de edificaciones y de áreas exteriores</t>
  </si>
  <si>
    <t>Coberturas de edificaciones y de áreas exteriores (no se considera losas). Se recomienda que sea aislada de las lluvias</t>
  </si>
  <si>
    <t>muros de drywall o fibrocemento</t>
  </si>
  <si>
    <t>paneles de madera</t>
  </si>
  <si>
    <t>Refuerzo de malla en muros de adobe</t>
  </si>
  <si>
    <t>Aislamiento de muros que incluya cámara de aire y material aislante</t>
  </si>
  <si>
    <t>Zócalos en muros y/o contrazócalos en parapetos para protección contra la humedad</t>
  </si>
  <si>
    <t>Sardinel (Resane)</t>
  </si>
  <si>
    <t>Pisos interiores antideslizantes de alto tránsito con acabado de vinil, loseta, cerámico, caucho y otros</t>
  </si>
  <si>
    <t>Resane de pisos interiores de cemento pulido</t>
  </si>
  <si>
    <t>Pisos interiores de machihembrado de madera. Se recomienda incluir material aislante térmico</t>
  </si>
  <si>
    <t>Pisos exteriores de loseta antideslizante</t>
  </si>
  <si>
    <t>Pisos exteriores de adoquín</t>
  </si>
  <si>
    <t>Pisos exteriores de caucho</t>
  </si>
  <si>
    <t>Cantoneras y material antideslizante (cintas) en rampas y/o escaleras</t>
  </si>
  <si>
    <t>Piso podotáctil, previa aprobación del especialista</t>
  </si>
  <si>
    <t>Bandas señalizadoras a 1,20 y 0,90m en puertas con superficies vidriadas</t>
  </si>
  <si>
    <t>Rejas de seguridad</t>
  </si>
  <si>
    <t>Celosías</t>
  </si>
  <si>
    <t>PASAMANOS Y BARANDAS</t>
  </si>
  <si>
    <t>Barandas en rampas, escaleras y parapetos</t>
  </si>
  <si>
    <t>Pasamanos en rampas y escaleras. Se recomienda que sean de madera</t>
  </si>
  <si>
    <t>REJAS DE SEGURIDAD</t>
  </si>
  <si>
    <t>INSTALACIONES ELECTRICAS</t>
  </si>
  <si>
    <t>Cuarto de tableros</t>
  </si>
  <si>
    <t>Tablero eléctrico</t>
  </si>
  <si>
    <t>Sistema de puesta a tierra (pozo y conductores)</t>
  </si>
  <si>
    <t>Instalaciones, ductos y cables eléctricos</t>
  </si>
  <si>
    <t>Canaletas o tuberías para protección de instalaciones</t>
  </si>
  <si>
    <t>Caja de paso</t>
  </si>
  <si>
    <t>tomacorrientes, interuptores y luminarias</t>
  </si>
  <si>
    <t>extractores</t>
  </si>
  <si>
    <t>paneles solares</t>
  </si>
  <si>
    <t>pararrayos</t>
  </si>
  <si>
    <t>INSTALACIONES SANITARIAS</t>
  </si>
  <si>
    <t>Aparatos y/o accesorios sanitarios</t>
  </si>
  <si>
    <t>Tuberías de agua y/o desagüe</t>
  </si>
  <si>
    <t>Tanque elevado de PVC</t>
  </si>
  <si>
    <t>Tanque séptico, pozo percolador o silo</t>
  </si>
  <si>
    <t>Biodigestor</t>
  </si>
  <si>
    <t>Bombas y/o electrobombas</t>
  </si>
  <si>
    <t>Cuneta y/o canales</t>
  </si>
  <si>
    <t>sumideros</t>
  </si>
  <si>
    <t>INSTALACIONES DE GAS</t>
  </si>
  <si>
    <t>conductores</t>
  </si>
  <si>
    <t>RED TELEFONICA/INTERNET</t>
  </si>
  <si>
    <t>Instalaciones, ductos y cables</t>
  </si>
  <si>
    <t>SEGURIDAD</t>
  </si>
  <si>
    <t>Señalización de seguridad</t>
  </si>
  <si>
    <t>Extintores</t>
  </si>
  <si>
    <t>Sistema de detección y alarma, previa evaluación de especialista</t>
  </si>
  <si>
    <t>Vegetación</t>
  </si>
  <si>
    <t>Grass sintético en áreas de juegos infantiles</t>
  </si>
  <si>
    <t>Sistema de riego</t>
  </si>
  <si>
    <t>Alcorques (para árboles)</t>
  </si>
  <si>
    <t>VEGETACION EN AREAS EXISTENTES</t>
  </si>
  <si>
    <t>MOBILIARIO Y EQUIPAMIENTO</t>
  </si>
  <si>
    <t>Mobiliario y/o equipamiento escolar y auxiliar</t>
  </si>
  <si>
    <t>Elementos recreativos</t>
  </si>
  <si>
    <t>Equipamiento deportivo (arcos de fútbol inc. malla, parantes de vóley, canasta de básquet)</t>
  </si>
  <si>
    <t>Tachos para residuos sólidos</t>
  </si>
  <si>
    <t>Herramientas como pala, pico, lampa, sogas y otros.</t>
  </si>
  <si>
    <t>Pintado de muros, columnas, vigas, techo (sólo en caso que no existan fallas estructurales graves)</t>
  </si>
  <si>
    <t>Pintado de elementos de madera con pintura retardante de fuego (sólo en caso que no existan fallas graves)</t>
  </si>
  <si>
    <t>Pintado de losas deportivas y/o pista atlética</t>
  </si>
  <si>
    <t>Pintado de canales, tuberías exteriores a la edificación y elementos de sujeción con pintura anticorrosiva y esmalte</t>
  </si>
  <si>
    <t>Pintado de carpinterías metálica y de madera</t>
  </si>
  <si>
    <t>PUNTOS</t>
  </si>
  <si>
    <t>PUNTO</t>
  </si>
  <si>
    <t>Pintado de elementos de estructura metalica con pintura anticorrosiva (sólo en caso que no existan fallas graves)</t>
  </si>
  <si>
    <t>AULA</t>
  </si>
  <si>
    <t>COCINA Y COMEDOR</t>
  </si>
  <si>
    <t>ADMINISTRATIVO</t>
  </si>
  <si>
    <t>EXTERIORES</t>
  </si>
  <si>
    <t>SERVICIOS AUXILIARES</t>
  </si>
  <si>
    <t>SERVICIOS HIGIENICOS</t>
  </si>
  <si>
    <t>flete de transporte</t>
  </si>
  <si>
    <t>arena</t>
  </si>
  <si>
    <t>poleas</t>
  </si>
  <si>
    <t xml:space="preserve">estructura metalica dependiendo del diseño estructural </t>
  </si>
  <si>
    <t>arena gruesa</t>
  </si>
  <si>
    <t>impermetibizante tipo pintura (adhitivo) 1 deben indicar</t>
  </si>
  <si>
    <t>impermetibizante tipo mezcla (adhitivo) 2 deben indicar</t>
  </si>
  <si>
    <t>Soportes y elementos de sujeción en cubiertas de edificaciones y de áreas exteriores</t>
  </si>
  <si>
    <t>triplay</t>
  </si>
  <si>
    <t>tapajuntas de madera</t>
  </si>
  <si>
    <t>cola sintetica</t>
  </si>
  <si>
    <t>listones de madera aguano 1"x 1"x10"</t>
  </si>
  <si>
    <t>gln</t>
  </si>
  <si>
    <t>Sistema de evacuación de aguas pluviales (canaletas pluviales) en cubiertas de edificaciones y de áreas exteriores</t>
  </si>
  <si>
    <t>canaleta galvanizada de 6"</t>
  </si>
  <si>
    <t>abrazaderas</t>
  </si>
  <si>
    <t>sujetadores</t>
  </si>
  <si>
    <t>arena fina</t>
  </si>
  <si>
    <t>bls</t>
  </si>
  <si>
    <t>yeso de 9kg</t>
  </si>
  <si>
    <t xml:space="preserve">muros de sistema drywall </t>
  </si>
  <si>
    <t>muros de sistema fibrocemento</t>
  </si>
  <si>
    <t>listones de madera aguano 2"x 2"x10"</t>
  </si>
  <si>
    <t>clavos de 3"</t>
  </si>
  <si>
    <t>calvos de 2"</t>
  </si>
  <si>
    <t>kg</t>
  </si>
  <si>
    <t>clavos de 2"</t>
  </si>
  <si>
    <t>malla de acero galvanizado</t>
  </si>
  <si>
    <t>2.37.</t>
  </si>
  <si>
    <t>poliestireno expandido (tecnoport de diferentes grosores)</t>
  </si>
  <si>
    <t>glb</t>
  </si>
  <si>
    <t>ceramico</t>
  </si>
  <si>
    <t>pegamento chema</t>
  </si>
  <si>
    <t>fragua</t>
  </si>
  <si>
    <t>loseta</t>
  </si>
  <si>
    <t>listones de madera de 3"x3"x10"</t>
  </si>
  <si>
    <t xml:space="preserve">madera machimbrado </t>
  </si>
  <si>
    <t>adithivo</t>
  </si>
  <si>
    <t>loseta antideslizante</t>
  </si>
  <si>
    <t>piso de caucho de 2"</t>
  </si>
  <si>
    <t xml:space="preserve">listones antideslizantes de 6" </t>
  </si>
  <si>
    <t>pegamento</t>
  </si>
  <si>
    <t>ceramico de bloques  podotactil</t>
  </si>
  <si>
    <t>rejas  para puerta (según diseño y medida)</t>
  </si>
  <si>
    <t>Carpintería de Puertas (marco, hoja, bisagras, cerrajería, vidrios). Se recomienda el sellado térmico</t>
  </si>
  <si>
    <t>reposicion de puerta (según medida)</t>
  </si>
  <si>
    <t>chapa</t>
  </si>
  <si>
    <t>bisagra</t>
  </si>
  <si>
    <t>marco</t>
  </si>
  <si>
    <t>Vidrio (según medida)</t>
  </si>
  <si>
    <t>Celosías (según medida)</t>
  </si>
  <si>
    <t>rejas  para ventana (según diseño y medida)</t>
  </si>
  <si>
    <t>Carpintería de ventanas (marco, hoja, bisagras, cerrajería, etc). Se recomienda el sellado térmico</t>
  </si>
  <si>
    <t>reposicion de ventana (según material)</t>
  </si>
  <si>
    <t>vidrios</t>
  </si>
  <si>
    <t>bisagras</t>
  </si>
  <si>
    <t>cerrajeria</t>
  </si>
  <si>
    <t xml:space="preserve">silicona </t>
  </si>
  <si>
    <t>Vidrio. Se recomienda incluir doble vidrio para garantizar aislamiento térmico e instalar láminado</t>
  </si>
  <si>
    <t>vidrio laminado</t>
  </si>
  <si>
    <t>silicona</t>
  </si>
  <si>
    <t>baranda según diseño y medida</t>
  </si>
  <si>
    <t>pasamanos según diseño y medida</t>
  </si>
  <si>
    <t>cemento portland tipo IP</t>
  </si>
  <si>
    <t xml:space="preserve">rejas en areas verdes </t>
  </si>
  <si>
    <t>ganchos de sujecion</t>
  </si>
  <si>
    <t>caja de registro con tapa (40 x 40 cm) de concreto.</t>
  </si>
  <si>
    <t>electrodo principal (varilla de cobre puro de ¾ " X 2.40 m)</t>
  </si>
  <si>
    <t>cable conectores desmontable ( conector pico de loro de3/4 ")</t>
  </si>
  <si>
    <t>Cable deconexión (cable Nº 6  AWG, color amarillo-verde o amarillo)</t>
  </si>
  <si>
    <t>cable de cobre denudo de 50 mm2 o 1/0</t>
  </si>
  <si>
    <t>mts</t>
  </si>
  <si>
    <t>Adhitivo ( 02 dosis química de Thorgel, Tierragel,Protegel ,Laborgel o similar)</t>
  </si>
  <si>
    <t>Cable AGW  Nº 12</t>
  </si>
  <si>
    <t>Cable AWG  Nº 12</t>
  </si>
  <si>
    <t>Cable AWG  Nº 14</t>
  </si>
  <si>
    <t>tubo pvc SEL de 3/4 para instalaciones electricas</t>
  </si>
  <si>
    <t>canaleta adhesiva de 10x10x2mm o 10x10x4mm</t>
  </si>
  <si>
    <t>union solera para canaletas 10x10x2mm o 10x10x4mm</t>
  </si>
  <si>
    <t>angulo plano para canaleta de 10x10x2mm o 10x10x4mm</t>
  </si>
  <si>
    <t>tornillos de anclaje</t>
  </si>
  <si>
    <t>caja de paso</t>
  </si>
  <si>
    <t>octagono</t>
  </si>
  <si>
    <t>cuchilla termomagnetica de 32amp</t>
  </si>
  <si>
    <t>cuchilla diferencial de 32 amp</t>
  </si>
  <si>
    <t>focos led</t>
  </si>
  <si>
    <t>focos  de  señalizacion</t>
  </si>
  <si>
    <t>reflectores</t>
  </si>
  <si>
    <t>panel solar fotovoltaico</t>
  </si>
  <si>
    <t>bateria</t>
  </si>
  <si>
    <t>regulador de cambio</t>
  </si>
  <si>
    <t>estructura metalica de soporte</t>
  </si>
  <si>
    <t>armario de soporte</t>
  </si>
  <si>
    <t>terminal ERITECH DYNASPHERE</t>
  </si>
  <si>
    <t>soporte F.R.P.</t>
  </si>
  <si>
    <t>acoplador de linea</t>
  </si>
  <si>
    <t>sujetador de cable de acero inoxidable</t>
  </si>
  <si>
    <t>mastil metalico mas bajo</t>
  </si>
  <si>
    <t>soporte de montaje</t>
  </si>
  <si>
    <t>conductores de bajada ERITECH ERICORE</t>
  </si>
  <si>
    <t>abrazadera del conductor de bajada</t>
  </si>
  <si>
    <t>contador de eventos de descarga atmosfericas</t>
  </si>
  <si>
    <t>pozo de inspeccion</t>
  </si>
  <si>
    <t>electrodos de tierra</t>
  </si>
  <si>
    <t>inodoro</t>
  </si>
  <si>
    <t>lavamanos</t>
  </si>
  <si>
    <t>urinario</t>
  </si>
  <si>
    <t>accesorio de urinario</t>
  </si>
  <si>
    <t>accesorio de tanque de inodoro</t>
  </si>
  <si>
    <t>valvula sifon</t>
  </si>
  <si>
    <t>cinta teflon</t>
  </si>
  <si>
    <t>adex</t>
  </si>
  <si>
    <t>tuberia de  pvc de 1/2" hidro</t>
  </si>
  <si>
    <t>tuberia de  pvc de 2" hidro</t>
  </si>
  <si>
    <t>tuberia de  pvc de 4" hidro</t>
  </si>
  <si>
    <t>codos de 1/2" hidro</t>
  </si>
  <si>
    <t>T de pvc de 1/2" hidro</t>
  </si>
  <si>
    <t>union universal de  1/2" hidro</t>
  </si>
  <si>
    <t>Llave check ø 1/2" hidro</t>
  </si>
  <si>
    <t>Llave de paso de ø1/2" hidro</t>
  </si>
  <si>
    <t>Sellador Adex hidro</t>
  </si>
  <si>
    <t>Cinta teflón hidro</t>
  </si>
  <si>
    <t>tapon macho de pvc de 1/2" hidro</t>
  </si>
  <si>
    <t>codo de pvc de 4" hidro</t>
  </si>
  <si>
    <t>yee de pvc de 4" hidro</t>
  </si>
  <si>
    <t>tee de pvc de 4" hidro</t>
  </si>
  <si>
    <t>codo de pvc de 2" hidro</t>
  </si>
  <si>
    <t>yee de pvc de 2" hidro</t>
  </si>
  <si>
    <t>tee de pvc de 2" hidro</t>
  </si>
  <si>
    <t>yee de pvc  con reducciond e 4" a 2" hidro</t>
  </si>
  <si>
    <t>yee de pvc  con reducciond e 4" hidro</t>
  </si>
  <si>
    <t>estructura de tanque elevado</t>
  </si>
  <si>
    <t>accesorio de tanque elevado</t>
  </si>
  <si>
    <t>filtro de tanque elevado</t>
  </si>
  <si>
    <t>espuma inpermeabilizante</t>
  </si>
  <si>
    <t>adoquines de concreto (según diseño)</t>
  </si>
  <si>
    <t>tanque de agua de PVC elevado de 1100lts</t>
  </si>
  <si>
    <t>accesorios de tanque cisterna</t>
  </si>
  <si>
    <t>filtro de tanque cisterna</t>
  </si>
  <si>
    <t>tanque cisterna de pvc 1350lts</t>
  </si>
  <si>
    <t>Tanque cisterna de PVC (enterrado)</t>
  </si>
  <si>
    <t>Tanque cisterna de concreto</t>
  </si>
  <si>
    <t>tapa metalica</t>
  </si>
  <si>
    <t>tanque septico</t>
  </si>
  <si>
    <t>tubo de 2"</t>
  </si>
  <si>
    <t>codo de 2"</t>
  </si>
  <si>
    <t>pegamento adex</t>
  </si>
  <si>
    <t>rollizos de madera</t>
  </si>
  <si>
    <t>caseta metalica de 1.00x1.00x2.00m</t>
  </si>
  <si>
    <t>terma</t>
  </si>
  <si>
    <t>tubo de evacuador de calor</t>
  </si>
  <si>
    <t>electrobomba</t>
  </si>
  <si>
    <t>vinilico</t>
  </si>
  <si>
    <t>sumidero de 4"</t>
  </si>
  <si>
    <t>sumidero de 2"</t>
  </si>
  <si>
    <t>tuberia pe - al - pe (linea de gas)</t>
  </si>
  <si>
    <t>union (linea de gas)</t>
  </si>
  <si>
    <t>valvula de cierre (linea de gas)</t>
  </si>
  <si>
    <t>union de salida macho (linea de gas)</t>
  </si>
  <si>
    <t>union de salida hembra (linea de gas)</t>
  </si>
  <si>
    <t>tee (linea de gas)</t>
  </si>
  <si>
    <t>codo (linea de gas)</t>
  </si>
  <si>
    <t>cabina de tableros de distribucion</t>
  </si>
  <si>
    <t>cable de fibra optica</t>
  </si>
  <si>
    <t>cintas de seguridad fluorescente</t>
  </si>
  <si>
    <t xml:space="preserve">extintor de seguridad </t>
  </si>
  <si>
    <t>uña de sujetador</t>
  </si>
  <si>
    <t>tornillo de anclaje</t>
  </si>
  <si>
    <t>alarma de seguridad</t>
  </si>
  <si>
    <t>altavoz de seguridad</t>
  </si>
  <si>
    <t xml:space="preserve">detector de movimiento </t>
  </si>
  <si>
    <t xml:space="preserve">arboles </t>
  </si>
  <si>
    <t xml:space="preserve">arbutos </t>
  </si>
  <si>
    <t>flores</t>
  </si>
  <si>
    <t>tierra negra</t>
  </si>
  <si>
    <t>humus</t>
  </si>
  <si>
    <t>abono</t>
  </si>
  <si>
    <t>plastico de propileno (seka)</t>
  </si>
  <si>
    <t>sesped artificial</t>
  </si>
  <si>
    <t>banda de union</t>
  </si>
  <si>
    <t>cola PU 458</t>
  </si>
  <si>
    <t>adhesivo PU 458</t>
  </si>
  <si>
    <t>granos de caucho</t>
  </si>
  <si>
    <t>Manguera extensible c/pistola 15 m</t>
  </si>
  <si>
    <t>manguera por goteo</t>
  </si>
  <si>
    <t>alborque según diseño para arboles (previa aprovacion del especialista)</t>
  </si>
  <si>
    <t>estantes de almacenamiento de materiales</t>
  </si>
  <si>
    <t>estantes de sectores según sectores (inicial) deben detaller cada uno</t>
  </si>
  <si>
    <t>banco de laboratorio</t>
  </si>
  <si>
    <t xml:space="preserve">mesas de nivel inicial primaria y secundaria </t>
  </si>
  <si>
    <t>sillas de nivel inicial primaria y secundaria</t>
  </si>
  <si>
    <r>
      <rPr>
        <sz val="11"/>
        <color theme="1"/>
        <rFont val="Calibri"/>
        <family val="2"/>
        <scheme val="minor"/>
      </rPr>
      <t>Adquisición de fotocopiadora y tóner</t>
    </r>
  </si>
  <si>
    <r>
      <rPr>
        <sz val="11"/>
        <color theme="1"/>
        <rFont val="Calibri"/>
        <family val="2"/>
        <scheme val="minor"/>
      </rPr>
      <t>Adquisición de impresoras y tintas</t>
    </r>
  </si>
  <si>
    <r>
      <rPr>
        <sz val="11"/>
        <color theme="1"/>
        <rFont val="Calibri"/>
        <family val="2"/>
        <scheme val="minor"/>
      </rPr>
      <t>Adquisición de plancha de fierro fundido para vicharra y/o cocina mejorada existente</t>
    </r>
  </si>
  <si>
    <r>
      <rPr>
        <sz val="11"/>
        <color theme="1"/>
        <rFont val="Calibri"/>
        <family val="2"/>
        <scheme val="minor"/>
      </rPr>
      <t>Adquisición de cocina y su equipamiento (cubiertos, platos, vasos, ollas y cucharones)</t>
    </r>
  </si>
  <si>
    <r>
      <rPr>
        <sz val="11"/>
        <color theme="1"/>
        <rFont val="Calibri"/>
        <family val="2"/>
        <scheme val="minor"/>
      </rPr>
      <t>Adquisición de Equipo de sonido</t>
    </r>
  </si>
  <si>
    <r>
      <rPr>
        <sz val="11"/>
        <color theme="1"/>
        <rFont val="Calibri"/>
        <family val="2"/>
        <scheme val="minor"/>
      </rPr>
      <t>Adquisición de DVD / Blu-ray</t>
    </r>
  </si>
  <si>
    <r>
      <rPr>
        <sz val="11"/>
        <color theme="1"/>
        <rFont val="Calibri"/>
        <family val="2"/>
        <scheme val="minor"/>
      </rPr>
      <t>DETALLE</t>
    </r>
  </si>
  <si>
    <r>
      <rPr>
        <b/>
        <sz val="9"/>
        <rFont val="Arial"/>
        <family val="2"/>
      </rPr>
      <t>NIVEL</t>
    </r>
  </si>
  <si>
    <r>
      <rPr>
        <sz val="11"/>
        <color theme="1"/>
        <rFont val="Calibri"/>
        <family val="2"/>
        <scheme val="minor"/>
      </rPr>
      <t>Colcha de polar de 1 o 1.5 plazas</t>
    </r>
  </si>
  <si>
    <r>
      <rPr>
        <sz val="11"/>
        <color theme="1"/>
        <rFont val="Calibri"/>
        <family val="2"/>
        <scheme val="minor"/>
      </rPr>
      <t>Cubrecama de 1 o 1.5 plazas de algodón</t>
    </r>
  </si>
  <si>
    <r>
      <rPr>
        <sz val="11"/>
        <color theme="1"/>
        <rFont val="Calibri"/>
        <family val="2"/>
        <scheme val="minor"/>
      </rPr>
      <t>Juego de sábanas de 1 o 1.5 plazas de algodón</t>
    </r>
  </si>
  <si>
    <r>
      <rPr>
        <sz val="11"/>
        <color theme="1"/>
        <rFont val="Calibri"/>
        <family val="2"/>
        <scheme val="minor"/>
      </rPr>
      <t>Mosquiteros para dormitorio (ámbitos amazónicos)</t>
    </r>
  </si>
  <si>
    <r>
      <rPr>
        <sz val="11"/>
        <color theme="1"/>
        <rFont val="Calibri"/>
        <family val="2"/>
        <scheme val="minor"/>
      </rPr>
      <t>Colchones de 1 o 1.5 plazas</t>
    </r>
  </si>
  <si>
    <r>
      <rPr>
        <sz val="11"/>
        <color theme="1"/>
        <rFont val="Calibri"/>
        <family val="2"/>
        <scheme val="minor"/>
      </rPr>
      <t>Camarotes de 1 o 1.5 plazas</t>
    </r>
  </si>
  <si>
    <r>
      <rPr>
        <sz val="11"/>
        <color theme="1"/>
        <rFont val="Calibri"/>
        <family val="2"/>
        <scheme val="minor"/>
      </rPr>
      <t>Adquisición de Panel Solar</t>
    </r>
  </si>
  <si>
    <r>
      <rPr>
        <sz val="11"/>
        <color theme="1"/>
        <rFont val="Calibri"/>
        <family val="2"/>
        <scheme val="minor"/>
      </rPr>
      <t>Adquisición de ventilador de techo</t>
    </r>
  </si>
  <si>
    <r>
      <rPr>
        <sz val="11"/>
        <color theme="1"/>
        <rFont val="Calibri"/>
        <family val="2"/>
        <scheme val="minor"/>
      </rPr>
      <t>Adquisición de batería para panel solar</t>
    </r>
  </si>
  <si>
    <r>
      <rPr>
        <sz val="11"/>
        <color theme="1"/>
        <rFont val="Calibri"/>
        <family val="2"/>
        <scheme val="minor"/>
      </rPr>
      <t>Adquisición de parlante y micrófono</t>
    </r>
  </si>
  <si>
    <r>
      <rPr>
        <sz val="11"/>
        <color theme="1"/>
        <rFont val="Calibri"/>
        <family val="2"/>
        <scheme val="minor"/>
      </rPr>
      <t>Adquisición de consola de sonido</t>
    </r>
  </si>
  <si>
    <r>
      <rPr>
        <sz val="11"/>
        <color theme="1"/>
        <rFont val="Calibri"/>
        <family val="2"/>
        <scheme val="minor"/>
      </rPr>
      <t>Adquisición de televisor</t>
    </r>
  </si>
  <si>
    <r>
      <rPr>
        <sz val="11"/>
        <color theme="1"/>
        <rFont val="Calibri"/>
        <family val="2"/>
        <scheme val="minor"/>
      </rPr>
      <t>Adquisición de Ecran</t>
    </r>
  </si>
  <si>
    <r>
      <rPr>
        <sz val="11"/>
        <color theme="1"/>
        <rFont val="Calibri"/>
        <family val="2"/>
        <scheme val="minor"/>
      </rPr>
      <t>Adquisición de proyector multimedia</t>
    </r>
  </si>
  <si>
    <r>
      <rPr>
        <b/>
        <sz val="9"/>
        <rFont val="Arial"/>
        <family val="2"/>
      </rPr>
      <t>DETALLE</t>
    </r>
  </si>
  <si>
    <r>
      <rPr>
        <b/>
        <sz val="9"/>
        <rFont val="Arial"/>
        <family val="2"/>
      </rPr>
      <t>MATERIAL</t>
    </r>
  </si>
  <si>
    <r>
      <rPr>
        <sz val="11"/>
        <color theme="1"/>
        <rFont val="Calibri"/>
        <family val="2"/>
        <scheme val="minor"/>
      </rPr>
      <t>Tallímetros</t>
    </r>
  </si>
  <si>
    <r>
      <rPr>
        <sz val="11"/>
        <color theme="1"/>
        <rFont val="Calibri"/>
        <family val="2"/>
        <scheme val="minor"/>
      </rPr>
      <t>Kit de instrumentos de medición</t>
    </r>
  </si>
  <si>
    <r>
      <rPr>
        <sz val="11"/>
        <color theme="1"/>
        <rFont val="Calibri"/>
        <family val="2"/>
        <scheme val="minor"/>
      </rPr>
      <t>Cronómetros</t>
    </r>
  </si>
  <si>
    <r>
      <rPr>
        <sz val="11"/>
        <color theme="1"/>
        <rFont val="Calibri"/>
        <family val="2"/>
        <scheme val="minor"/>
      </rPr>
      <t>Testimonios (para carrera de postas)</t>
    </r>
  </si>
  <si>
    <r>
      <rPr>
        <sz val="11"/>
        <color theme="1"/>
        <rFont val="Calibri"/>
        <family val="2"/>
        <scheme val="minor"/>
      </rPr>
      <t>Kit de atletismo</t>
    </r>
  </si>
  <si>
    <r>
      <rPr>
        <sz val="11"/>
        <color theme="1"/>
        <rFont val="Calibri"/>
        <family val="2"/>
        <scheme val="minor"/>
      </rPr>
      <t>Conos señalizadores medianos</t>
    </r>
  </si>
  <si>
    <r>
      <rPr>
        <sz val="11"/>
        <color theme="1"/>
        <rFont val="Calibri"/>
        <family val="2"/>
        <scheme val="minor"/>
      </rPr>
      <t>Infladores con aguja</t>
    </r>
  </si>
  <si>
    <r>
      <rPr>
        <sz val="11"/>
        <color theme="1"/>
        <rFont val="Calibri"/>
        <family val="2"/>
        <scheme val="minor"/>
      </rPr>
      <t>Cintas para gimnasia</t>
    </r>
  </si>
  <si>
    <r>
      <rPr>
        <sz val="11"/>
        <color theme="1"/>
        <rFont val="Calibri"/>
        <family val="2"/>
        <scheme val="minor"/>
      </rPr>
      <t>Kit de gimnasia básica y rítmica</t>
    </r>
  </si>
  <si>
    <r>
      <rPr>
        <sz val="11"/>
        <color theme="1"/>
        <rFont val="Calibri"/>
        <family val="2"/>
        <scheme val="minor"/>
      </rPr>
      <t>Cuerdas de gimnasia para 1</t>
    </r>
    <r>
      <rPr>
        <vertAlign val="superscript"/>
        <sz val="10"/>
        <rFont val="Arial"/>
        <family val="2"/>
      </rPr>
      <t>o</t>
    </r>
    <r>
      <rPr>
        <sz val="11"/>
        <color theme="1"/>
        <rFont val="Calibri"/>
        <family val="2"/>
        <scheme val="minor"/>
      </rPr>
      <t xml:space="preserve"> a 3</t>
    </r>
    <r>
      <rPr>
        <vertAlign val="superscript"/>
        <sz val="10"/>
        <rFont val="Arial"/>
        <family val="2"/>
      </rPr>
      <t>o</t>
    </r>
    <r>
      <rPr>
        <sz val="11"/>
        <color theme="1"/>
        <rFont val="Calibri"/>
        <family val="2"/>
        <scheme val="minor"/>
      </rPr>
      <t xml:space="preserve"> grado (2 metros)</t>
    </r>
  </si>
  <si>
    <r>
      <rPr>
        <sz val="11"/>
        <color theme="1"/>
        <rFont val="Calibri"/>
        <family val="2"/>
        <scheme val="minor"/>
      </rPr>
      <t>Colchonetas compactas</t>
    </r>
  </si>
  <si>
    <r>
      <rPr>
        <sz val="11"/>
        <color theme="1"/>
        <rFont val="Calibri"/>
        <family val="2"/>
        <scheme val="minor"/>
      </rPr>
      <t>Colchonetas blandas</t>
    </r>
  </si>
  <si>
    <r>
      <rPr>
        <sz val="11"/>
        <color theme="1"/>
        <rFont val="Calibri"/>
        <family val="2"/>
        <scheme val="minor"/>
      </rPr>
      <t>Winchas (10 y 20 metros)</t>
    </r>
  </si>
  <si>
    <r>
      <rPr>
        <sz val="11"/>
        <color theme="1"/>
        <rFont val="Calibri"/>
        <family val="2"/>
        <scheme val="minor"/>
      </rPr>
      <t>Discos para lanzamiento (para primaria; 1 a 2 kilos)</t>
    </r>
  </si>
  <si>
    <r>
      <rPr>
        <sz val="11"/>
        <color theme="1"/>
        <rFont val="Calibri"/>
        <family val="2"/>
        <scheme val="minor"/>
      </rPr>
      <t>Vallas para primaria (unidad)</t>
    </r>
  </si>
  <si>
    <r>
      <rPr>
        <sz val="11"/>
        <color theme="1"/>
        <rFont val="Calibri"/>
        <family val="2"/>
        <scheme val="minor"/>
      </rPr>
      <t>Conos señalizadores pequeños</t>
    </r>
  </si>
  <si>
    <r>
      <rPr>
        <sz val="11"/>
        <color theme="1"/>
        <rFont val="Calibri"/>
        <family val="2"/>
        <scheme val="minor"/>
      </rPr>
      <t>Kit de juegos pre-deportivos</t>
    </r>
  </si>
  <si>
    <r>
      <rPr>
        <sz val="11"/>
        <color theme="1"/>
        <rFont val="Calibri"/>
        <family val="2"/>
        <scheme val="minor"/>
      </rPr>
      <t>Pelotas de mini vóley # 5 (cuero)</t>
    </r>
  </si>
  <si>
    <r>
      <rPr>
        <sz val="11"/>
        <color theme="1"/>
        <rFont val="Calibri"/>
        <family val="2"/>
        <scheme val="minor"/>
      </rPr>
      <t>Pelotas de mini fútbol # 4 (cuero)</t>
    </r>
  </si>
  <si>
    <r>
      <rPr>
        <sz val="11"/>
        <color theme="1"/>
        <rFont val="Calibri"/>
        <family val="2"/>
        <scheme val="minor"/>
      </rPr>
      <t>Tabla de pique</t>
    </r>
  </si>
  <si>
    <r>
      <rPr>
        <sz val="11"/>
        <color theme="1"/>
        <rFont val="Calibri"/>
        <family val="2"/>
        <scheme val="minor"/>
      </rPr>
      <t>Taburete de 5 cuerpos (para primaria)</t>
    </r>
  </si>
  <si>
    <r>
      <rPr>
        <sz val="11"/>
        <color theme="1"/>
        <rFont val="Calibri"/>
        <family val="2"/>
        <scheme val="minor"/>
      </rPr>
      <t>Aros (huía huía) medianos</t>
    </r>
  </si>
  <si>
    <r>
      <rPr>
        <sz val="11"/>
        <color theme="1"/>
        <rFont val="Calibri"/>
        <family val="2"/>
        <scheme val="minor"/>
      </rPr>
      <t>Cuerdas de gimnasia para 4</t>
    </r>
    <r>
      <rPr>
        <vertAlign val="superscript"/>
        <sz val="10"/>
        <rFont val="Arial"/>
        <family val="2"/>
      </rPr>
      <t>o</t>
    </r>
    <r>
      <rPr>
        <sz val="11"/>
        <color theme="1"/>
        <rFont val="Calibri"/>
        <family val="2"/>
        <scheme val="minor"/>
      </rPr>
      <t xml:space="preserve"> a 6</t>
    </r>
    <r>
      <rPr>
        <vertAlign val="superscript"/>
        <sz val="10"/>
        <rFont val="Arial"/>
        <family val="2"/>
      </rPr>
      <t>o</t>
    </r>
    <r>
      <rPr>
        <sz val="11"/>
        <color theme="1"/>
        <rFont val="Calibri"/>
        <family val="2"/>
        <scheme val="minor"/>
      </rPr>
      <t xml:space="preserve"> grado (2 metros)</t>
    </r>
  </si>
  <si>
    <r>
      <rPr>
        <sz val="11"/>
        <color theme="1"/>
        <rFont val="Calibri"/>
        <family val="2"/>
        <scheme val="minor"/>
      </rPr>
      <t>Cuerdas de gimnasia para 1</t>
    </r>
    <r>
      <rPr>
        <vertAlign val="superscript"/>
        <sz val="10"/>
        <rFont val="Arial"/>
        <family val="2"/>
      </rPr>
      <t>o</t>
    </r>
    <r>
      <rPr>
        <sz val="11"/>
        <color theme="1"/>
        <rFont val="Calibri"/>
        <family val="2"/>
        <scheme val="minor"/>
      </rPr>
      <t xml:space="preserve"> a 3</t>
    </r>
    <r>
      <rPr>
        <vertAlign val="superscript"/>
        <sz val="10"/>
        <rFont val="Arial"/>
        <family val="2"/>
      </rPr>
      <t>o</t>
    </r>
    <r>
      <rPr>
        <sz val="11"/>
        <color theme="1"/>
        <rFont val="Calibri"/>
        <family val="2"/>
        <scheme val="minor"/>
      </rPr>
      <t xml:space="preserve"> grado (1.5 metros)</t>
    </r>
  </si>
  <si>
    <r>
      <rPr>
        <sz val="11"/>
        <color theme="1"/>
        <rFont val="Calibri"/>
        <family val="2"/>
        <scheme val="minor"/>
      </rPr>
      <t xml:space="preserve">DETALLE </t>
    </r>
  </si>
  <si>
    <t>MATERIALES PARA USO PEDAGÓGICO DEL DEPARTAMENTO DE EDUC FISICA</t>
  </si>
  <si>
    <r>
      <rPr>
        <b/>
        <sz val="12"/>
        <rFont val="Arial"/>
        <family val="2"/>
      </rPr>
      <t>Listado de útiles escolares (Para los estudiantes de PRIMARIA)</t>
    </r>
  </si>
  <si>
    <r>
      <rPr>
        <b/>
        <sz val="12"/>
        <rFont val="Arial"/>
        <family val="2"/>
      </rPr>
      <t>Orden Prioridad</t>
    </r>
  </si>
  <si>
    <r>
      <rPr>
        <b/>
        <sz val="12"/>
        <rFont val="Arial"/>
        <family val="2"/>
      </rPr>
      <t>Herramientas y repuestos para el mantenimiento y reparación de bicicletas</t>
    </r>
  </si>
  <si>
    <r>
      <rPr>
        <sz val="12"/>
        <color theme="1"/>
        <rFont val="Calibri"/>
        <family val="2"/>
        <scheme val="minor"/>
      </rPr>
      <t xml:space="preserve">" </t>
    </r>
    <r>
      <rPr>
        <b/>
        <sz val="12"/>
        <rFont val="Arial"/>
        <family val="2"/>
      </rPr>
      <t>Comprende</t>
    </r>
  </si>
  <si>
    <r>
      <rPr>
        <sz val="26"/>
        <color theme="1"/>
        <rFont val="Calibri"/>
        <family val="2"/>
        <scheme val="minor"/>
      </rPr>
      <t>Equipo de mecánica para taller de mantenimiento y reparación de bicicletas</t>
    </r>
  </si>
  <si>
    <t>•Llaves Alien                      •Lubricantes para bicicleta •Tronchacadenas              •Desarmador                               •Llaves de boca                        •Alicates                                       •Llaves de niples                     •Martillo                                 •Extractor de catalina</t>
  </si>
  <si>
    <r>
      <rPr>
        <sz val="28"/>
        <color theme="1"/>
        <rFont val="Calibri"/>
        <family val="2"/>
        <scheme val="minor"/>
      </rPr>
      <t>1</t>
    </r>
  </si>
  <si>
    <r>
      <rPr>
        <b/>
        <sz val="22"/>
        <rFont val="Arial"/>
        <family val="2"/>
      </rPr>
      <t>Prioridad</t>
    </r>
  </si>
  <si>
    <r>
      <rPr>
        <b/>
        <sz val="16"/>
        <rFont val="Arial"/>
        <family val="2"/>
      </rPr>
      <t>Herramientas y repuestos</t>
    </r>
  </si>
  <si>
    <r>
      <rPr>
        <b/>
        <sz val="16"/>
        <rFont val="Arial"/>
        <family val="2"/>
      </rPr>
      <t>para el mantenimiento y</t>
    </r>
  </si>
  <si>
    <r>
      <rPr>
        <b/>
        <sz val="16"/>
        <rFont val="Arial"/>
        <family val="2"/>
      </rPr>
      <t>reparación de bicicletas</t>
    </r>
  </si>
  <si>
    <r>
      <rPr>
        <b/>
        <sz val="20"/>
        <rFont val="Arial"/>
        <family val="2"/>
      </rPr>
      <t>Comprende</t>
    </r>
  </si>
  <si>
    <t>Repuestos necesarios según diagnostico</t>
  </si>
  <si>
    <r>
      <rPr>
        <sz val="16"/>
        <color theme="1"/>
        <rFont val="Calibri"/>
        <family val="2"/>
        <scheme val="minor"/>
      </rPr>
      <t>Cables de freno</t>
    </r>
  </si>
  <si>
    <r>
      <rPr>
        <sz val="16"/>
        <color theme="1"/>
        <rFont val="Calibri"/>
        <family val="2"/>
        <scheme val="minor"/>
      </rPr>
      <t>Funda de freno</t>
    </r>
  </si>
  <si>
    <r>
      <rPr>
        <sz val="16"/>
        <color theme="1"/>
        <rFont val="Calibri"/>
        <family val="2"/>
        <scheme val="minor"/>
      </rPr>
      <t>Par de tacos de freno</t>
    </r>
  </si>
  <si>
    <r>
      <rPr>
        <sz val="16"/>
        <color theme="1"/>
        <rFont val="Calibri"/>
        <family val="2"/>
        <scheme val="minor"/>
      </rPr>
      <t>Billas de tasa de dirección</t>
    </r>
  </si>
  <si>
    <r>
      <rPr>
        <sz val="16"/>
        <color theme="1"/>
        <rFont val="Calibri"/>
        <family val="2"/>
        <scheme val="minor"/>
      </rPr>
      <t>Cadena</t>
    </r>
  </si>
  <si>
    <r>
      <rPr>
        <sz val="16"/>
        <color theme="1"/>
        <rFont val="Calibri"/>
        <family val="2"/>
        <scheme val="minor"/>
      </rPr>
      <t>Tasas de dirección</t>
    </r>
  </si>
  <si>
    <r>
      <rPr>
        <sz val="16"/>
        <color theme="1"/>
        <rFont val="Calibri"/>
        <family val="2"/>
        <scheme val="minor"/>
      </rPr>
      <t>Eje de rueda delantera</t>
    </r>
  </si>
  <si>
    <r>
      <rPr>
        <sz val="16"/>
        <color theme="1"/>
        <rFont val="Calibri"/>
        <family val="2"/>
        <scheme val="minor"/>
      </rPr>
      <t>Eje de rueda trasera</t>
    </r>
  </si>
  <si>
    <r>
      <rPr>
        <sz val="16"/>
        <color theme="1"/>
        <rFont val="Calibri"/>
        <family val="2"/>
        <scheme val="minor"/>
      </rPr>
      <t>Masa delantera</t>
    </r>
  </si>
  <si>
    <r>
      <rPr>
        <sz val="16"/>
        <color theme="1"/>
        <rFont val="Calibri"/>
        <family val="2"/>
        <scheme val="minor"/>
      </rPr>
      <t>Masa trasera</t>
    </r>
  </si>
  <si>
    <r>
      <rPr>
        <sz val="16"/>
        <color theme="1"/>
        <rFont val="Calibri"/>
        <family val="2"/>
        <scheme val="minor"/>
      </rPr>
      <t>Aro de aluminio</t>
    </r>
  </si>
  <si>
    <r>
      <rPr>
        <sz val="16"/>
        <color theme="1"/>
        <rFont val="Calibri"/>
        <family val="2"/>
        <scheme val="minor"/>
      </rPr>
      <t>Llantas 26" o 24"</t>
    </r>
  </si>
  <si>
    <r>
      <rPr>
        <sz val="18"/>
        <color theme="1"/>
        <rFont val="Calibri"/>
        <family val="2"/>
        <scheme val="minor"/>
      </rPr>
      <t>Extractores de eje central</t>
    </r>
  </si>
  <si>
    <r>
      <rPr>
        <sz val="18"/>
        <color theme="1"/>
        <rFont val="Calibri"/>
        <family val="2"/>
        <scheme val="minor"/>
      </rPr>
      <t>Llave francesa</t>
    </r>
  </si>
  <si>
    <r>
      <rPr>
        <sz val="18"/>
        <color theme="1"/>
        <rFont val="Calibri"/>
        <family val="2"/>
        <scheme val="minor"/>
      </rPr>
      <t>Llaves de conos</t>
    </r>
  </si>
  <si>
    <r>
      <rPr>
        <sz val="18"/>
        <color theme="1"/>
        <rFont val="Calibri"/>
        <family val="2"/>
        <scheme val="minor"/>
      </rPr>
      <t>Cables de freno</t>
    </r>
  </si>
  <si>
    <r>
      <rPr>
        <sz val="18"/>
        <color theme="1"/>
        <rFont val="Calibri"/>
        <family val="2"/>
        <scheme val="minor"/>
      </rPr>
      <t>Funda de freno</t>
    </r>
  </si>
  <si>
    <r>
      <rPr>
        <sz val="18"/>
        <color theme="1"/>
        <rFont val="Calibri"/>
        <family val="2"/>
        <scheme val="minor"/>
      </rPr>
      <t>Par de tacos de freno</t>
    </r>
  </si>
  <si>
    <r>
      <rPr>
        <sz val="18"/>
        <color theme="1"/>
        <rFont val="Calibri"/>
        <family val="2"/>
        <scheme val="minor"/>
      </rPr>
      <t>Billas de tasa de dirección</t>
    </r>
  </si>
  <si>
    <r>
      <rPr>
        <sz val="18"/>
        <color theme="1"/>
        <rFont val="Calibri"/>
        <family val="2"/>
        <scheme val="minor"/>
      </rPr>
      <t>Cámara 26" o 24" Eje central sellado Eje central de tasas Sistema de frenos Gruesa de rayos</t>
    </r>
  </si>
  <si>
    <r>
      <rPr>
        <sz val="18"/>
        <color theme="1"/>
        <rFont val="Calibri"/>
        <family val="2"/>
        <scheme val="minor"/>
      </rPr>
      <t>Cadena</t>
    </r>
  </si>
  <si>
    <r>
      <rPr>
        <sz val="18"/>
        <color theme="1"/>
        <rFont val="Calibri"/>
        <family val="2"/>
        <scheme val="minor"/>
      </rPr>
      <t>Tasas de dirección</t>
    </r>
  </si>
  <si>
    <r>
      <rPr>
        <sz val="18"/>
        <color theme="1"/>
        <rFont val="Calibri"/>
        <family val="2"/>
        <scheme val="minor"/>
      </rPr>
      <t>Rueda trasera</t>
    </r>
  </si>
  <si>
    <r>
      <rPr>
        <sz val="18"/>
        <color theme="1"/>
        <rFont val="Calibri"/>
        <family val="2"/>
        <scheme val="minor"/>
      </rPr>
      <t>Rueda delantera</t>
    </r>
  </si>
  <si>
    <r>
      <rPr>
        <sz val="18"/>
        <color theme="1"/>
        <rFont val="Calibri"/>
        <family val="2"/>
        <scheme val="minor"/>
      </rPr>
      <t>Eje de rueda delantera</t>
    </r>
  </si>
  <si>
    <r>
      <rPr>
        <sz val="18"/>
        <color theme="1"/>
        <rFont val="Calibri"/>
        <family val="2"/>
        <scheme val="minor"/>
      </rPr>
      <t>Eje de rueda trasera</t>
    </r>
  </si>
  <si>
    <r>
      <rPr>
        <sz val="18"/>
        <color theme="1"/>
        <rFont val="Calibri"/>
        <family val="2"/>
        <scheme val="minor"/>
      </rPr>
      <t>Masa delantera</t>
    </r>
  </si>
  <si>
    <r>
      <rPr>
        <sz val="18"/>
        <color theme="1"/>
        <rFont val="Calibri"/>
        <family val="2"/>
        <scheme val="minor"/>
      </rPr>
      <t>Masa trasera</t>
    </r>
  </si>
  <si>
    <r>
      <rPr>
        <sz val="18"/>
        <color theme="1"/>
        <rFont val="Calibri"/>
        <family val="2"/>
        <scheme val="minor"/>
      </rPr>
      <t>Aro de aluminio</t>
    </r>
  </si>
  <si>
    <r>
      <rPr>
        <sz val="18"/>
        <color theme="1"/>
        <rFont val="Calibri"/>
        <family val="2"/>
        <scheme val="minor"/>
      </rPr>
      <t>Llantas 26" o 24"</t>
    </r>
  </si>
  <si>
    <r>
      <rPr>
        <sz val="18"/>
        <color theme="1"/>
        <rFont val="Calibri"/>
        <family val="2"/>
        <scheme val="minor"/>
      </rPr>
      <t>Potencia forma de codo Adaptador de potencia Potencia Timón Mangos Ajuste de asiento Poste de asiento Asiento Pedales Catalina</t>
    </r>
  </si>
  <si>
    <r>
      <rPr>
        <sz val="22"/>
        <color theme="1"/>
        <rFont val="Calibri"/>
        <family val="2"/>
        <scheme val="minor"/>
      </rPr>
      <t>Repuestos necesarios anualmente</t>
    </r>
  </si>
  <si>
    <r>
      <rPr>
        <b/>
        <sz val="20"/>
        <rFont val="Arial"/>
        <family val="2"/>
      </rPr>
      <t>Herramientas | Especificaciones</t>
    </r>
  </si>
  <si>
    <r>
      <rPr>
        <sz val="16"/>
        <color theme="1"/>
        <rFont val="Calibri"/>
        <family val="2"/>
        <scheme val="minor"/>
      </rPr>
      <t>Juego de llaves Alien 4, 5 y 6 mm.</t>
    </r>
  </si>
  <si>
    <r>
      <rPr>
        <sz val="16"/>
        <color theme="1"/>
        <rFont val="Calibri"/>
        <family val="2"/>
        <scheme val="minor"/>
      </rPr>
      <t>Acero endurecido</t>
    </r>
  </si>
  <si>
    <r>
      <rPr>
        <sz val="16"/>
        <color theme="1"/>
        <rFont val="Calibri"/>
        <family val="2"/>
        <scheme val="minor"/>
      </rPr>
      <t>Llave Alien 4 mm</t>
    </r>
  </si>
  <si>
    <r>
      <rPr>
        <sz val="16"/>
        <color theme="1"/>
        <rFont val="Calibri"/>
        <family val="2"/>
        <scheme val="minor"/>
      </rPr>
      <t>Llave Alien 5 mm</t>
    </r>
  </si>
  <si>
    <r>
      <rPr>
        <sz val="16"/>
        <color theme="1"/>
        <rFont val="Calibri"/>
        <family val="2"/>
        <scheme val="minor"/>
      </rPr>
      <t>Llave Alien 6 mm</t>
    </r>
  </si>
  <si>
    <r>
      <rPr>
        <sz val="16"/>
        <color theme="1"/>
        <rFont val="Calibri"/>
        <family val="2"/>
        <scheme val="minor"/>
      </rPr>
      <t>Grasa para engranajes</t>
    </r>
  </si>
  <si>
    <r>
      <rPr>
        <sz val="16"/>
        <color theme="1"/>
        <rFont val="Calibri"/>
        <family val="2"/>
        <scheme val="minor"/>
      </rPr>
      <t>Aceite para cadena de bicicleta o aceite de motor</t>
    </r>
  </si>
  <si>
    <r>
      <rPr>
        <sz val="16"/>
        <color theme="1"/>
        <rFont val="Calibri"/>
        <family val="2"/>
        <scheme val="minor"/>
      </rPr>
      <t>Componente teflón incluido</t>
    </r>
  </si>
  <si>
    <r>
      <rPr>
        <sz val="16"/>
        <color theme="1"/>
        <rFont val="Calibri"/>
        <family val="2"/>
        <scheme val="minor"/>
      </rPr>
      <t>Tronchacadenas para bicicletas</t>
    </r>
  </si>
  <si>
    <r>
      <rPr>
        <sz val="16"/>
        <color theme="1"/>
        <rFont val="Calibri"/>
        <family val="2"/>
        <scheme val="minor"/>
      </rPr>
      <t>Compatible con cadenas de una velocidad</t>
    </r>
  </si>
  <si>
    <r>
      <rPr>
        <b/>
        <sz val="16"/>
        <rFont val="Arial"/>
        <family val="2"/>
      </rPr>
      <t xml:space="preserve">Herramientas </t>
    </r>
    <r>
      <rPr>
        <sz val="16"/>
        <color theme="1"/>
        <rFont val="Calibri"/>
        <family val="2"/>
        <scheme val="minor"/>
      </rPr>
      <t>Desarmador estrella o plano #2</t>
    </r>
  </si>
  <si>
    <r>
      <rPr>
        <b/>
        <sz val="16"/>
        <rFont val="Arial"/>
        <family val="2"/>
      </rPr>
      <t>Especificaciones</t>
    </r>
  </si>
  <si>
    <r>
      <rPr>
        <sz val="16"/>
        <color theme="1"/>
        <rFont val="Calibri"/>
        <family val="2"/>
        <scheme val="minor"/>
      </rPr>
      <t>Llave de boca 15 mm</t>
    </r>
  </si>
  <si>
    <r>
      <rPr>
        <sz val="16"/>
        <color theme="1"/>
        <rFont val="Calibri"/>
        <family val="2"/>
        <scheme val="minor"/>
      </rPr>
      <t>Llave de pedales de 15 mm</t>
    </r>
  </si>
  <si>
    <r>
      <rPr>
        <sz val="16"/>
        <color theme="1"/>
        <rFont val="Calibri"/>
        <family val="2"/>
        <scheme val="minor"/>
      </rPr>
      <t>Alicate corta cables</t>
    </r>
  </si>
  <si>
    <r>
      <rPr>
        <sz val="16"/>
        <color theme="1"/>
        <rFont val="Calibri"/>
        <family val="2"/>
        <scheme val="minor"/>
      </rPr>
      <t>Debe permitir cortar cables y fundas</t>
    </r>
  </si>
  <si>
    <r>
      <rPr>
        <sz val="16"/>
        <color theme="1"/>
        <rFont val="Calibri"/>
        <family val="2"/>
        <scheme val="minor"/>
      </rPr>
      <t>Alicate universal</t>
    </r>
  </si>
  <si>
    <r>
      <rPr>
        <sz val="16"/>
        <color theme="1"/>
        <rFont val="Calibri"/>
        <family val="2"/>
        <scheme val="minor"/>
      </rPr>
      <t>Llave de niples</t>
    </r>
  </si>
  <si>
    <r>
      <rPr>
        <sz val="16"/>
        <color theme="1"/>
        <rFont val="Calibri"/>
        <family val="2"/>
        <scheme val="minor"/>
      </rPr>
      <t>Martillo de madera, goma o acero</t>
    </r>
  </si>
  <si>
    <r>
      <rPr>
        <sz val="16"/>
        <color theme="1"/>
        <rFont val="Calibri"/>
        <family val="2"/>
        <scheme val="minor"/>
      </rPr>
      <t>Extractor de catalina</t>
    </r>
  </si>
  <si>
    <r>
      <rPr>
        <sz val="16"/>
        <color theme="1"/>
        <rFont val="Calibri"/>
        <family val="2"/>
        <scheme val="minor"/>
      </rPr>
      <t>Extractor de tuerca de eje central cuadrado para bicicletas</t>
    </r>
  </si>
  <si>
    <r>
      <rPr>
        <sz val="16"/>
        <color theme="1"/>
        <rFont val="Calibri"/>
        <family val="2"/>
        <scheme val="minor"/>
      </rPr>
      <t>Palanca para extractor de tuerca eje central cuadrado sellado</t>
    </r>
  </si>
  <si>
    <r>
      <rPr>
        <sz val="16"/>
        <color theme="1"/>
        <rFont val="Calibri"/>
        <family val="2"/>
        <scheme val="minor"/>
      </rPr>
      <t>Dado de 14 mm</t>
    </r>
  </si>
  <si>
    <r>
      <rPr>
        <sz val="16"/>
        <color theme="1"/>
        <rFont val="Calibri"/>
        <family val="2"/>
        <scheme val="minor"/>
      </rPr>
      <t>Palanca para dado</t>
    </r>
  </si>
  <si>
    <r>
      <rPr>
        <sz val="16"/>
        <color theme="1"/>
        <rFont val="Calibri"/>
        <family val="2"/>
        <scheme val="minor"/>
      </rPr>
      <t>Dado 14mm con llave con llave para dados</t>
    </r>
  </si>
  <si>
    <r>
      <rPr>
        <sz val="16"/>
        <color theme="1"/>
        <rFont val="Calibri"/>
        <family val="2"/>
        <scheme val="minor"/>
      </rPr>
      <t>Alicate de presión 10#</t>
    </r>
  </si>
  <si>
    <r>
      <rPr>
        <sz val="16"/>
        <color theme="1"/>
        <rFont val="Calibri"/>
        <family val="2"/>
        <scheme val="minor"/>
      </rPr>
      <t>Llave francesa 12"</t>
    </r>
  </si>
  <si>
    <r>
      <rPr>
        <sz val="16"/>
        <color theme="1"/>
        <rFont val="Calibri"/>
        <family val="2"/>
        <scheme val="minor"/>
      </rPr>
      <t>Llave para tasas de dirección</t>
    </r>
  </si>
  <si>
    <r>
      <rPr>
        <sz val="16"/>
        <color theme="1"/>
        <rFont val="Calibri"/>
        <family val="2"/>
        <scheme val="minor"/>
      </rPr>
      <t>Llave para tasas de eje central</t>
    </r>
  </si>
  <si>
    <r>
      <rPr>
        <sz val="16"/>
        <color theme="1"/>
        <rFont val="Calibri"/>
        <family val="2"/>
        <scheme val="minor"/>
      </rPr>
      <t>Extractor de eje central cuadrado sellado</t>
    </r>
  </si>
  <si>
    <r>
      <rPr>
        <sz val="16"/>
        <color theme="1"/>
        <rFont val="Calibri"/>
        <family val="2"/>
        <scheme val="minor"/>
      </rPr>
      <t>Palanca para extractor de eje central cuadrado sellado</t>
    </r>
  </si>
  <si>
    <r>
      <rPr>
        <sz val="16"/>
        <color theme="1"/>
        <rFont val="Calibri"/>
        <family val="2"/>
        <scheme val="minor"/>
      </rPr>
      <t>Llave de boca plana para conos número 13 y 15 mm</t>
    </r>
  </si>
  <si>
    <r>
      <rPr>
        <sz val="16"/>
        <color theme="1"/>
        <rFont val="Calibri"/>
        <family val="2"/>
        <scheme val="minor"/>
      </rPr>
      <t>Llave de boca plana para conos número 13 mm</t>
    </r>
  </si>
  <si>
    <r>
      <rPr>
        <sz val="16"/>
        <color theme="1"/>
        <rFont val="Calibri"/>
        <family val="2"/>
        <scheme val="minor"/>
      </rPr>
      <t>Llave de boca plana para conos número 15 mm</t>
    </r>
  </si>
  <si>
    <r>
      <rPr>
        <sz val="16"/>
        <color theme="1"/>
        <rFont val="Calibri"/>
        <family val="2"/>
        <scheme val="minor"/>
      </rPr>
      <t>Llave de boca plana para conos número 17 mm</t>
    </r>
  </si>
  <si>
    <r>
      <rPr>
        <sz val="16"/>
        <color theme="1"/>
        <rFont val="Calibri"/>
        <family val="2"/>
        <scheme val="minor"/>
      </rPr>
      <t>Llave de boca 17mm</t>
    </r>
  </si>
  <si>
    <r>
      <rPr>
        <b/>
        <sz val="16"/>
        <rFont val="Arial"/>
        <family val="2"/>
      </rPr>
      <t>Repuestos</t>
    </r>
  </si>
  <si>
    <r>
      <rPr>
        <sz val="16"/>
        <color theme="1"/>
        <rFont val="Calibri"/>
        <family val="2"/>
        <scheme val="minor"/>
      </rPr>
      <t>Acero inoxidable</t>
    </r>
  </si>
  <si>
    <r>
      <rPr>
        <sz val="16"/>
        <color theme="1"/>
        <rFont val="Calibri"/>
        <family val="2"/>
        <scheme val="minor"/>
      </rPr>
      <t>Cable espiralado</t>
    </r>
  </si>
  <si>
    <r>
      <rPr>
        <sz val="16"/>
        <color theme="1"/>
        <rFont val="Calibri"/>
        <family val="2"/>
        <scheme val="minor"/>
      </rPr>
      <t>Cabezal de freno montañero</t>
    </r>
  </si>
  <si>
    <r>
      <rPr>
        <sz val="16"/>
        <color theme="1"/>
        <rFont val="Calibri"/>
        <family val="2"/>
        <scheme val="minor"/>
      </rPr>
      <t>2 m para el freno trasero y 0.9 m para el freno delantero</t>
    </r>
  </si>
  <si>
    <r>
      <rPr>
        <sz val="16"/>
        <color theme="1"/>
        <rFont val="Calibri"/>
        <family val="2"/>
        <scheme val="minor"/>
      </rPr>
      <t>Forma espiralada por debajo del plástico</t>
    </r>
  </si>
  <si>
    <r>
      <rPr>
        <sz val="16"/>
        <color theme="1"/>
        <rFont val="Calibri"/>
        <family val="2"/>
        <scheme val="minor"/>
      </rPr>
      <t>Teflón al interior</t>
    </r>
  </si>
  <si>
    <r>
      <rPr>
        <sz val="16"/>
        <color theme="1"/>
        <rFont val="Calibri"/>
        <family val="2"/>
        <scheme val="minor"/>
      </rPr>
      <t>Flexible</t>
    </r>
  </si>
  <si>
    <r>
      <rPr>
        <sz val="16"/>
        <color theme="1"/>
        <rFont val="Calibri"/>
        <family val="2"/>
        <scheme val="minor"/>
      </rPr>
      <t>1.8 m para el freno trasero y 0.7 m para el freno delantero</t>
    </r>
  </si>
  <si>
    <r>
      <rPr>
        <sz val="16"/>
        <color theme="1"/>
        <rFont val="Calibri"/>
        <family val="2"/>
        <scheme val="minor"/>
      </rPr>
      <t>Frenos tipo V</t>
    </r>
  </si>
  <si>
    <r>
      <rPr>
        <sz val="16"/>
        <color theme="1"/>
        <rFont val="Calibri"/>
        <family val="2"/>
        <scheme val="minor"/>
      </rPr>
      <t>Inc. arandelas</t>
    </r>
  </si>
  <si>
    <r>
      <rPr>
        <sz val="16"/>
        <color theme="1"/>
        <rFont val="Calibri"/>
        <family val="2"/>
        <scheme val="minor"/>
      </rPr>
      <t>Composición suave</t>
    </r>
  </si>
  <si>
    <r>
      <rPr>
        <sz val="16"/>
        <color theme="1"/>
        <rFont val="Calibri"/>
        <family val="2"/>
        <scheme val="minor"/>
      </rPr>
      <t>5/32 pulgadas</t>
    </r>
  </si>
  <si>
    <r>
      <rPr>
        <sz val="16"/>
        <color theme="1"/>
        <rFont val="Calibri"/>
        <family val="2"/>
        <scheme val="minor"/>
      </rPr>
      <t>Paquetes de 100 unidades</t>
    </r>
  </si>
  <si>
    <r>
      <rPr>
        <sz val="16"/>
        <color theme="1"/>
        <rFont val="Calibri"/>
        <family val="2"/>
        <scheme val="minor"/>
      </rPr>
      <t>Cámara 26" o 24"</t>
    </r>
  </si>
  <si>
    <r>
      <rPr>
        <sz val="16"/>
        <color theme="1"/>
        <rFont val="Calibri"/>
        <family val="2"/>
        <scheme val="minor"/>
      </rPr>
      <t>26" o 24" *1.9/2.125</t>
    </r>
  </si>
  <si>
    <r>
      <rPr>
        <sz val="16"/>
        <color theme="1"/>
        <rFont val="Calibri"/>
        <family val="2"/>
        <scheme val="minor"/>
      </rPr>
      <t>Eje central sellado</t>
    </r>
  </si>
  <si>
    <r>
      <rPr>
        <sz val="16"/>
        <color theme="1"/>
        <rFont val="Calibri"/>
        <family val="2"/>
        <scheme val="minor"/>
      </rPr>
      <t>Caja de eje estándar 1 %</t>
    </r>
  </si>
  <si>
    <r>
      <rPr>
        <sz val="16"/>
        <color theme="1"/>
        <rFont val="Calibri"/>
        <family val="2"/>
        <scheme val="minor"/>
      </rPr>
      <t>Eje cuadrado de 116 mi</t>
    </r>
  </si>
  <si>
    <r>
      <rPr>
        <sz val="16"/>
        <color theme="1"/>
        <rFont val="Calibri"/>
        <family val="2"/>
        <scheme val="minor"/>
      </rPr>
      <t>Eje central de tasas</t>
    </r>
  </si>
  <si>
    <r>
      <rPr>
        <sz val="16"/>
        <color theme="1"/>
        <rFont val="Calibri"/>
        <family val="2"/>
        <scheme val="minor"/>
      </rPr>
      <t>Eje de 116 mi</t>
    </r>
  </si>
  <si>
    <r>
      <rPr>
        <sz val="16"/>
        <color theme="1"/>
        <rFont val="Calibri"/>
        <family val="2"/>
        <scheme val="minor"/>
      </rPr>
      <t>Sistema de frenos</t>
    </r>
  </si>
  <si>
    <r>
      <rPr>
        <sz val="16"/>
        <color theme="1"/>
        <rFont val="Calibri"/>
        <family val="2"/>
        <scheme val="minor"/>
      </rPr>
      <t>Aluminio</t>
    </r>
  </si>
  <si>
    <r>
      <rPr>
        <sz val="16"/>
        <color theme="1"/>
        <rFont val="Calibri"/>
        <family val="2"/>
        <scheme val="minor"/>
      </rPr>
      <t>Inc. brazos palancas, fundas y cables de freno delantero y trasero</t>
    </r>
  </si>
  <si>
    <r>
      <rPr>
        <sz val="16"/>
        <color theme="1"/>
        <rFont val="Calibri"/>
        <family val="2"/>
        <scheme val="minor"/>
      </rPr>
      <t>Brazos de freno</t>
    </r>
  </si>
  <si>
    <r>
      <rPr>
        <sz val="16"/>
        <color theme="1"/>
        <rFont val="Calibri"/>
        <family val="2"/>
        <scheme val="minor"/>
      </rPr>
      <t>Palancas de freno</t>
    </r>
  </si>
  <si>
    <r>
      <rPr>
        <sz val="16"/>
        <color theme="1"/>
        <rFont val="Calibri"/>
        <family val="2"/>
        <scheme val="minor"/>
      </rPr>
      <t>Guías de freno</t>
    </r>
  </si>
  <si>
    <r>
      <rPr>
        <sz val="16"/>
        <color theme="1"/>
        <rFont val="Calibri"/>
        <family val="2"/>
        <scheme val="minor"/>
      </rPr>
      <t>Terminales de freno</t>
    </r>
  </si>
  <si>
    <r>
      <rPr>
        <sz val="16"/>
        <color theme="1"/>
        <rFont val="Calibri"/>
        <family val="2"/>
        <scheme val="minor"/>
      </rPr>
      <t>Terminales de funda</t>
    </r>
  </si>
  <si>
    <r>
      <rPr>
        <sz val="16"/>
        <color theme="1"/>
        <rFont val="Calibri"/>
        <family val="2"/>
        <scheme val="minor"/>
      </rPr>
      <t>Gruesa de rayos</t>
    </r>
  </si>
  <si>
    <r>
      <rPr>
        <sz val="16"/>
        <color theme="1"/>
        <rFont val="Calibri"/>
        <family val="2"/>
        <scheme val="minor"/>
      </rPr>
      <t>72 rayos</t>
    </r>
  </si>
  <si>
    <r>
      <rPr>
        <sz val="16"/>
        <color theme="1"/>
        <rFont val="Calibri"/>
        <family val="2"/>
        <scheme val="minor"/>
      </rPr>
      <t>Inc. Niples</t>
    </r>
  </si>
  <si>
    <r>
      <rPr>
        <sz val="16"/>
        <color theme="1"/>
        <rFont val="Calibri"/>
        <family val="2"/>
        <scheme val="minor"/>
      </rPr>
      <t>Niples para rayos</t>
    </r>
  </si>
  <si>
    <r>
      <rPr>
        <sz val="16"/>
        <color theme="1"/>
        <rFont val="Calibri"/>
        <family val="2"/>
        <scheme val="minor"/>
      </rPr>
      <t>Cocada alta</t>
    </r>
  </si>
  <si>
    <r>
      <rPr>
        <sz val="16"/>
        <color theme="1"/>
        <rFont val="Calibri"/>
        <family val="2"/>
        <scheme val="minor"/>
      </rPr>
      <t>Potencia forma de codo</t>
    </r>
  </si>
  <si>
    <r>
      <rPr>
        <sz val="16"/>
        <color theme="1"/>
        <rFont val="Calibri"/>
        <family val="2"/>
        <scheme val="minor"/>
      </rPr>
      <t>Medida 1"</t>
    </r>
  </si>
  <si>
    <r>
      <rPr>
        <sz val="16"/>
        <color theme="1"/>
        <rFont val="Calibri"/>
        <family val="2"/>
        <scheme val="minor"/>
      </rPr>
      <t>Potencia y adaptador integrados</t>
    </r>
  </si>
  <si>
    <r>
      <rPr>
        <sz val="16"/>
        <color theme="1"/>
        <rFont val="Calibri"/>
        <family val="2"/>
        <scheme val="minor"/>
      </rPr>
      <t>Adaptador de potencia</t>
    </r>
  </si>
  <si>
    <r>
      <rPr>
        <sz val="16"/>
        <color theme="1"/>
        <rFont val="Calibri"/>
        <family val="2"/>
        <scheme val="minor"/>
      </rPr>
      <t>Potencia</t>
    </r>
  </si>
  <si>
    <r>
      <rPr>
        <sz val="16"/>
        <color theme="1"/>
        <rFont val="Calibri"/>
        <family val="2"/>
        <scheme val="minor"/>
      </rPr>
      <t>1 1/8"</t>
    </r>
  </si>
  <si>
    <r>
      <rPr>
        <sz val="16"/>
        <color theme="1"/>
        <rFont val="Calibri"/>
        <family val="2"/>
        <scheme val="minor"/>
      </rPr>
      <t>100 mm o menos</t>
    </r>
  </si>
  <si>
    <r>
      <rPr>
        <sz val="16"/>
        <color theme="1"/>
        <rFont val="Calibri"/>
        <family val="2"/>
        <scheme val="minor"/>
      </rPr>
      <t>Timón</t>
    </r>
  </si>
  <si>
    <r>
      <rPr>
        <sz val="16"/>
        <color theme="1"/>
        <rFont val="Calibri"/>
        <family val="2"/>
        <scheme val="minor"/>
      </rPr>
      <t>Montaña</t>
    </r>
  </si>
  <si>
    <r>
      <rPr>
        <sz val="16"/>
        <color theme="1"/>
        <rFont val="Calibri"/>
        <family val="2"/>
        <scheme val="minor"/>
      </rPr>
      <t>25.4 mm</t>
    </r>
  </si>
  <si>
    <r>
      <rPr>
        <sz val="16"/>
        <color theme="1"/>
        <rFont val="Calibri"/>
        <family val="2"/>
        <scheme val="minor"/>
      </rPr>
      <t>Mangos</t>
    </r>
  </si>
  <si>
    <r>
      <rPr>
        <sz val="16"/>
        <color theme="1"/>
        <rFont val="Calibri"/>
        <family val="2"/>
        <scheme val="minor"/>
      </rPr>
      <t>Suaves</t>
    </r>
  </si>
  <si>
    <r>
      <rPr>
        <sz val="16"/>
        <color theme="1"/>
        <rFont val="Calibri"/>
        <family val="2"/>
        <scheme val="minor"/>
      </rPr>
      <t>Inc. Tapas o terminales</t>
    </r>
  </si>
  <si>
    <r>
      <rPr>
        <sz val="16"/>
        <color theme="1"/>
        <rFont val="Calibri"/>
        <family val="2"/>
        <scheme val="minor"/>
      </rPr>
      <t>Ajuste de asiento</t>
    </r>
  </si>
  <si>
    <r>
      <rPr>
        <sz val="16"/>
        <color theme="1"/>
        <rFont val="Calibri"/>
        <family val="2"/>
        <scheme val="minor"/>
      </rPr>
      <t>Solo ajuste no abrazadera</t>
    </r>
  </si>
  <si>
    <r>
      <rPr>
        <sz val="16"/>
        <color theme="1"/>
        <rFont val="Calibri"/>
        <family val="2"/>
        <scheme val="minor"/>
      </rPr>
      <t>Poste de asiento</t>
    </r>
  </si>
  <si>
    <r>
      <rPr>
        <sz val="16"/>
        <color theme="1"/>
        <rFont val="Calibri"/>
        <family val="2"/>
        <scheme val="minor"/>
      </rPr>
      <t>27.5 mm</t>
    </r>
  </si>
  <si>
    <r>
      <rPr>
        <sz val="16"/>
        <color theme="1"/>
        <rFont val="Calibri"/>
        <family val="2"/>
        <scheme val="minor"/>
      </rPr>
      <t>Inc. Nuez</t>
    </r>
  </si>
  <si>
    <r>
      <rPr>
        <sz val="16"/>
        <color theme="1"/>
        <rFont val="Calibri"/>
        <family val="2"/>
        <scheme val="minor"/>
      </rPr>
      <t>Asiento</t>
    </r>
  </si>
  <si>
    <r>
      <rPr>
        <sz val="16"/>
        <color theme="1"/>
        <rFont val="Calibri"/>
        <family val="2"/>
        <scheme val="minor"/>
      </rPr>
      <t>Peso ligero</t>
    </r>
  </si>
  <si>
    <r>
      <rPr>
        <sz val="16"/>
        <color theme="1"/>
        <rFont val="Calibri"/>
        <family val="2"/>
        <scheme val="minor"/>
      </rPr>
      <t>Marcas: Velo, DDK</t>
    </r>
  </si>
  <si>
    <r>
      <rPr>
        <sz val="16"/>
        <color theme="1"/>
        <rFont val="Calibri"/>
        <family val="2"/>
        <scheme val="minor"/>
      </rPr>
      <t>Pedales</t>
    </r>
  </si>
  <si>
    <r>
      <rPr>
        <sz val="16"/>
        <color theme="1"/>
        <rFont val="Calibri"/>
        <family val="2"/>
        <scheme val="minor"/>
      </rPr>
      <t>Catalina</t>
    </r>
  </si>
  <si>
    <r>
      <rPr>
        <sz val="16"/>
        <color theme="1"/>
        <rFont val="Calibri"/>
        <family val="2"/>
        <scheme val="minor"/>
      </rPr>
      <t>42 dientes o menos</t>
    </r>
  </si>
  <si>
    <r>
      <rPr>
        <sz val="16"/>
        <color theme="1"/>
        <rFont val="Calibri"/>
        <family val="2"/>
        <scheme val="minor"/>
      </rPr>
      <t>1 velocidad</t>
    </r>
  </si>
  <si>
    <r>
      <rPr>
        <sz val="16"/>
        <color theme="1"/>
        <rFont val="Calibri"/>
        <family val="2"/>
        <scheme val="minor"/>
      </rPr>
      <t>Marcas: KMC, Shimano</t>
    </r>
  </si>
  <si>
    <r>
      <rPr>
        <sz val="16"/>
        <color theme="1"/>
        <rFont val="Calibri"/>
        <family val="2"/>
        <scheme val="minor"/>
      </rPr>
      <t>Con caseta de billas</t>
    </r>
  </si>
  <si>
    <r>
      <rPr>
        <sz val="16"/>
        <color theme="1"/>
        <rFont val="Calibri"/>
        <family val="2"/>
        <scheme val="minor"/>
      </rPr>
      <t>01 pulgada</t>
    </r>
  </si>
  <si>
    <r>
      <rPr>
        <sz val="16"/>
        <color theme="1"/>
        <rFont val="Calibri"/>
        <family val="2"/>
        <scheme val="minor"/>
      </rPr>
      <t>Inc. Caseta de billas</t>
    </r>
  </si>
  <si>
    <r>
      <rPr>
        <sz val="16"/>
        <color theme="1"/>
        <rFont val="Calibri"/>
        <family val="2"/>
        <scheme val="minor"/>
      </rPr>
      <t>Rueda trasera 24"</t>
    </r>
  </si>
  <si>
    <r>
      <rPr>
        <sz val="16"/>
        <color theme="1"/>
        <rFont val="Calibri"/>
        <family val="2"/>
        <scheme val="minor"/>
      </rPr>
      <t>Aro de 24", aluminio, doble o triple pared, remaches para niples, pared para V-brake, cinta protectora de aro</t>
    </r>
  </si>
  <si>
    <r>
      <rPr>
        <sz val="16"/>
        <color theme="1"/>
        <rFont val="Calibri"/>
        <family val="2"/>
        <scheme val="minor"/>
      </rPr>
      <t>Rayos de acero inoxidable</t>
    </r>
  </si>
  <si>
    <r>
      <rPr>
        <sz val="16"/>
        <color theme="1"/>
        <rFont val="Calibri"/>
        <family val="2"/>
        <scheme val="minor"/>
      </rPr>
      <t>Masa de 36 huecos, aluminio</t>
    </r>
  </si>
  <si>
    <r>
      <rPr>
        <sz val="16"/>
        <color theme="1"/>
        <rFont val="Calibri"/>
        <family val="2"/>
        <scheme val="minor"/>
      </rPr>
      <t>Piñón de 22 dientes o más</t>
    </r>
  </si>
  <si>
    <r>
      <rPr>
        <sz val="16"/>
        <color theme="1"/>
        <rFont val="Calibri"/>
        <family val="2"/>
        <scheme val="minor"/>
      </rPr>
      <t>Rueda delantera 24"</t>
    </r>
  </si>
  <si>
    <r>
      <rPr>
        <sz val="16"/>
        <color theme="1"/>
        <rFont val="Calibri"/>
        <family val="2"/>
        <scheme val="minor"/>
      </rPr>
      <t>Rueda trasera 26"</t>
    </r>
  </si>
  <si>
    <r>
      <rPr>
        <sz val="16"/>
        <color theme="1"/>
        <rFont val="Calibri"/>
        <family val="2"/>
        <scheme val="minor"/>
      </rPr>
      <t>Aro de 26", aluminio, doble o triple pared, remaches para niples, pared para V-brake,</t>
    </r>
  </si>
  <si>
    <r>
      <rPr>
        <sz val="16"/>
        <color theme="1"/>
        <rFont val="Calibri"/>
        <family val="2"/>
        <scheme val="minor"/>
      </rPr>
      <t>cinta protectora de aro</t>
    </r>
  </si>
  <si>
    <r>
      <rPr>
        <sz val="16"/>
        <color theme="1"/>
        <rFont val="Calibri"/>
        <family val="2"/>
        <scheme val="minor"/>
      </rPr>
      <t>Rueda delantera 26"</t>
    </r>
  </si>
  <si>
    <r>
      <rPr>
        <sz val="16"/>
        <color theme="1"/>
        <rFont val="Calibri"/>
        <family val="2"/>
        <scheme val="minor"/>
      </rPr>
      <t>Aro de 26", aluminio, doble o triple pared, remaches para niples, pared para V-brake, cinta protectora de aro</t>
    </r>
  </si>
  <si>
    <r>
      <rPr>
        <sz val="16"/>
        <color theme="1"/>
        <rFont val="Calibri"/>
        <family val="2"/>
        <scheme val="minor"/>
      </rPr>
      <t>Piñón de 01 velocidad</t>
    </r>
  </si>
  <si>
    <r>
      <rPr>
        <sz val="16"/>
        <color theme="1"/>
        <rFont val="Calibri"/>
        <family val="2"/>
        <scheme val="minor"/>
      </rPr>
      <t>16 dientes</t>
    </r>
  </si>
  <si>
    <r>
      <rPr>
        <sz val="16"/>
        <color theme="1"/>
        <rFont val="Calibri"/>
        <family val="2"/>
        <scheme val="minor"/>
      </rPr>
      <t>20 dientes</t>
    </r>
  </si>
  <si>
    <r>
      <rPr>
        <sz val="16"/>
        <color theme="1"/>
        <rFont val="Calibri"/>
        <family val="2"/>
        <scheme val="minor"/>
      </rPr>
      <t>22 dientes</t>
    </r>
  </si>
  <si>
    <r>
      <rPr>
        <sz val="16"/>
        <color theme="1"/>
        <rFont val="Calibri"/>
        <family val="2"/>
        <scheme val="minor"/>
      </rPr>
      <t>24 dientes</t>
    </r>
  </si>
  <si>
    <r>
      <rPr>
        <sz val="16"/>
        <color theme="1"/>
        <rFont val="Calibri"/>
        <family val="2"/>
        <scheme val="minor"/>
      </rPr>
      <t>Inc. Conos</t>
    </r>
  </si>
  <si>
    <r>
      <rPr>
        <sz val="16"/>
        <color theme="1"/>
        <rFont val="Calibri"/>
        <family val="2"/>
        <scheme val="minor"/>
      </rPr>
      <t>Para tuercas de 15 mm</t>
    </r>
  </si>
  <si>
    <r>
      <rPr>
        <sz val="16"/>
        <color theme="1"/>
        <rFont val="Calibri"/>
        <family val="2"/>
        <scheme val="minor"/>
      </rPr>
      <t>36 huecos</t>
    </r>
  </si>
  <si>
    <r>
      <rPr>
        <sz val="16"/>
        <color theme="1"/>
        <rFont val="Calibri"/>
        <family val="2"/>
        <scheme val="minor"/>
      </rPr>
      <t>Piñón libre</t>
    </r>
  </si>
  <si>
    <r>
      <rPr>
        <sz val="16"/>
        <color theme="1"/>
        <rFont val="Calibri"/>
        <family val="2"/>
        <scheme val="minor"/>
      </rPr>
      <t>Aro de 26" o 24", aluminio, doble o triple pared, remaches para niples, pared para V-brake, cinta protectora de aro</t>
    </r>
  </si>
  <si>
    <r>
      <rPr>
        <sz val="16"/>
        <color theme="1"/>
        <rFont val="Calibri"/>
        <family val="2"/>
        <scheme val="minor"/>
      </rPr>
      <t>Doble o triple pared</t>
    </r>
  </si>
  <si>
    <r>
      <rPr>
        <sz val="16"/>
        <color theme="1"/>
        <rFont val="Calibri"/>
        <family val="2"/>
        <scheme val="minor"/>
      </rPr>
      <t>Remaches para niples</t>
    </r>
  </si>
  <si>
    <r>
      <rPr>
        <sz val="16"/>
        <color theme="1"/>
        <rFont val="Calibri"/>
        <family val="2"/>
        <scheme val="minor"/>
      </rPr>
      <t>Pared para V-brake</t>
    </r>
  </si>
  <si>
    <r>
      <rPr>
        <sz val="16"/>
        <color theme="1"/>
        <rFont val="Calibri"/>
        <family val="2"/>
        <scheme val="minor"/>
      </rPr>
      <t>Cinta protectora de aro</t>
    </r>
  </si>
  <si>
    <r>
      <rPr>
        <b/>
        <sz val="48"/>
        <rFont val="Arial"/>
        <family val="2"/>
      </rPr>
      <t>LISTADO DE EQUIPAMIENTO MENOR</t>
    </r>
  </si>
  <si>
    <t>LISTA DE HERRAMIENTAS Y REPUESTOS DE RUTAS SOLIDARIAS</t>
  </si>
  <si>
    <t>LISTA DE HERRAMIENTAS Y REPUESTOS DE RUTAS SOLIDARIAS (SEGÚN EL PRESUPUESTO QUE LE CORRESPONDE)</t>
  </si>
  <si>
    <t>MATERIAL PEDAGÓGICO DE EDUC FISICA PARA PRIMARIA Y SECUNDARIA (SEGÚN EL PRESUPUESTO QUE LE CORRESPONDE)</t>
  </si>
  <si>
    <t>pala</t>
  </si>
  <si>
    <t>sogas</t>
  </si>
  <si>
    <t>lampa</t>
  </si>
  <si>
    <t>pico</t>
  </si>
  <si>
    <t>Bicicletas entregadas por la intervención Rutas Solidarias (si tiene rutas solidarias)</t>
  </si>
  <si>
    <t>escoger de lista 4 (en la hoja adjunta) puede insertar mas filas</t>
  </si>
  <si>
    <t>escoger de lista 2 (en la hoja adjunta) puede insertar mas filas</t>
  </si>
  <si>
    <t>escoger de lista 3 (en la hoja adjunta) puede insertar mas filas</t>
  </si>
  <si>
    <t>escoger de lista 1 (en la hoja adjunta) puede insertar mas filas</t>
  </si>
  <si>
    <t>Pintura Látex satinado</t>
  </si>
  <si>
    <t>Pintura anticorrosiva</t>
  </si>
  <si>
    <t xml:space="preserve">barniz </t>
  </si>
  <si>
    <t>pintura retardante de fuego</t>
  </si>
  <si>
    <t>disolvente de pintura retardante de fuego</t>
  </si>
  <si>
    <t>Thinner</t>
  </si>
  <si>
    <t>Flete de transporte</t>
  </si>
  <si>
    <t>Tubo de abasto (chivotes)</t>
  </si>
  <si>
    <t>Baño turco de piso</t>
  </si>
  <si>
    <t>bombas de impulsion</t>
  </si>
  <si>
    <t>Hormigon</t>
  </si>
  <si>
    <t>armellas</t>
  </si>
  <si>
    <t>driza</t>
  </si>
  <si>
    <t>cuerda de izaje</t>
  </si>
  <si>
    <t>tubo de 3"</t>
  </si>
  <si>
    <t>codo de 3"</t>
  </si>
  <si>
    <t>enbudo de bajante</t>
  </si>
  <si>
    <t xml:space="preserve">empavonado de puerta de vidrios </t>
  </si>
  <si>
    <t>cintas de señales de seguridad en puerta</t>
  </si>
  <si>
    <t>doble vidrio</t>
  </si>
  <si>
    <t>cuchilla de seguridad para tableros</t>
  </si>
  <si>
    <t>pack de tachos de plastico 1x4 (resiclaje) plastico vidrios organicos inorganico</t>
  </si>
  <si>
    <t>pack</t>
  </si>
  <si>
    <t>tacho de residuos (metalico)</t>
  </si>
  <si>
    <t>PARA NIVEL INICIAL PRIMARIA SECUNDARIA Y OTROS (PREVIA APROBACION)</t>
  </si>
  <si>
    <t>PARA TODOS LOS NIVELES</t>
  </si>
  <si>
    <t>PARA TODOS LOS NIVELES SEGÚN SU PRESUPUESTO</t>
  </si>
  <si>
    <t>LISTA DE UTILES DE ESCRITORIO PARA TODOS LOS NIVELES (SEGÚN EL PRESUPUESTO QUE LE CORRESPONDE)</t>
  </si>
  <si>
    <t>LISTA DE EQUIPOS MENORES PARA TODOS LOS NIVELES (SEGÚN EL PRESUPUESTO QUE LE CORRESPONDE)</t>
  </si>
  <si>
    <t>juego metalico de exteriores (según planos)</t>
  </si>
  <si>
    <t xml:space="preserve">cable de UTP </t>
  </si>
  <si>
    <t>carteles de señalizacion de seguridad (edificaciones)</t>
  </si>
  <si>
    <t>grifo de lavamanos o cuello de ganzo</t>
  </si>
  <si>
    <t>boya de nivel</t>
  </si>
  <si>
    <t>limpieza de biodigestor</t>
  </si>
  <si>
    <t>detector de humo</t>
  </si>
  <si>
    <t>ggbl</t>
  </si>
  <si>
    <t>inversor dc - ac</t>
  </si>
  <si>
    <t>terma calentador de agua (electrico y solar)</t>
  </si>
  <si>
    <t>gls</t>
  </si>
  <si>
    <t xml:space="preserve">13.32
</t>
  </si>
  <si>
    <t>PROGRAMA DE MANTENIMIENTO DE LOCALES ESCOLARES ADELANTO 2020 - I –  ETAPA</t>
  </si>
  <si>
    <t>policarbonato</t>
  </si>
  <si>
    <t>Clavo de calamina o autoperforantes</t>
  </si>
  <si>
    <t xml:space="preserve">Clavo para madera </t>
  </si>
  <si>
    <t>perfiles de acero de 2x2 (ejemplo)</t>
  </si>
  <si>
    <t>silicona sikatecho</t>
  </si>
  <si>
    <t>perfiles de acero de 2 1/2 x 2</t>
  </si>
  <si>
    <t>paneles de yeso</t>
  </si>
  <si>
    <t>paneles de fibrocemento</t>
  </si>
  <si>
    <t>bol</t>
  </si>
  <si>
    <t>pegamento PVC o adex</t>
  </si>
  <si>
    <t>pegamento PVC adex</t>
  </si>
  <si>
    <t xml:space="preserve">impermeabilización y tratamiento por filtraciones en coberturas de edificaciones </t>
  </si>
  <si>
    <t>Resane de Cielo Raso</t>
  </si>
  <si>
    <t>cubiertas livianas de areas exterriores (malla, lonas, etc) que cuenten con soportes y elementos de sujeccion existentes</t>
  </si>
  <si>
    <t>cielo raso en interiores para todas las zonas bioclimaticas se recomienda incluir aislante termico debajo de la cobertura ademas, se recomienda que para el falso cielo raso de las zonas bioclimaticas costa lluviosa y selva, se configure una camara de aire</t>
  </si>
  <si>
    <t>ternopor de 1"</t>
  </si>
  <si>
    <t>tapa juntas</t>
  </si>
  <si>
    <t>Resane en muros tarrajeados para zonas bioclimaticas costa y costa lluviosa tratamiento del salitre</t>
  </si>
  <si>
    <t>silicona aislante</t>
  </si>
  <si>
    <t xml:space="preserve">clavo de 1", 2" </t>
  </si>
  <si>
    <t>vinilico antideslizante</t>
  </si>
  <si>
    <t>ceramico antideslizante</t>
  </si>
  <si>
    <t>arena grueso o fina</t>
  </si>
  <si>
    <t>piso laminado de madera de 3/4" (previa autorizacion)</t>
  </si>
  <si>
    <t>Resane de pisos rampas exteriores de cemento frotachado</t>
  </si>
  <si>
    <t>rejilla de piso (si es parte de sistema de evacuacion pluvial)</t>
  </si>
  <si>
    <t>rejilla de  acero según medida y diseño</t>
  </si>
  <si>
    <t>clavos de 1"</t>
  </si>
  <si>
    <t>malla mosquitero se recomienda para las zonas bioclimaticas costa llluviosa y selva</t>
  </si>
  <si>
    <t>malla mosquitera según diseño</t>
  </si>
  <si>
    <t>rejas de espacios abiertos (según diseño y medida)</t>
  </si>
  <si>
    <t>cabina de tablero de distribucion de seguridad</t>
  </si>
  <si>
    <t>extractores  de aire (previa aprovacion del especialista)</t>
  </si>
  <si>
    <t>extractores  de capana ( previa aprobacion del especialista)</t>
  </si>
  <si>
    <t>caja de concreto de desague o desarenador</t>
  </si>
  <si>
    <t>arco metalico de exteriores (según planos)</t>
  </si>
  <si>
    <t>SI UNA DE LAS PARTIDAS NO VAN A UTILIZAR SE DEBE COMPRIMIR (para no desperdiciar papel)</t>
  </si>
  <si>
    <t>OJO SOLO LLENAR ESPACIOS DE COLOR Y NOMBRE DE INSUMOS SE PUEDE CAMBIAR</t>
  </si>
  <si>
    <t>PORCENTAJE</t>
  </si>
  <si>
    <t>CALCULO 1</t>
  </si>
  <si>
    <t>CALCULO 2</t>
  </si>
  <si>
    <t>ELEMENTOS DE INTERVENCIÓN</t>
  </si>
  <si>
    <t>MONTO ASIGNADO</t>
  </si>
  <si>
    <t>EJEMPLO</t>
  </si>
  <si>
    <r>
      <rPr>
        <sz val="8"/>
        <color theme="1"/>
        <rFont val="Calibri"/>
        <family val="2"/>
        <scheme val="minor"/>
      </rPr>
      <t>MOBILIARIO y EQUIPAMIENTO</t>
    </r>
    <r>
      <rPr>
        <sz val="9"/>
        <color theme="1"/>
        <rFont val="Calibri"/>
        <family val="2"/>
        <scheme val="minor"/>
      </rPr>
      <t xml:space="preserve">            30% de monto asignado</t>
    </r>
  </si>
  <si>
    <t>EQUIPAMIENTO MENOR</t>
  </si>
  <si>
    <t>Puede gastar hasta</t>
  </si>
  <si>
    <t xml:space="preserve">DEMAS                    ELEMENTOS DE INTERVENCIÓN </t>
  </si>
  <si>
    <t>MANTENIMIENTO EN GENERAL</t>
  </si>
  <si>
    <t>30% MANO DE OBRA</t>
  </si>
  <si>
    <t>MONTO PARA MATERIAL</t>
  </si>
  <si>
    <t xml:space="preserve">NOTA: Cambie los montos casilleros </t>
  </si>
  <si>
    <t>CALCULO DE PORCENTAJES DE 30% MANO DE OBRA, 30% DE MOBILIARIO</t>
  </si>
  <si>
    <t xml:space="preserve"> 30% del monto asignado</t>
  </si>
  <si>
    <t>resulta de color:</t>
  </si>
  <si>
    <t>rojo</t>
  </si>
  <si>
    <t>MONTO TOTAL DE MANO DE OBRA</t>
  </si>
  <si>
    <t>TOTAL DE MOBILIARIO</t>
  </si>
  <si>
    <t>FLETE DE TRANSPORTE</t>
  </si>
  <si>
    <t xml:space="preserve">EQUIPOS MENORES </t>
  </si>
  <si>
    <t>RUTAS SOLIDARIAS</t>
  </si>
  <si>
    <t>· Escritorio y sillas para docente</t>
  </si>
  <si>
    <t>· Pizarra acrílica</t>
  </si>
  <si>
    <t>· Armario con puertas</t>
  </si>
  <si>
    <t>· Estante para colocar útiles de uso del docente en aula</t>
  </si>
  <si>
    <t>· Estante para biblioteca de aula</t>
  </si>
  <si>
    <t>· Mobiliario para uso en sectores de educación inicial</t>
  </si>
  <si>
    <t>· Escritorios para aula de innovación</t>
  </si>
  <si>
    <t>· Mesas de trabajo y sillas/bancos para talleres</t>
  </si>
  <si>
    <t>· Estantes para colocar menaje o alimentos</t>
  </si>
  <si>
    <t>· Tarimas y parihuelas para colocar alimentos</t>
  </si>
  <si>
    <t>· Mobiliario para carreras técnico productivas y de educación superior, previa aprobación del Especialista.</t>
  </si>
  <si>
    <t>· Escritorios y sillas para estudiantes</t>
  </si>
  <si>
    <t>mobiliario escolar y auxiliar (todos los niveles)</t>
  </si>
  <si>
    <t>utiles escolares y de escritorio (para uso en el aula)</t>
  </si>
  <si>
    <t>01 set geométrico para pizarra (escuadra, regla, transportador)</t>
  </si>
  <si>
    <t>100 Papelógrafos blancos 56 gr. De 51 cm x 86 cm</t>
  </si>
  <si>
    <t>100 Papelógrafos cuadriculados 56 gr. De 51 cm x 86 cm</t>
  </si>
  <si>
    <t>01 caja de hojas bond A4 (10 paquetes - 05 millares)</t>
  </si>
  <si>
    <t>01 caja de plumones gruesos para pizarra acrílica (azul, negro, rojo, verde)</t>
  </si>
  <si>
    <t>01 caja de plumones gruesos para papelógrafo.</t>
  </si>
  <si>
    <t>Aros (huía huía) grande</t>
  </si>
  <si>
    <t>Taburete de 6 cuerpos (para secundaria)</t>
  </si>
  <si>
    <t>Pelotas de mini fútbol # 5 (cuero)</t>
  </si>
  <si>
    <t>Pelotas de mini básquet# 5 (cuero)</t>
  </si>
  <si>
    <t xml:space="preserve">net </t>
  </si>
  <si>
    <t>y  parante</t>
  </si>
  <si>
    <t>Vallas para secundaria (unidad)</t>
  </si>
  <si>
    <t>Balanza de peso de alumno</t>
  </si>
  <si>
    <t>Adquisición de comedor (tazas vasos tenedor, cuchara, cuchillo, cuhcarones, plato hondo, plato  tendido)</t>
  </si>
  <si>
    <t>cortinas ( solo para aula de innovacion / auditorio)</t>
  </si>
  <si>
    <t>CRFA SECUNDARIA  CON 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</si>
</sst>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280A]d&quot; de &quot;mmmm&quot; de &quot;yyyy;@"/>
  </numFmts>
  <fonts count="62">
    <font>
      <sz val="11"/>
      <color theme="1"/>
      <name val="Calibri"/>
      <family val="2"/>
      <scheme val="minor"/>
    </font>
    <font>
      <b/>
      <sz val="11"/>
      <color theme="1"/>
      <name val="Calibri"/>
      <family val="2"/>
      <scheme val="minor"/>
    </font>
    <font>
      <b/>
      <sz val="10"/>
      <color theme="1"/>
      <name val="Arial"/>
      <family val="2"/>
    </font>
    <font>
      <b/>
      <sz val="12"/>
      <color theme="1"/>
      <name val="Arial"/>
      <family val="2"/>
    </font>
    <font>
      <sz val="9"/>
      <color theme="1"/>
      <name val="Arial"/>
      <family val="2"/>
    </font>
    <font>
      <sz val="10"/>
      <color theme="1"/>
      <name val="Arial"/>
      <family val="2"/>
    </font>
    <font>
      <u/>
      <sz val="11"/>
      <color theme="10"/>
      <name val="Calibri"/>
      <family val="2"/>
    </font>
    <font>
      <sz val="8"/>
      <color theme="1"/>
      <name val="Arial"/>
      <family val="2"/>
    </font>
    <font>
      <sz val="10"/>
      <color theme="1"/>
      <name val="Times New Roman"/>
      <family val="1"/>
    </font>
    <font>
      <b/>
      <sz val="9"/>
      <color theme="1"/>
      <name val="Arial"/>
      <family val="2"/>
    </font>
    <font>
      <sz val="10"/>
      <color theme="1"/>
      <name val="Calibri"/>
      <family val="2"/>
      <scheme val="minor"/>
    </font>
    <font>
      <sz val="10"/>
      <name val="Arial"/>
      <family val="2"/>
    </font>
    <font>
      <sz val="10"/>
      <name val="Calibri"/>
      <family val="2"/>
    </font>
    <font>
      <sz val="11"/>
      <color rgb="FF0000FF"/>
      <name val="Calibri"/>
      <family val="2"/>
      <scheme val="minor"/>
    </font>
    <font>
      <b/>
      <sz val="11"/>
      <color rgb="FFFFFFFF"/>
      <name val="Calibri"/>
      <family val="2"/>
      <scheme val="minor"/>
    </font>
    <font>
      <sz val="9"/>
      <color theme="1"/>
      <name val="Calibri"/>
      <family val="2"/>
      <scheme val="minor"/>
    </font>
    <font>
      <sz val="20"/>
      <color theme="1"/>
      <name val="Calibri"/>
      <family val="2"/>
      <scheme val="minor"/>
    </font>
    <font>
      <b/>
      <sz val="28"/>
      <color theme="1"/>
      <name val="Calibri"/>
      <family val="2"/>
      <scheme val="minor"/>
    </font>
    <font>
      <b/>
      <sz val="10"/>
      <color theme="1"/>
      <name val="Calibri"/>
      <family val="2"/>
      <scheme val="minor"/>
    </font>
    <font>
      <sz val="18"/>
      <color theme="1"/>
      <name val="Calibri"/>
      <family val="2"/>
      <scheme val="minor"/>
    </font>
    <font>
      <sz val="7"/>
      <color theme="1"/>
      <name val="Arial"/>
      <family val="2"/>
    </font>
    <font>
      <sz val="8"/>
      <color theme="1"/>
      <name val="Calibri"/>
      <family val="2"/>
      <scheme val="minor"/>
    </font>
    <font>
      <b/>
      <sz val="9"/>
      <color theme="1"/>
      <name val="Calibri"/>
      <family val="2"/>
      <scheme val="minor"/>
    </font>
    <font>
      <sz val="10"/>
      <name val="Arial"/>
      <family val="2"/>
    </font>
    <font>
      <b/>
      <sz val="9"/>
      <name val="Arial"/>
      <family val="2"/>
    </font>
    <font>
      <vertAlign val="superscript"/>
      <sz val="10"/>
      <name val="Arial"/>
      <family val="2"/>
    </font>
    <font>
      <sz val="12"/>
      <name val="Arial"/>
      <family val="2"/>
    </font>
    <font>
      <b/>
      <sz val="12"/>
      <name val="Arial"/>
      <family val="2"/>
    </font>
    <font>
      <sz val="12"/>
      <color theme="1"/>
      <name val="Calibri"/>
      <family val="2"/>
      <scheme val="minor"/>
    </font>
    <font>
      <sz val="16"/>
      <color theme="1"/>
      <name val="Calibri"/>
      <family val="2"/>
      <scheme val="minor"/>
    </font>
    <font>
      <sz val="22"/>
      <color theme="1"/>
      <name val="Calibri"/>
      <family val="2"/>
      <scheme val="minor"/>
    </font>
    <font>
      <sz val="26"/>
      <color theme="1"/>
      <name val="Calibri"/>
      <family val="2"/>
      <scheme val="minor"/>
    </font>
    <font>
      <sz val="28"/>
      <color theme="1"/>
      <name val="Calibri"/>
      <family val="2"/>
      <scheme val="minor"/>
    </font>
    <font>
      <sz val="16"/>
      <name val="Arial"/>
      <family val="2"/>
    </font>
    <font>
      <sz val="18"/>
      <name val="Arial"/>
      <family val="2"/>
    </font>
    <font>
      <sz val="20"/>
      <name val="Arial"/>
      <family val="2"/>
    </font>
    <font>
      <sz val="22"/>
      <name val="Arial"/>
      <family val="2"/>
    </font>
    <font>
      <sz val="24"/>
      <name val="Arial"/>
      <family val="2"/>
    </font>
    <font>
      <sz val="26"/>
      <name val="Arial"/>
      <family val="2"/>
    </font>
    <font>
      <sz val="28"/>
      <name val="Arial"/>
      <family val="2"/>
    </font>
    <font>
      <sz val="72"/>
      <name val="Arial"/>
      <family val="2"/>
    </font>
    <font>
      <b/>
      <sz val="16"/>
      <name val="Arial"/>
      <family val="2"/>
    </font>
    <font>
      <b/>
      <sz val="20"/>
      <name val="Arial"/>
      <family val="2"/>
    </font>
    <font>
      <b/>
      <sz val="22"/>
      <name val="Arial"/>
      <family val="2"/>
    </font>
    <font>
      <b/>
      <sz val="26"/>
      <name val="Arial"/>
      <family val="2"/>
    </font>
    <font>
      <sz val="48"/>
      <name val="Arial"/>
      <family val="2"/>
    </font>
    <font>
      <b/>
      <sz val="48"/>
      <name val="Arial"/>
      <family val="2"/>
    </font>
    <font>
      <b/>
      <u/>
      <sz val="28"/>
      <name val="Arial"/>
      <family val="2"/>
    </font>
    <font>
      <b/>
      <sz val="28"/>
      <name val="Arial Unicode MS"/>
      <family val="2"/>
    </font>
    <font>
      <b/>
      <sz val="9"/>
      <name val="Arial"/>
      <family val="2"/>
    </font>
    <font>
      <b/>
      <sz val="24"/>
      <name val="Arial"/>
      <family val="2"/>
    </font>
    <font>
      <b/>
      <sz val="10"/>
      <name val="Arial"/>
      <family val="2"/>
    </font>
    <font>
      <b/>
      <sz val="8"/>
      <color theme="1"/>
      <name val="Arial"/>
      <family val="2"/>
    </font>
    <font>
      <sz val="10"/>
      <name val="Times New Roman"/>
      <family val="1"/>
    </font>
    <font>
      <b/>
      <sz val="10"/>
      <name val="Times New Roman"/>
      <family val="1"/>
    </font>
    <font>
      <b/>
      <sz val="10"/>
      <name val="Calibri"/>
      <family val="2"/>
      <scheme val="minor"/>
    </font>
    <font>
      <sz val="10"/>
      <name val="Calibri"/>
      <family val="2"/>
      <scheme val="minor"/>
    </font>
    <font>
      <sz val="11"/>
      <color theme="1"/>
      <name val="Calibri"/>
      <family val="2"/>
      <scheme val="minor"/>
    </font>
    <font>
      <b/>
      <sz val="8"/>
      <color theme="1"/>
      <name val="Calibri"/>
      <family val="2"/>
      <scheme val="minor"/>
    </font>
    <font>
      <sz val="11"/>
      <name val="Calibri"/>
      <family val="2"/>
      <scheme val="minor"/>
    </font>
    <font>
      <b/>
      <sz val="12"/>
      <color theme="1"/>
      <name val="Calibri"/>
      <family val="2"/>
      <scheme val="minor"/>
    </font>
    <font>
      <sz val="11"/>
      <name val="Arial"/>
      <family val="2"/>
    </font>
  </fonts>
  <fills count="1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C00000"/>
        <bgColor indexed="64"/>
      </patternFill>
    </fill>
    <fill>
      <patternFill patternType="solid">
        <fgColor theme="4" tint="0.59999389629810485"/>
        <bgColor indexed="64"/>
      </patternFill>
    </fill>
    <fill>
      <patternFill patternType="solid">
        <fgColor theme="4" tint="-0.249977111117893"/>
        <bgColor indexed="64"/>
      </patternFill>
    </fill>
  </fills>
  <borders count="66">
    <border>
      <left/>
      <right/>
      <top/>
      <bottom/>
      <diagonal/>
    </border>
    <border>
      <left/>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thick">
        <color rgb="FF000000"/>
      </top>
      <bottom style="thin">
        <color rgb="FF000000"/>
      </bottom>
      <diagonal/>
    </border>
    <border>
      <left/>
      <right/>
      <top style="thick">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ck">
        <color rgb="FF000000"/>
      </right>
      <top/>
      <bottom style="thick">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rgb="FF000000"/>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top/>
      <bottom/>
      <diagonal/>
    </border>
    <border>
      <left style="thin">
        <color indexed="64"/>
      </left>
      <right style="thin">
        <color indexed="64"/>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auto="1"/>
      </bottom>
      <diagonal/>
    </border>
    <border>
      <left style="thin">
        <color rgb="FF000000"/>
      </left>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23" fillId="0" borderId="0"/>
    <xf numFmtId="9" fontId="57" fillId="0" borderId="0" applyFont="0" applyFill="0" applyBorder="0" applyAlignment="0" applyProtection="0"/>
  </cellStyleXfs>
  <cellXfs count="352">
    <xf numFmtId="0" fontId="0" fillId="0" borderId="0" xfId="0"/>
    <xf numFmtId="0" fontId="2" fillId="0" borderId="0" xfId="0" applyFont="1" applyAlignment="1">
      <alignment horizontal="left" indent="5"/>
    </xf>
    <xf numFmtId="0" fontId="0" fillId="3" borderId="0" xfId="0" applyFill="1"/>
    <xf numFmtId="0" fontId="10" fillId="0" borderId="6" xfId="0" applyFont="1" applyBorder="1" applyAlignment="1">
      <alignment horizontal="center"/>
    </xf>
    <xf numFmtId="0" fontId="10" fillId="3" borderId="6" xfId="0" applyFont="1" applyFill="1" applyBorder="1"/>
    <xf numFmtId="4" fontId="10" fillId="3" borderId="6" xfId="0" applyNumberFormat="1" applyFont="1" applyFill="1" applyBorder="1"/>
    <xf numFmtId="0" fontId="0" fillId="5" borderId="6" xfId="0" applyFill="1" applyBorder="1"/>
    <xf numFmtId="0" fontId="1" fillId="0" borderId="0" xfId="0" applyFont="1"/>
    <xf numFmtId="0" fontId="1" fillId="0" borderId="0" xfId="0" applyFont="1" applyAlignment="1">
      <alignment horizontal="right"/>
    </xf>
    <xf numFmtId="0" fontId="0" fillId="0" borderId="0" xfId="0" applyAlignment="1">
      <alignment horizontal="right"/>
    </xf>
    <xf numFmtId="0" fontId="14" fillId="0" borderId="0" xfId="0" applyFont="1" applyAlignment="1">
      <alignment horizontal="right"/>
    </xf>
    <xf numFmtId="4" fontId="14" fillId="0" borderId="0" xfId="0" applyNumberFormat="1" applyFont="1"/>
    <xf numFmtId="0" fontId="10" fillId="0" borderId="0" xfId="0" applyFont="1"/>
    <xf numFmtId="0" fontId="10" fillId="0" borderId="0" xfId="0" applyFont="1" applyAlignment="1">
      <alignment horizontal="right"/>
    </xf>
    <xf numFmtId="0" fontId="0" fillId="0" borderId="6" xfId="0" applyBorder="1" applyAlignment="1">
      <alignment horizontal="left"/>
    </xf>
    <xf numFmtId="0" fontId="10" fillId="0" borderId="6" xfId="0" applyFont="1" applyBorder="1" applyAlignment="1">
      <alignment horizontal="left"/>
    </xf>
    <xf numFmtId="0" fontId="1" fillId="5" borderId="6" xfId="0" applyFont="1" applyFill="1" applyBorder="1" applyAlignment="1">
      <alignment horizontal="left"/>
    </xf>
    <xf numFmtId="0" fontId="0" fillId="8" borderId="6" xfId="0" applyFill="1" applyBorder="1"/>
    <xf numFmtId="4" fontId="0" fillId="8" borderId="6" xfId="0" applyNumberFormat="1" applyFill="1" applyBorder="1"/>
    <xf numFmtId="0" fontId="0" fillId="8" borderId="6" xfId="0" applyFill="1" applyBorder="1" applyAlignment="1">
      <alignment horizontal="center"/>
    </xf>
    <xf numFmtId="0" fontId="8" fillId="2" borderId="6" xfId="0" applyFont="1" applyFill="1" applyBorder="1" applyAlignment="1">
      <alignment vertical="center" wrapText="1"/>
    </xf>
    <xf numFmtId="4" fontId="5" fillId="2" borderId="6" xfId="0" applyNumberFormat="1" applyFont="1" applyFill="1" applyBorder="1" applyAlignment="1">
      <alignment horizontal="right" vertical="center" wrapText="1" indent="1"/>
    </xf>
    <xf numFmtId="0" fontId="4" fillId="0" borderId="6" xfId="0" applyFont="1" applyBorder="1" applyAlignment="1">
      <alignment horizontal="center" vertical="center" wrapText="1"/>
    </xf>
    <xf numFmtId="4" fontId="4" fillId="3" borderId="6" xfId="0" applyNumberFormat="1" applyFont="1" applyFill="1" applyBorder="1" applyAlignment="1">
      <alignment horizontal="right" vertical="center" wrapText="1" indent="1"/>
    </xf>
    <xf numFmtId="0" fontId="9" fillId="3" borderId="6" xfId="0" applyFont="1" applyFill="1" applyBorder="1" applyAlignment="1">
      <alignment horizontal="left" vertical="center" wrapText="1"/>
    </xf>
    <xf numFmtId="0" fontId="9" fillId="0" borderId="6" xfId="0" applyFont="1" applyBorder="1" applyAlignment="1">
      <alignment horizontal="center" vertical="center" wrapText="1"/>
    </xf>
    <xf numFmtId="4" fontId="9" fillId="2" borderId="6" xfId="0" applyNumberFormat="1" applyFont="1" applyFill="1" applyBorder="1" applyAlignment="1">
      <alignment horizontal="right" vertical="center" wrapText="1" inden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2" fillId="3" borderId="31" xfId="0" applyFont="1" applyFill="1" applyBorder="1" applyAlignment="1">
      <alignment vertical="center" wrapText="1"/>
    </xf>
    <xf numFmtId="0" fontId="2" fillId="3" borderId="17" xfId="0" applyFont="1" applyFill="1" applyBorder="1" applyAlignment="1">
      <alignment horizontal="right" vertical="center" wrapText="1"/>
    </xf>
    <xf numFmtId="0" fontId="5" fillId="0" borderId="17" xfId="0" applyFont="1" applyBorder="1" applyAlignment="1">
      <alignment vertical="center" wrapText="1"/>
    </xf>
    <xf numFmtId="0" fontId="2" fillId="3" borderId="17" xfId="0" applyFont="1" applyFill="1" applyBorder="1" applyAlignment="1">
      <alignment horizontal="right" vertical="center"/>
    </xf>
    <xf numFmtId="0" fontId="2" fillId="3" borderId="34" xfId="0" applyFont="1" applyFill="1" applyBorder="1" applyAlignment="1">
      <alignment vertical="center" wrapText="1"/>
    </xf>
    <xf numFmtId="0" fontId="2" fillId="3" borderId="17" xfId="0" applyFont="1" applyFill="1" applyBorder="1" applyAlignment="1">
      <alignment vertical="center" wrapText="1"/>
    </xf>
    <xf numFmtId="0" fontId="23" fillId="0" borderId="0" xfId="3"/>
    <xf numFmtId="0" fontId="23" fillId="0" borderId="0" xfId="3" applyAlignment="1">
      <alignment horizontal="left"/>
    </xf>
    <xf numFmtId="0" fontId="26" fillId="3" borderId="17" xfId="3" applyFont="1" applyFill="1" applyBorder="1" applyAlignment="1">
      <alignment horizontal="center" vertical="top" wrapText="1"/>
    </xf>
    <xf numFmtId="0" fontId="26" fillId="3" borderId="17" xfId="3" applyFont="1" applyFill="1" applyBorder="1" applyAlignment="1">
      <alignment horizontal="left" vertical="top"/>
    </xf>
    <xf numFmtId="0" fontId="23" fillId="7" borderId="17" xfId="3" applyFill="1" applyBorder="1" applyAlignment="1">
      <alignment horizontal="center" vertical="top"/>
    </xf>
    <xf numFmtId="0" fontId="23" fillId="7" borderId="17" xfId="3" applyFill="1" applyBorder="1" applyAlignment="1">
      <alignment horizontal="left" vertical="top"/>
    </xf>
    <xf numFmtId="0" fontId="23" fillId="7" borderId="37" xfId="3" applyFill="1" applyBorder="1" applyAlignment="1">
      <alignment horizontal="left" vertical="top"/>
    </xf>
    <xf numFmtId="0" fontId="23" fillId="7" borderId="17" xfId="3" applyFill="1" applyBorder="1" applyAlignment="1">
      <alignment horizontal="left" vertical="top" indent="2"/>
    </xf>
    <xf numFmtId="0" fontId="23" fillId="7" borderId="36" xfId="3" applyFill="1" applyBorder="1" applyAlignment="1">
      <alignment horizontal="left" vertical="top"/>
    </xf>
    <xf numFmtId="0" fontId="23" fillId="7" borderId="36" xfId="3" applyFill="1" applyBorder="1" applyAlignment="1">
      <alignment horizontal="center" vertical="top"/>
    </xf>
    <xf numFmtId="0" fontId="23" fillId="7" borderId="35" xfId="3" applyFill="1" applyBorder="1" applyAlignment="1">
      <alignment horizontal="left" vertical="top"/>
    </xf>
    <xf numFmtId="0" fontId="23" fillId="7" borderId="0" xfId="3" applyFill="1"/>
    <xf numFmtId="0" fontId="23" fillId="7" borderId="0" xfId="3" applyFill="1" applyAlignment="1">
      <alignment horizontal="left"/>
    </xf>
    <xf numFmtId="0" fontId="23" fillId="9" borderId="17" xfId="3" applyFill="1" applyBorder="1" applyAlignment="1">
      <alignment horizontal="center" vertical="top"/>
    </xf>
    <xf numFmtId="0" fontId="23" fillId="9" borderId="17" xfId="3" applyFill="1" applyBorder="1" applyAlignment="1">
      <alignment horizontal="left" vertical="top"/>
    </xf>
    <xf numFmtId="0" fontId="23" fillId="9" borderId="0" xfId="3" applyFill="1"/>
    <xf numFmtId="0" fontId="23" fillId="9" borderId="17" xfId="3" applyFill="1" applyBorder="1" applyAlignment="1">
      <alignment horizontal="right" vertical="top"/>
    </xf>
    <xf numFmtId="0" fontId="26" fillId="6" borderId="17" xfId="3" applyFont="1" applyFill="1" applyBorder="1" applyAlignment="1">
      <alignment horizontal="center" vertical="top" wrapText="1"/>
    </xf>
    <xf numFmtId="0" fontId="39" fillId="6" borderId="17" xfId="3" applyFont="1" applyFill="1" applyBorder="1" applyAlignment="1">
      <alignment horizontal="center" vertical="center"/>
    </xf>
    <xf numFmtId="0" fontId="38" fillId="6" borderId="17" xfId="3" applyFont="1" applyFill="1" applyBorder="1" applyAlignment="1">
      <alignment horizontal="center" vertical="center" wrapText="1"/>
    </xf>
    <xf numFmtId="0" fontId="19" fillId="6" borderId="17" xfId="3" applyFont="1" applyFill="1" applyBorder="1" applyAlignment="1">
      <alignment horizontal="left" vertical="center" wrapText="1"/>
    </xf>
    <xf numFmtId="0" fontId="33" fillId="6" borderId="37" xfId="3" applyFont="1" applyFill="1" applyBorder="1" applyAlignment="1">
      <alignment horizontal="center" vertical="top"/>
    </xf>
    <xf numFmtId="0" fontId="33" fillId="6" borderId="36" xfId="3" applyFont="1" applyFill="1" applyBorder="1" applyAlignment="1">
      <alignment horizontal="center" vertical="top"/>
    </xf>
    <xf numFmtId="0" fontId="33" fillId="6" borderId="35" xfId="3" applyFont="1" applyFill="1" applyBorder="1" applyAlignment="1">
      <alignment horizontal="center" vertical="top"/>
    </xf>
    <xf numFmtId="0" fontId="23" fillId="6" borderId="37" xfId="3" applyFill="1" applyBorder="1" applyAlignment="1">
      <alignment horizontal="left" vertical="top" indent="1"/>
    </xf>
    <xf numFmtId="0" fontId="23" fillId="6" borderId="37" xfId="3" applyFill="1" applyBorder="1" applyAlignment="1">
      <alignment horizontal="left" vertical="top"/>
    </xf>
    <xf numFmtId="0" fontId="23" fillId="6" borderId="36" xfId="3" applyFill="1" applyBorder="1" applyAlignment="1">
      <alignment horizontal="left" vertical="top" indent="1"/>
    </xf>
    <xf numFmtId="0" fontId="23" fillId="6" borderId="36" xfId="3" applyFill="1" applyBorder="1" applyAlignment="1">
      <alignment horizontal="left" vertical="top"/>
    </xf>
    <xf numFmtId="0" fontId="23" fillId="6" borderId="35" xfId="3" applyFill="1" applyBorder="1" applyAlignment="1">
      <alignment horizontal="left" vertical="top" indent="1"/>
    </xf>
    <xf numFmtId="0" fontId="23" fillId="6" borderId="35" xfId="3" applyFill="1" applyBorder="1" applyAlignment="1">
      <alignment horizontal="left" vertical="top"/>
    </xf>
    <xf numFmtId="0" fontId="23" fillId="6" borderId="35" xfId="3" applyFill="1" applyBorder="1" applyAlignment="1">
      <alignment horizontal="center" vertical="top"/>
    </xf>
    <xf numFmtId="0" fontId="23" fillId="6" borderId="36" xfId="3" applyFill="1" applyBorder="1" applyAlignment="1">
      <alignment horizontal="center" vertical="top"/>
    </xf>
    <xf numFmtId="0" fontId="33" fillId="6" borderId="17" xfId="3" applyFont="1" applyFill="1" applyBorder="1" applyAlignment="1">
      <alignment horizontal="left" vertical="top"/>
    </xf>
    <xf numFmtId="0" fontId="33" fillId="6" borderId="17" xfId="3" applyFont="1" applyFill="1" applyBorder="1" applyAlignment="1">
      <alignment horizontal="center" vertical="top"/>
    </xf>
    <xf numFmtId="0" fontId="33" fillId="6" borderId="17" xfId="3" applyFont="1" applyFill="1" applyBorder="1" applyAlignment="1">
      <alignment horizontal="left" vertical="top" indent="1"/>
    </xf>
    <xf numFmtId="0" fontId="33" fillId="6" borderId="17" xfId="3" applyFont="1" applyFill="1" applyBorder="1" applyAlignment="1">
      <alignment horizontal="left" vertical="top" wrapText="1"/>
    </xf>
    <xf numFmtId="0" fontId="33" fillId="6" borderId="0" xfId="3" applyFont="1" applyFill="1"/>
    <xf numFmtId="0" fontId="33" fillId="6" borderId="35" xfId="3" applyFont="1" applyFill="1" applyBorder="1" applyAlignment="1">
      <alignment horizontal="left" vertical="top" wrapText="1"/>
    </xf>
    <xf numFmtId="0" fontId="33" fillId="6" borderId="17" xfId="3" applyFont="1" applyFill="1" applyBorder="1" applyAlignment="1">
      <alignment horizontal="left" vertical="top" indent="3"/>
    </xf>
    <xf numFmtId="0" fontId="23" fillId="6" borderId="0" xfId="3" applyFill="1"/>
    <xf numFmtId="0" fontId="33" fillId="6" borderId="15" xfId="3" applyFont="1" applyFill="1" applyBorder="1" applyAlignment="1">
      <alignment horizontal="center" vertical="top"/>
    </xf>
    <xf numFmtId="0" fontId="33" fillId="6" borderId="17" xfId="3" applyFont="1" applyFill="1" applyBorder="1" applyAlignment="1">
      <alignment horizontal="left" vertical="top" indent="2"/>
    </xf>
    <xf numFmtId="0" fontId="33" fillId="6" borderId="17" xfId="3" applyFont="1" applyFill="1" applyBorder="1" applyAlignment="1">
      <alignment horizontal="center" vertical="top" wrapText="1"/>
    </xf>
    <xf numFmtId="0" fontId="33" fillId="6" borderId="29" xfId="3" applyFont="1" applyFill="1" applyBorder="1" applyAlignment="1">
      <alignment horizontal="center" vertical="top"/>
    </xf>
    <xf numFmtId="0" fontId="33" fillId="6" borderId="27" xfId="3" applyFont="1" applyFill="1" applyBorder="1" applyAlignment="1">
      <alignment horizontal="center" vertical="top"/>
    </xf>
    <xf numFmtId="0" fontId="45" fillId="0" borderId="0" xfId="3" applyFont="1" applyAlignment="1">
      <alignment vertical="top"/>
    </xf>
    <xf numFmtId="0" fontId="44" fillId="0" borderId="0" xfId="3" applyFont="1" applyAlignment="1">
      <alignment vertical="top"/>
    </xf>
    <xf numFmtId="0" fontId="8" fillId="2"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8" fillId="2" borderId="16" xfId="0" applyFont="1" applyFill="1" applyBorder="1" applyAlignment="1">
      <alignment vertical="center" wrapText="1"/>
    </xf>
    <xf numFmtId="4" fontId="5" fillId="2" borderId="16" xfId="0" applyNumberFormat="1" applyFont="1" applyFill="1" applyBorder="1" applyAlignment="1">
      <alignment horizontal="right" vertical="center" wrapText="1" inden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52" fillId="0" borderId="42" xfId="0" applyFont="1" applyBorder="1" applyAlignment="1">
      <alignment horizontal="center" vertical="center" wrapText="1"/>
    </xf>
    <xf numFmtId="4" fontId="51" fillId="0" borderId="43" xfId="0" applyNumberFormat="1" applyFont="1" applyBorder="1" applyAlignment="1">
      <alignment horizontal="center" vertical="center" wrapText="1"/>
    </xf>
    <xf numFmtId="4" fontId="53" fillId="0" borderId="44" xfId="0" applyNumberFormat="1" applyFont="1" applyBorder="1" applyAlignment="1">
      <alignment horizontal="center" vertical="center" wrapText="1"/>
    </xf>
    <xf numFmtId="4" fontId="51" fillId="0" borderId="44" xfId="0" applyNumberFormat="1" applyFont="1" applyBorder="1" applyAlignment="1">
      <alignment horizontal="center" vertical="center" wrapText="1"/>
    </xf>
    <xf numFmtId="4" fontId="11" fillId="0" borderId="44" xfId="0" applyNumberFormat="1" applyFont="1" applyBorder="1" applyAlignment="1">
      <alignment horizontal="center" vertical="center" wrapText="1"/>
    </xf>
    <xf numFmtId="4" fontId="54" fillId="0" borderId="44" xfId="0" applyNumberFormat="1" applyFont="1" applyBorder="1" applyAlignment="1">
      <alignment horizontal="center" vertical="center" wrapText="1"/>
    </xf>
    <xf numFmtId="4" fontId="54" fillId="0" borderId="46" xfId="0" applyNumberFormat="1" applyFont="1" applyBorder="1" applyAlignment="1">
      <alignment horizontal="center" vertical="center" wrapText="1"/>
    </xf>
    <xf numFmtId="0" fontId="20" fillId="0" borderId="47" xfId="0" applyFont="1" applyBorder="1" applyAlignment="1">
      <alignment horizontal="center" vertical="center" wrapText="1"/>
    </xf>
    <xf numFmtId="0" fontId="4" fillId="0" borderId="47" xfId="0" applyFont="1" applyBorder="1" applyAlignment="1">
      <alignment horizontal="center" vertical="center" wrapText="1"/>
    </xf>
    <xf numFmtId="4" fontId="4" fillId="3" borderId="47" xfId="0" applyNumberFormat="1" applyFont="1" applyFill="1" applyBorder="1" applyAlignment="1">
      <alignment horizontal="right" vertical="center" wrapText="1" indent="1"/>
    </xf>
    <xf numFmtId="0" fontId="12" fillId="4" borderId="49" xfId="2" applyFont="1" applyFill="1" applyBorder="1" applyAlignment="1">
      <alignment horizontal="center" vertical="center" wrapText="1"/>
    </xf>
    <xf numFmtId="0" fontId="12" fillId="4" borderId="50" xfId="2" applyFont="1" applyFill="1" applyBorder="1" applyAlignment="1">
      <alignment horizontal="center" vertical="center" wrapText="1"/>
    </xf>
    <xf numFmtId="164" fontId="12" fillId="4" borderId="50" xfId="2" applyNumberFormat="1" applyFont="1" applyFill="1" applyBorder="1" applyAlignment="1">
      <alignment horizontal="center" vertical="center" wrapText="1"/>
    </xf>
    <xf numFmtId="164" fontId="12" fillId="4" borderId="51" xfId="2" applyNumberFormat="1" applyFont="1" applyFill="1" applyBorder="1" applyAlignment="1">
      <alignment horizontal="center" vertical="center" wrapText="1"/>
    </xf>
    <xf numFmtId="4" fontId="3" fillId="4" borderId="53" xfId="0" applyNumberFormat="1" applyFont="1" applyFill="1" applyBorder="1"/>
    <xf numFmtId="0" fontId="0" fillId="3" borderId="6" xfId="0" applyFill="1" applyBorder="1" applyAlignment="1">
      <alignment horizontal="center" vertical="center"/>
    </xf>
    <xf numFmtId="0" fontId="18" fillId="8" borderId="6" xfId="0" applyFont="1" applyFill="1" applyBorder="1" applyAlignment="1">
      <alignment wrapText="1"/>
    </xf>
    <xf numFmtId="0" fontId="0" fillId="0" borderId="6" xfId="0" applyBorder="1" applyAlignment="1">
      <alignment vertical="center" wrapText="1"/>
    </xf>
    <xf numFmtId="0" fontId="0" fillId="0" borderId="6" xfId="0" applyBorder="1" applyAlignment="1">
      <alignment vertical="center"/>
    </xf>
    <xf numFmtId="2" fontId="1" fillId="5" borderId="54" xfId="0" applyNumberFormat="1" applyFont="1" applyFill="1" applyBorder="1" applyAlignment="1">
      <alignment horizontal="right" indent="1"/>
    </xf>
    <xf numFmtId="0" fontId="1" fillId="5" borderId="55" xfId="0" applyFont="1" applyFill="1" applyBorder="1" applyAlignment="1">
      <alignment horizontal="left"/>
    </xf>
    <xf numFmtId="0" fontId="0" fillId="5" borderId="55" xfId="0" applyFill="1" applyBorder="1"/>
    <xf numFmtId="4" fontId="0" fillId="5" borderId="55" xfId="0" applyNumberFormat="1" applyFill="1" applyBorder="1"/>
    <xf numFmtId="4" fontId="1" fillId="5" borderId="56" xfId="0" applyNumberFormat="1" applyFont="1" applyFill="1" applyBorder="1"/>
    <xf numFmtId="2" fontId="0" fillId="8" borderId="44" xfId="0" applyNumberFormat="1" applyFill="1" applyBorder="1" applyAlignment="1">
      <alignment horizontal="center"/>
    </xf>
    <xf numFmtId="4" fontId="13" fillId="8" borderId="45" xfId="0" applyNumberFormat="1" applyFont="1" applyFill="1" applyBorder="1"/>
    <xf numFmtId="2" fontId="0" fillId="0" borderId="44" xfId="0" applyNumberFormat="1" applyBorder="1" applyAlignment="1">
      <alignment horizontal="right" indent="1"/>
    </xf>
    <xf numFmtId="4" fontId="10" fillId="0" borderId="45" xfId="0" applyNumberFormat="1" applyFont="1" applyBorder="1"/>
    <xf numFmtId="2" fontId="1" fillId="5" borderId="44" xfId="0" applyNumberFormat="1" applyFont="1" applyFill="1" applyBorder="1" applyAlignment="1">
      <alignment horizontal="right" indent="1"/>
    </xf>
    <xf numFmtId="4" fontId="1" fillId="5" borderId="45" xfId="0" applyNumberFormat="1" applyFont="1" applyFill="1" applyBorder="1"/>
    <xf numFmtId="2" fontId="22" fillId="5" borderId="44" xfId="0" applyNumberFormat="1" applyFont="1" applyFill="1" applyBorder="1" applyAlignment="1">
      <alignment horizontal="right" indent="1"/>
    </xf>
    <xf numFmtId="2" fontId="15" fillId="8" borderId="44" xfId="0" applyNumberFormat="1" applyFont="1" applyFill="1" applyBorder="1" applyAlignment="1">
      <alignment horizontal="center"/>
    </xf>
    <xf numFmtId="2" fontId="15" fillId="0" borderId="44" xfId="0" applyNumberFormat="1" applyFont="1" applyBorder="1" applyAlignment="1">
      <alignment horizontal="right" indent="1"/>
    </xf>
    <xf numFmtId="2" fontId="15" fillId="0" borderId="44" xfId="0" applyNumberFormat="1" applyFont="1" applyBorder="1" applyAlignment="1">
      <alignment horizontal="center"/>
    </xf>
    <xf numFmtId="2" fontId="15" fillId="0" borderId="46" xfId="0" applyNumberFormat="1" applyFont="1" applyBorder="1" applyAlignment="1">
      <alignment horizontal="right" indent="1"/>
    </xf>
    <xf numFmtId="0" fontId="0" fillId="0" borderId="47" xfId="0" applyBorder="1" applyAlignment="1">
      <alignment vertical="center"/>
    </xf>
    <xf numFmtId="0" fontId="10" fillId="0" borderId="47" xfId="0" applyFont="1" applyBorder="1" applyAlignment="1">
      <alignment horizontal="center"/>
    </xf>
    <xf numFmtId="4" fontId="10" fillId="0" borderId="48" xfId="0" applyNumberFormat="1" applyFont="1" applyBorder="1"/>
    <xf numFmtId="0" fontId="10" fillId="0" borderId="6" xfId="0" applyFont="1" applyBorder="1" applyAlignment="1">
      <alignment horizontal="left"/>
    </xf>
    <xf numFmtId="0" fontId="10" fillId="0" borderId="6" xfId="0" applyFont="1" applyBorder="1" applyAlignment="1">
      <alignment horizontal="center"/>
    </xf>
    <xf numFmtId="0" fontId="10" fillId="0" borderId="6" xfId="0" applyFont="1" applyBorder="1" applyAlignment="1">
      <alignment horizontal="left"/>
    </xf>
    <xf numFmtId="0" fontId="10" fillId="0" borderId="6" xfId="0" applyFont="1" applyBorder="1" applyAlignment="1">
      <alignment horizontal="center"/>
    </xf>
    <xf numFmtId="2" fontId="15" fillId="7" borderId="44" xfId="0" applyNumberFormat="1" applyFont="1" applyFill="1" applyBorder="1" applyAlignment="1">
      <alignment horizontal="right" indent="1"/>
    </xf>
    <xf numFmtId="2" fontId="15" fillId="9" borderId="44" xfId="0" applyNumberFormat="1" applyFont="1" applyFill="1" applyBorder="1" applyAlignment="1">
      <alignment horizontal="right" indent="1"/>
    </xf>
    <xf numFmtId="0" fontId="0" fillId="9" borderId="6" xfId="0" applyFill="1" applyBorder="1" applyAlignment="1">
      <alignment horizontal="left"/>
    </xf>
    <xf numFmtId="0" fontId="10" fillId="9" borderId="6" xfId="0" applyFont="1" applyFill="1" applyBorder="1" applyAlignment="1">
      <alignment horizontal="center"/>
    </xf>
    <xf numFmtId="4" fontId="10" fillId="9" borderId="45" xfId="0" applyNumberFormat="1" applyFont="1" applyFill="1" applyBorder="1"/>
    <xf numFmtId="0" fontId="0" fillId="7" borderId="6" xfId="0" applyFill="1" applyBorder="1" applyAlignment="1">
      <alignment horizontal="left"/>
    </xf>
    <xf numFmtId="0" fontId="10" fillId="7" borderId="6" xfId="0" applyFont="1" applyFill="1" applyBorder="1" applyAlignment="1">
      <alignment horizontal="center"/>
    </xf>
    <xf numFmtId="4" fontId="10" fillId="7" borderId="45" xfId="0" applyNumberFormat="1" applyFont="1" applyFill="1" applyBorder="1"/>
    <xf numFmtId="0" fontId="10" fillId="7" borderId="6" xfId="0" applyFont="1" applyFill="1" applyBorder="1" applyAlignment="1">
      <alignment horizontal="center"/>
    </xf>
    <xf numFmtId="0" fontId="0" fillId="0" borderId="6" xfId="0" applyFill="1" applyBorder="1" applyAlignment="1">
      <alignment horizontal="left"/>
    </xf>
    <xf numFmtId="0" fontId="0" fillId="3" borderId="6" xfId="0" applyFill="1" applyBorder="1" applyAlignment="1" applyProtection="1">
      <alignment horizontal="center" vertical="center"/>
      <protection locked="0"/>
    </xf>
    <xf numFmtId="0" fontId="0" fillId="0" borderId="0" xfId="0" applyFill="1" applyProtection="1">
      <protection locked="0"/>
    </xf>
    <xf numFmtId="0" fontId="0" fillId="0" borderId="6" xfId="0" applyFill="1" applyBorder="1" applyAlignment="1" applyProtection="1">
      <alignment horizontal="left"/>
      <protection locked="0"/>
    </xf>
    <xf numFmtId="0" fontId="0" fillId="7" borderId="6" xfId="0" applyFill="1" applyBorder="1" applyAlignment="1" applyProtection="1">
      <alignment horizontal="center" vertical="center"/>
      <protection hidden="1"/>
    </xf>
    <xf numFmtId="0" fontId="0" fillId="10" borderId="6" xfId="0" applyFill="1" applyBorder="1" applyAlignment="1" applyProtection="1">
      <alignment horizontal="center" vertical="center"/>
      <protection hidden="1"/>
    </xf>
    <xf numFmtId="0" fontId="0" fillId="12" borderId="6" xfId="0" applyFill="1" applyBorder="1" applyAlignment="1" applyProtection="1">
      <alignment horizontal="center" vertical="center"/>
      <protection hidden="1"/>
    </xf>
    <xf numFmtId="0" fontId="59" fillId="10" borderId="0" xfId="0" applyFont="1" applyFill="1"/>
    <xf numFmtId="0" fontId="0" fillId="0" borderId="0" xfId="0" applyAlignment="1"/>
    <xf numFmtId="0" fontId="0" fillId="0" borderId="6" xfId="0" applyFill="1" applyBorder="1" applyAlignment="1" applyProtection="1">
      <alignment horizontal="center"/>
      <protection hidden="1"/>
    </xf>
    <xf numFmtId="0" fontId="21" fillId="0" borderId="6" xfId="0" applyFont="1" applyFill="1" applyBorder="1" applyAlignment="1">
      <alignment horizontal="center" vertical="center" wrapText="1"/>
    </xf>
    <xf numFmtId="0" fontId="0" fillId="0" borderId="6" xfId="0" applyFill="1" applyBorder="1" applyAlignment="1" applyProtection="1">
      <alignment horizontal="center" vertical="center" wrapText="1"/>
      <protection hidden="1"/>
    </xf>
    <xf numFmtId="9" fontId="19" fillId="0" borderId="6" xfId="0" applyNumberFormat="1"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wrapText="1"/>
      <protection hidden="1"/>
    </xf>
    <xf numFmtId="0" fontId="0" fillId="0" borderId="45" xfId="0" applyBorder="1" applyAlignment="1">
      <alignment horizontal="left"/>
    </xf>
    <xf numFmtId="0" fontId="0" fillId="0" borderId="46" xfId="0" applyFill="1" applyBorder="1" applyProtection="1">
      <protection locked="0"/>
    </xf>
    <xf numFmtId="0" fontId="0" fillId="0" borderId="47" xfId="0" applyFill="1" applyBorder="1" applyProtection="1">
      <protection locked="0"/>
    </xf>
    <xf numFmtId="0" fontId="1" fillId="0" borderId="47" xfId="0" applyFont="1" applyFill="1" applyBorder="1" applyAlignment="1" applyProtection="1">
      <alignment horizontal="center" vertical="center"/>
      <protection locked="0"/>
    </xf>
    <xf numFmtId="0" fontId="0" fillId="0" borderId="47" xfId="0" applyFill="1" applyBorder="1" applyAlignment="1">
      <alignment horizontal="center" vertical="center"/>
    </xf>
    <xf numFmtId="0" fontId="0" fillId="12" borderId="47" xfId="0" applyFill="1" applyBorder="1" applyAlignment="1">
      <alignment horizontal="center" vertical="center"/>
    </xf>
    <xf numFmtId="9" fontId="0" fillId="13" borderId="6" xfId="4" applyFont="1" applyFill="1" applyBorder="1" applyAlignment="1" applyProtection="1">
      <alignment horizontal="center"/>
      <protection locked="0"/>
    </xf>
    <xf numFmtId="9" fontId="58" fillId="14" borderId="6" xfId="4" applyFont="1" applyFill="1" applyBorder="1" applyAlignment="1" applyProtection="1">
      <alignment vertical="center"/>
    </xf>
    <xf numFmtId="4" fontId="0" fillId="10" borderId="0" xfId="0" applyNumberFormat="1" applyFill="1"/>
    <xf numFmtId="0" fontId="0" fillId="3" borderId="39"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60" xfId="0" applyFill="1" applyBorder="1" applyAlignment="1" applyProtection="1">
      <alignment horizontal="center"/>
      <protection locked="0"/>
    </xf>
    <xf numFmtId="0" fontId="15" fillId="0" borderId="6" xfId="0" applyFont="1" applyFill="1" applyBorder="1" applyAlignment="1" applyProtection="1">
      <alignment horizontal="left" wrapText="1"/>
      <protection locked="0"/>
    </xf>
    <xf numFmtId="0" fontId="15" fillId="0" borderId="45" xfId="0" applyFont="1" applyFill="1" applyBorder="1" applyAlignment="1" applyProtection="1">
      <alignment horizontal="left" wrapText="1"/>
      <protection locked="0"/>
    </xf>
    <xf numFmtId="0" fontId="29" fillId="0" borderId="6" xfId="0" applyFont="1" applyFill="1" applyBorder="1" applyAlignment="1" applyProtection="1">
      <alignment horizontal="center" vertical="center" wrapText="1"/>
      <protection hidden="1"/>
    </xf>
    <xf numFmtId="0" fontId="29" fillId="0" borderId="45" xfId="0" applyFont="1" applyFill="1" applyBorder="1" applyAlignment="1" applyProtection="1">
      <alignment horizontal="center" vertical="center" wrapText="1"/>
      <protection hidden="1"/>
    </xf>
    <xf numFmtId="0" fontId="15" fillId="0" borderId="6"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0" fillId="0" borderId="47" xfId="0" applyFill="1" applyBorder="1" applyAlignment="1" applyProtection="1">
      <alignment horizontal="left" wrapText="1"/>
      <protection locked="0"/>
    </xf>
    <xf numFmtId="0" fontId="0" fillId="0" borderId="48" xfId="0" applyFill="1" applyBorder="1" applyAlignment="1" applyProtection="1">
      <alignment horizontal="left" wrapText="1"/>
      <protection locked="0"/>
    </xf>
    <xf numFmtId="0" fontId="1" fillId="11" borderId="61" xfId="0" applyFont="1" applyFill="1" applyBorder="1" applyAlignment="1">
      <alignment horizontal="center"/>
    </xf>
    <xf numFmtId="0" fontId="1" fillId="11" borderId="57" xfId="0" applyFont="1" applyFill="1" applyBorder="1" applyAlignment="1">
      <alignment horizontal="center"/>
    </xf>
    <xf numFmtId="0" fontId="1" fillId="11" borderId="62" xfId="0" applyFont="1" applyFill="1" applyBorder="1" applyAlignment="1">
      <alignment horizontal="center"/>
    </xf>
    <xf numFmtId="0" fontId="60" fillId="0" borderId="44" xfId="0" applyFont="1" applyFill="1" applyBorder="1" applyAlignment="1" applyProtection="1">
      <alignment horizontal="center" vertical="center" wrapText="1"/>
      <protection hidden="1"/>
    </xf>
    <xf numFmtId="0" fontId="60" fillId="0" borderId="6" xfId="0" applyFont="1" applyFill="1" applyBorder="1" applyAlignment="1" applyProtection="1">
      <alignment horizontal="center" vertical="center" wrapText="1"/>
      <protection hidden="1"/>
    </xf>
    <xf numFmtId="0" fontId="0" fillId="0" borderId="6" xfId="0" applyFill="1" applyBorder="1" applyAlignment="1" applyProtection="1">
      <alignment horizontal="center" vertical="center"/>
      <protection hidden="1"/>
    </xf>
    <xf numFmtId="0" fontId="19" fillId="14" borderId="44" xfId="0" applyFont="1" applyFill="1" applyBorder="1" applyAlignment="1" applyProtection="1">
      <alignment horizontal="center" vertical="center"/>
      <protection hidden="1"/>
    </xf>
    <xf numFmtId="0" fontId="15" fillId="14" borderId="6" xfId="0" applyFont="1" applyFill="1" applyBorder="1" applyAlignment="1" applyProtection="1">
      <alignment horizontal="center" vertical="center" wrapText="1"/>
      <protection hidden="1"/>
    </xf>
    <xf numFmtId="9" fontId="16" fillId="14" borderId="6" xfId="4" applyFont="1" applyFill="1" applyBorder="1" applyAlignment="1" applyProtection="1">
      <alignment horizontal="center" vertical="center"/>
    </xf>
    <xf numFmtId="0" fontId="19" fillId="13" borderId="44" xfId="0" applyFont="1" applyFill="1" applyBorder="1" applyAlignment="1" applyProtection="1">
      <alignment horizontal="center" vertical="center"/>
      <protection hidden="1"/>
    </xf>
    <xf numFmtId="0" fontId="10" fillId="13" borderId="6" xfId="0" applyFont="1" applyFill="1" applyBorder="1" applyAlignment="1" applyProtection="1">
      <alignment horizontal="center" vertical="center" wrapText="1"/>
      <protection hidden="1"/>
    </xf>
    <xf numFmtId="0" fontId="10" fillId="0" borderId="6" xfId="0" applyFont="1" applyBorder="1" applyAlignment="1">
      <alignment horizontal="left"/>
    </xf>
    <xf numFmtId="0" fontId="0" fillId="8" borderId="6" xfId="0" applyFill="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 fillId="5" borderId="6" xfId="0" applyFont="1" applyFill="1"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1" fillId="8" borderId="6" xfId="0" applyFont="1" applyFill="1" applyBorder="1" applyAlignment="1">
      <alignment horizontal="left"/>
    </xf>
    <xf numFmtId="0" fontId="10" fillId="0" borderId="6" xfId="0" applyFont="1" applyBorder="1"/>
    <xf numFmtId="0" fontId="10" fillId="8" borderId="6" xfId="0" applyFont="1" applyFill="1" applyBorder="1" applyAlignment="1">
      <alignment horizontal="left"/>
    </xf>
    <xf numFmtId="4" fontId="4" fillId="0" borderId="6" xfId="0" applyNumberFormat="1" applyFont="1" applyBorder="1" applyAlignment="1">
      <alignment horizontal="right" vertical="center" wrapText="1"/>
    </xf>
    <xf numFmtId="4" fontId="4" fillId="0" borderId="45" xfId="0" applyNumberFormat="1" applyFont="1" applyBorder="1" applyAlignment="1">
      <alignment horizontal="right" vertical="center" wrapText="1"/>
    </xf>
    <xf numFmtId="4" fontId="9" fillId="0" borderId="6" xfId="0" applyNumberFormat="1" applyFont="1" applyBorder="1" applyAlignment="1">
      <alignment horizontal="right" vertical="center" wrapText="1"/>
    </xf>
    <xf numFmtId="4" fontId="9" fillId="0" borderId="45" xfId="0" applyNumberFormat="1" applyFont="1" applyBorder="1" applyAlignment="1">
      <alignment horizontal="right"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6" xfId="0" applyFill="1" applyBorder="1" applyAlignment="1">
      <alignment horizontal="left"/>
    </xf>
    <xf numFmtId="0" fontId="0" fillId="0" borderId="7" xfId="0" applyFill="1" applyBorder="1" applyAlignment="1">
      <alignment horizontal="center"/>
    </xf>
    <xf numFmtId="0" fontId="0" fillId="0" borderId="8" xfId="0" applyFill="1" applyBorder="1" applyAlignment="1">
      <alignment horizontal="center"/>
    </xf>
    <xf numFmtId="0" fontId="49" fillId="0" borderId="6" xfId="0" applyFont="1" applyBorder="1" applyAlignment="1">
      <alignment horizontal="center" vertical="center" wrapText="1"/>
    </xf>
    <xf numFmtId="0" fontId="19" fillId="7" borderId="0" xfId="0" applyFont="1" applyFill="1" applyAlignment="1">
      <alignment horizontal="center" wrapText="1"/>
    </xf>
    <xf numFmtId="0" fontId="55" fillId="0" borderId="6" xfId="0" applyFont="1" applyBorder="1" applyAlignment="1">
      <alignment horizontal="center"/>
    </xf>
    <xf numFmtId="4" fontId="2" fillId="0" borderId="6" xfId="0" applyNumberFormat="1" applyFont="1" applyBorder="1" applyAlignment="1">
      <alignment horizontal="right" vertical="center" wrapText="1"/>
    </xf>
    <xf numFmtId="4" fontId="2" fillId="0" borderId="45" xfId="0" applyNumberFormat="1" applyFont="1" applyBorder="1" applyAlignment="1">
      <alignment horizontal="right" vertical="center" wrapText="1"/>
    </xf>
    <xf numFmtId="0" fontId="3" fillId="0" borderId="0" xfId="0" applyFont="1" applyAlignment="1">
      <alignment horizontal="center"/>
    </xf>
    <xf numFmtId="0" fontId="0" fillId="8" borderId="6" xfId="0" applyFill="1" applyBorder="1" applyAlignment="1">
      <alignment horizontal="left" wrapText="1"/>
    </xf>
    <xf numFmtId="4" fontId="4" fillId="0" borderId="7" xfId="0" applyNumberFormat="1" applyFont="1" applyBorder="1" applyAlignment="1">
      <alignment horizontal="right" vertical="center" wrapText="1"/>
    </xf>
    <xf numFmtId="0" fontId="0" fillId="0" borderId="6" xfId="0" applyFont="1" applyFill="1" applyBorder="1" applyAlignment="1">
      <alignment horizontal="left"/>
    </xf>
    <xf numFmtId="0" fontId="10" fillId="0" borderId="6" xfId="0" applyFont="1" applyFill="1" applyBorder="1" applyAlignment="1">
      <alignment horizontal="lef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2" fillId="4" borderId="50" xfId="2" applyFont="1" applyFill="1" applyBorder="1" applyAlignment="1">
      <alignment horizontal="center" vertical="center" wrapText="1"/>
    </xf>
    <xf numFmtId="0" fontId="1" fillId="5" borderId="55" xfId="0" applyFont="1" applyFill="1" applyBorder="1" applyAlignment="1">
      <alignment horizontal="center"/>
    </xf>
    <xf numFmtId="0" fontId="22" fillId="8" borderId="6" xfId="0" applyFont="1" applyFill="1" applyBorder="1" applyAlignment="1">
      <alignment horizontal="left" wrapText="1"/>
    </xf>
    <xf numFmtId="0" fontId="15" fillId="0" borderId="0" xfId="0" applyFont="1" applyAlignment="1">
      <alignment horizontal="center" wrapText="1"/>
    </xf>
    <xf numFmtId="0" fontId="3" fillId="4" borderId="52" xfId="0" applyFont="1" applyFill="1" applyBorder="1" applyAlignment="1">
      <alignment horizontal="right"/>
    </xf>
    <xf numFmtId="0" fontId="3" fillId="4" borderId="40" xfId="0" applyFont="1" applyFill="1" applyBorder="1" applyAlignment="1">
      <alignment horizontal="right"/>
    </xf>
    <xf numFmtId="165" fontId="0" fillId="0" borderId="1" xfId="0" applyNumberFormat="1" applyBorder="1" applyAlignment="1">
      <alignment horizontal="center"/>
    </xf>
    <xf numFmtId="0" fontId="10" fillId="0" borderId="0" xfId="0" applyFont="1" applyAlignment="1">
      <alignment horizontal="center" wrapText="1"/>
    </xf>
    <xf numFmtId="0" fontId="18" fillId="8" borderId="6" xfId="0" applyFont="1" applyFill="1" applyBorder="1" applyAlignment="1">
      <alignment horizontal="left"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4" borderId="20" xfId="0" applyFont="1" applyFill="1" applyBorder="1" applyAlignment="1">
      <alignment horizontal="right" vertical="center" wrapText="1"/>
    </xf>
    <xf numFmtId="0" fontId="3" fillId="4" borderId="21" xfId="0" applyFont="1" applyFill="1" applyBorder="1" applyAlignment="1">
      <alignment horizontal="right" vertical="center" wrapText="1"/>
    </xf>
    <xf numFmtId="2" fontId="3" fillId="4" borderId="22" xfId="0" applyNumberFormat="1" applyFont="1" applyFill="1" applyBorder="1" applyAlignment="1">
      <alignment horizontal="right" vertical="center" wrapText="1"/>
    </xf>
    <xf numFmtId="2" fontId="3" fillId="4" borderId="23" xfId="0" applyNumberFormat="1" applyFont="1" applyFill="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1" fillId="8" borderId="6" xfId="0" applyFont="1" applyFill="1" applyBorder="1" applyAlignment="1">
      <alignment horizontal="left"/>
    </xf>
    <xf numFmtId="4" fontId="4" fillId="0" borderId="47" xfId="0" applyNumberFormat="1" applyFont="1" applyBorder="1" applyAlignment="1">
      <alignment horizontal="right" vertical="center" wrapText="1"/>
    </xf>
    <xf numFmtId="4" fontId="4" fillId="0" borderId="48" xfId="0" applyNumberFormat="1" applyFont="1" applyBorder="1" applyAlignment="1">
      <alignment horizontal="right" vertical="center" wrapText="1"/>
    </xf>
    <xf numFmtId="0" fontId="56" fillId="0" borderId="6" xfId="0" applyFont="1" applyBorder="1" applyAlignment="1">
      <alignment horizontal="center"/>
    </xf>
    <xf numFmtId="4" fontId="5" fillId="0" borderId="6" xfId="0" applyNumberFormat="1" applyFont="1" applyBorder="1" applyAlignment="1">
      <alignment horizontal="right" vertical="center" wrapText="1"/>
    </xf>
    <xf numFmtId="4" fontId="5" fillId="0" borderId="45" xfId="0" applyNumberFormat="1" applyFont="1" applyBorder="1" applyAlignment="1">
      <alignment horizontal="right" vertical="center" wrapText="1"/>
    </xf>
    <xf numFmtId="0" fontId="51" fillId="0" borderId="6" xfId="0" applyFont="1" applyBorder="1" applyAlignment="1">
      <alignment horizontal="center" vertical="center" wrapText="1"/>
    </xf>
    <xf numFmtId="4" fontId="2" fillId="2" borderId="6" xfId="0" applyNumberFormat="1" applyFont="1" applyFill="1" applyBorder="1" applyAlignment="1">
      <alignment horizontal="right" vertical="center" wrapText="1"/>
    </xf>
    <xf numFmtId="4" fontId="2" fillId="2" borderId="45" xfId="0" applyNumberFormat="1" applyFont="1" applyFill="1" applyBorder="1" applyAlignment="1">
      <alignment horizontal="right" vertical="center" wrapText="1"/>
    </xf>
    <xf numFmtId="0" fontId="21" fillId="0" borderId="6" xfId="0" applyFont="1" applyFill="1" applyBorder="1" applyAlignment="1">
      <alignment horizontal="left"/>
    </xf>
    <xf numFmtId="0" fontId="16" fillId="6" borderId="0" xfId="0" applyFont="1" applyFill="1" applyAlignment="1">
      <alignment horizontal="center" vertical="center" wrapText="1"/>
    </xf>
    <xf numFmtId="0" fontId="17" fillId="0" borderId="0" xfId="0" applyFont="1" applyAlignment="1">
      <alignment horizontal="center" vertical="center"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6" fillId="3" borderId="19" xfId="1" applyFill="1" applyBorder="1" applyAlignment="1" applyProtection="1">
      <alignment horizontal="right" vertical="center" wrapText="1"/>
    </xf>
    <xf numFmtId="0" fontId="5" fillId="3" borderId="18" xfId="0" applyFont="1" applyFill="1" applyBorder="1" applyAlignment="1">
      <alignment horizontal="right" vertical="center" wrapText="1"/>
    </xf>
    <xf numFmtId="49" fontId="2" fillId="3" borderId="4" xfId="0" applyNumberFormat="1" applyFont="1" applyFill="1" applyBorder="1" applyAlignment="1">
      <alignment horizontal="right" vertical="center" wrapText="1"/>
    </xf>
    <xf numFmtId="49" fontId="2" fillId="3" borderId="5" xfId="0" applyNumberFormat="1" applyFont="1" applyFill="1" applyBorder="1" applyAlignment="1">
      <alignment horizontal="right" vertical="center" wrapText="1"/>
    </xf>
    <xf numFmtId="0" fontId="51" fillId="0" borderId="16" xfId="0" applyFont="1" applyBorder="1" applyAlignment="1">
      <alignment horizontal="center" vertical="center" wrapText="1"/>
    </xf>
    <xf numFmtId="4" fontId="2" fillId="0" borderId="16" xfId="0" applyNumberFormat="1" applyFont="1" applyBorder="1" applyAlignment="1">
      <alignment horizontal="right" vertical="center" wrapText="1"/>
    </xf>
    <xf numFmtId="4" fontId="2" fillId="0" borderId="59" xfId="0" applyNumberFormat="1" applyFont="1" applyBorder="1" applyAlignment="1">
      <alignment horizontal="right" vertical="center" wrapText="1"/>
    </xf>
    <xf numFmtId="0" fontId="15" fillId="0" borderId="6" xfId="0" applyFont="1" applyFill="1" applyBorder="1" applyAlignment="1">
      <alignment horizontal="left"/>
    </xf>
    <xf numFmtId="0" fontId="7" fillId="0" borderId="13" xfId="0" applyFont="1" applyBorder="1" applyAlignment="1">
      <alignment vertical="center" wrapText="1"/>
    </xf>
    <xf numFmtId="0" fontId="7" fillId="0" borderId="15" xfId="0" applyFont="1" applyBorder="1" applyAlignment="1">
      <alignment vertical="center" wrapText="1"/>
    </xf>
    <xf numFmtId="0" fontId="2" fillId="3" borderId="32" xfId="0" applyFont="1" applyFill="1" applyBorder="1" applyAlignment="1">
      <alignment horizontal="right" vertical="center" wrapText="1"/>
    </xf>
    <xf numFmtId="0" fontId="2" fillId="3" borderId="33" xfId="0" applyFont="1" applyFill="1" applyBorder="1" applyAlignment="1">
      <alignment horizontal="right" vertical="center" wrapText="1"/>
    </xf>
    <xf numFmtId="0" fontId="9" fillId="0" borderId="42" xfId="0" applyFont="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0" borderId="58" xfId="0" applyFont="1" applyBorder="1" applyAlignment="1">
      <alignment horizontal="center" vertical="center" wrapText="1"/>
    </xf>
    <xf numFmtId="0" fontId="1" fillId="5" borderId="6" xfId="0" applyFont="1" applyFill="1" applyBorder="1" applyAlignment="1">
      <alignment horizontal="center" vertical="center"/>
    </xf>
    <xf numFmtId="0" fontId="1" fillId="5" borderId="6" xfId="0" applyFont="1" applyFill="1" applyBorder="1" applyAlignment="1">
      <alignment horizontal="left"/>
    </xf>
    <xf numFmtId="0" fontId="10" fillId="7" borderId="6" xfId="0" applyFont="1" applyFill="1" applyBorder="1" applyAlignment="1">
      <alignment horizontal="left"/>
    </xf>
    <xf numFmtId="0" fontId="10" fillId="9" borderId="6" xfId="0" applyFont="1" applyFill="1" applyBorder="1" applyAlignment="1">
      <alignment horizontal="left"/>
    </xf>
    <xf numFmtId="0" fontId="0" fillId="7" borderId="6" xfId="0" applyFill="1" applyBorder="1" applyAlignment="1">
      <alignment horizontal="left"/>
    </xf>
    <xf numFmtId="0" fontId="15" fillId="7" borderId="6" xfId="0" applyFont="1" applyFill="1" applyBorder="1" applyAlignment="1">
      <alignment horizontal="left" vertical="center"/>
    </xf>
    <xf numFmtId="0" fontId="10" fillId="7" borderId="6" xfId="0" applyFont="1" applyFill="1" applyBorder="1" applyAlignment="1">
      <alignment horizontal="left" vertical="center"/>
    </xf>
    <xf numFmtId="0" fontId="10" fillId="7" borderId="6" xfId="0" applyFont="1"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0" fontId="10" fillId="0" borderId="47" xfId="0" applyFont="1" applyBorder="1" applyAlignment="1">
      <alignment horizontal="left"/>
    </xf>
    <xf numFmtId="0" fontId="10" fillId="0" borderId="6" xfId="0" applyFont="1" applyBorder="1" applyAlignment="1">
      <alignment horizontal="left" vertical="center"/>
    </xf>
    <xf numFmtId="0" fontId="34" fillId="6" borderId="39" xfId="3" applyFont="1" applyFill="1" applyBorder="1" applyAlignment="1">
      <alignment horizontal="center" vertical="center"/>
    </xf>
    <xf numFmtId="0" fontId="34" fillId="6" borderId="38" xfId="3" applyFont="1" applyFill="1" applyBorder="1" applyAlignment="1">
      <alignment horizontal="center" vertical="center"/>
    </xf>
    <xf numFmtId="0" fontId="34" fillId="6" borderId="27" xfId="3" applyFont="1" applyFill="1" applyBorder="1" applyAlignment="1">
      <alignment horizontal="center" vertical="center" wrapText="1"/>
    </xf>
    <xf numFmtId="0" fontId="34" fillId="6" borderId="29" xfId="3" applyFont="1" applyFill="1" applyBorder="1" applyAlignment="1">
      <alignment horizontal="center" vertical="center" wrapText="1"/>
    </xf>
    <xf numFmtId="0" fontId="36" fillId="6" borderId="37" xfId="3" applyFont="1" applyFill="1" applyBorder="1" applyAlignment="1">
      <alignment horizontal="center" vertical="center"/>
    </xf>
    <xf numFmtId="0" fontId="36" fillId="6" borderId="36" xfId="3" applyFont="1" applyFill="1" applyBorder="1" applyAlignment="1">
      <alignment horizontal="center" vertical="center"/>
    </xf>
    <xf numFmtId="0" fontId="36" fillId="6" borderId="35" xfId="3" applyFont="1" applyFill="1" applyBorder="1" applyAlignment="1">
      <alignment horizontal="center" vertical="center"/>
    </xf>
    <xf numFmtId="0" fontId="30" fillId="6" borderId="37" xfId="3" applyFont="1" applyFill="1" applyBorder="1" applyAlignment="1">
      <alignment horizontal="center" vertical="center"/>
    </xf>
    <xf numFmtId="0" fontId="30" fillId="6" borderId="36" xfId="3" applyFont="1" applyFill="1" applyBorder="1" applyAlignment="1">
      <alignment horizontal="center" vertical="center"/>
    </xf>
    <xf numFmtId="0" fontId="30" fillId="6" borderId="35" xfId="3" applyFont="1" applyFill="1" applyBorder="1" applyAlignment="1">
      <alignment horizontal="center" vertical="center"/>
    </xf>
    <xf numFmtId="0" fontId="34" fillId="6" borderId="24" xfId="3" applyFont="1" applyFill="1" applyBorder="1" applyAlignment="1">
      <alignment horizontal="center" vertical="center"/>
    </xf>
    <xf numFmtId="0" fontId="34" fillId="6" borderId="26" xfId="3" applyFont="1" applyFill="1" applyBorder="1" applyAlignment="1">
      <alignment horizontal="center" vertical="center"/>
    </xf>
    <xf numFmtId="0" fontId="33" fillId="6" borderId="37" xfId="3" applyFont="1" applyFill="1" applyBorder="1" applyAlignment="1">
      <alignment horizontal="left" vertical="top" wrapText="1" indent="2"/>
    </xf>
    <xf numFmtId="0" fontId="33" fillId="6" borderId="35" xfId="3" applyFont="1" applyFill="1" applyBorder="1" applyAlignment="1">
      <alignment horizontal="left" vertical="top" wrapText="1" indent="2"/>
    </xf>
    <xf numFmtId="0" fontId="43" fillId="0" borderId="0" xfId="3" applyFont="1" applyAlignment="1">
      <alignment horizontal="center" vertical="top"/>
    </xf>
    <xf numFmtId="0" fontId="48" fillId="7" borderId="37" xfId="3" applyFont="1" applyFill="1" applyBorder="1" applyAlignment="1">
      <alignment horizontal="center" vertical="center"/>
    </xf>
    <xf numFmtId="0" fontId="39" fillId="7" borderId="36" xfId="3" applyFont="1" applyFill="1" applyBorder="1" applyAlignment="1">
      <alignment horizontal="center" vertical="center"/>
    </xf>
    <xf numFmtId="0" fontId="39" fillId="7" borderId="35" xfId="3" applyFont="1" applyFill="1" applyBorder="1" applyAlignment="1">
      <alignment horizontal="center" vertical="center"/>
    </xf>
    <xf numFmtId="0" fontId="17" fillId="9" borderId="37" xfId="3" applyFont="1" applyFill="1" applyBorder="1" applyAlignment="1">
      <alignment horizontal="center" vertical="center"/>
    </xf>
    <xf numFmtId="0" fontId="32" fillId="9" borderId="36" xfId="3" applyFont="1" applyFill="1" applyBorder="1" applyAlignment="1">
      <alignment horizontal="center" vertical="center"/>
    </xf>
    <xf numFmtId="0" fontId="32" fillId="9" borderId="35" xfId="3" applyFont="1" applyFill="1" applyBorder="1" applyAlignment="1">
      <alignment horizontal="center" vertical="center"/>
    </xf>
    <xf numFmtId="0" fontId="23" fillId="7" borderId="36" xfId="3" applyFill="1" applyBorder="1" applyAlignment="1">
      <alignment horizontal="center" vertical="top"/>
    </xf>
    <xf numFmtId="0" fontId="35" fillId="6" borderId="24" xfId="3" applyFont="1" applyFill="1" applyBorder="1" applyAlignment="1">
      <alignment horizontal="center" vertical="center"/>
    </xf>
    <xf numFmtId="0" fontId="35" fillId="6" borderId="26" xfId="3" applyFont="1" applyFill="1" applyBorder="1" applyAlignment="1">
      <alignment horizontal="center" vertical="center"/>
    </xf>
    <xf numFmtId="0" fontId="35" fillId="6" borderId="39" xfId="3" applyFont="1" applyFill="1" applyBorder="1" applyAlignment="1">
      <alignment horizontal="center" vertical="center"/>
    </xf>
    <xf numFmtId="0" fontId="35" fillId="6" borderId="38" xfId="3" applyFont="1" applyFill="1" applyBorder="1" applyAlignment="1">
      <alignment horizontal="center" vertical="center"/>
    </xf>
    <xf numFmtId="0" fontId="35" fillId="6" borderId="27" xfId="3" applyFont="1" applyFill="1" applyBorder="1" applyAlignment="1">
      <alignment horizontal="center" vertical="center"/>
    </xf>
    <xf numFmtId="0" fontId="35" fillId="6" borderId="29" xfId="3" applyFont="1" applyFill="1" applyBorder="1" applyAlignment="1">
      <alignment horizontal="center" vertical="center"/>
    </xf>
    <xf numFmtId="0" fontId="35" fillId="6" borderId="13" xfId="3" applyFont="1" applyFill="1" applyBorder="1" applyAlignment="1">
      <alignment horizontal="center" vertical="top"/>
    </xf>
    <xf numFmtId="0" fontId="35" fillId="6" borderId="15" xfId="3" applyFont="1" applyFill="1" applyBorder="1" applyAlignment="1">
      <alignment horizontal="center" vertical="top"/>
    </xf>
    <xf numFmtId="0" fontId="33" fillId="6" borderId="37" xfId="3" applyFont="1" applyFill="1" applyBorder="1" applyAlignment="1">
      <alignment horizontal="center" vertical="top"/>
    </xf>
    <xf numFmtId="0" fontId="33" fillId="6" borderId="36" xfId="3" applyFont="1" applyFill="1" applyBorder="1" applyAlignment="1">
      <alignment horizontal="center" vertical="top"/>
    </xf>
    <xf numFmtId="0" fontId="33" fillId="6" borderId="35" xfId="3" applyFont="1" applyFill="1" applyBorder="1" applyAlignment="1">
      <alignment horizontal="center" vertical="top"/>
    </xf>
    <xf numFmtId="0" fontId="41" fillId="9" borderId="37" xfId="3" applyFont="1" applyFill="1" applyBorder="1" applyAlignment="1">
      <alignment horizontal="center" vertical="center" wrapText="1"/>
    </xf>
    <xf numFmtId="0" fontId="33" fillId="9" borderId="36" xfId="3" applyFont="1" applyFill="1" applyBorder="1" applyAlignment="1">
      <alignment horizontal="center" vertical="center" wrapText="1"/>
    </xf>
    <xf numFmtId="0" fontId="33" fillId="9" borderId="35" xfId="3" applyFont="1" applyFill="1" applyBorder="1" applyAlignment="1">
      <alignment horizontal="center" vertical="center" wrapText="1"/>
    </xf>
    <xf numFmtId="0" fontId="33" fillId="6" borderId="37" xfId="3" applyFont="1" applyFill="1" applyBorder="1" applyAlignment="1">
      <alignment horizontal="left" vertical="top" indent="2"/>
    </xf>
    <xf numFmtId="0" fontId="33" fillId="6" borderId="35" xfId="3" applyFont="1" applyFill="1" applyBorder="1" applyAlignment="1">
      <alignment horizontal="left" vertical="top" indent="2"/>
    </xf>
    <xf numFmtId="0" fontId="33" fillId="6" borderId="37" xfId="3" applyFont="1" applyFill="1" applyBorder="1" applyAlignment="1">
      <alignment horizontal="left" vertical="top" indent="1"/>
    </xf>
    <xf numFmtId="0" fontId="33" fillId="6" borderId="36" xfId="3" applyFont="1" applyFill="1" applyBorder="1" applyAlignment="1">
      <alignment horizontal="left" vertical="top" indent="1"/>
    </xf>
    <xf numFmtId="0" fontId="33" fillId="6" borderId="35" xfId="3" applyFont="1" applyFill="1" applyBorder="1" applyAlignment="1">
      <alignment horizontal="left" vertical="top" indent="1"/>
    </xf>
    <xf numFmtId="0" fontId="37" fillId="0" borderId="39" xfId="3" applyFont="1" applyBorder="1" applyAlignment="1">
      <alignment horizontal="center" vertical="center" wrapText="1"/>
    </xf>
    <xf numFmtId="1" fontId="40" fillId="0" borderId="0" xfId="3" applyNumberFormat="1" applyFont="1" applyAlignment="1">
      <alignment horizontal="center" vertical="center"/>
    </xf>
    <xf numFmtId="0" fontId="34" fillId="6" borderId="27" xfId="3" applyFont="1" applyFill="1" applyBorder="1" applyAlignment="1">
      <alignment horizontal="center" vertical="center"/>
    </xf>
    <xf numFmtId="0" fontId="34" fillId="6" borderId="29" xfId="3" applyFont="1" applyFill="1" applyBorder="1" applyAlignment="1">
      <alignment horizontal="center" vertical="center"/>
    </xf>
    <xf numFmtId="0" fontId="0" fillId="0" borderId="39" xfId="0" applyBorder="1" applyAlignment="1">
      <alignment horizontal="right"/>
    </xf>
    <xf numFmtId="0" fontId="0" fillId="0" borderId="0" xfId="0" applyBorder="1" applyAlignment="1">
      <alignment horizontal="right"/>
    </xf>
    <xf numFmtId="1" fontId="40" fillId="0" borderId="0" xfId="3" applyNumberFormat="1" applyFont="1" applyAlignment="1">
      <alignment vertical="center"/>
    </xf>
    <xf numFmtId="0" fontId="47" fillId="0" borderId="0" xfId="3" applyFont="1" applyAlignment="1">
      <alignment vertical="top"/>
    </xf>
    <xf numFmtId="1" fontId="61" fillId="3" borderId="63" xfId="3" applyNumberFormat="1" applyFont="1" applyFill="1" applyBorder="1" applyAlignment="1">
      <alignment vertical="center"/>
    </xf>
    <xf numFmtId="1" fontId="61" fillId="3" borderId="64" xfId="3" applyNumberFormat="1" applyFont="1" applyFill="1" applyBorder="1" applyAlignment="1">
      <alignment vertical="center"/>
    </xf>
    <xf numFmtId="1" fontId="61" fillId="3" borderId="65" xfId="3" applyNumberFormat="1" applyFont="1" applyFill="1" applyBorder="1" applyAlignment="1">
      <alignment vertical="center"/>
    </xf>
    <xf numFmtId="1" fontId="50" fillId="0" borderId="0" xfId="3" applyNumberFormat="1" applyFont="1" applyAlignment="1">
      <alignment vertical="center"/>
    </xf>
    <xf numFmtId="0" fontId="11" fillId="7" borderId="17" xfId="3" applyFont="1" applyFill="1" applyBorder="1" applyAlignment="1">
      <alignment horizontal="left" vertical="top" indent="2"/>
    </xf>
    <xf numFmtId="0" fontId="0" fillId="7" borderId="17" xfId="3" applyFont="1" applyFill="1" applyBorder="1" applyAlignment="1">
      <alignment horizontal="left" vertical="top" indent="2"/>
    </xf>
    <xf numFmtId="0" fontId="0" fillId="7" borderId="17" xfId="3" applyFont="1" applyFill="1" applyBorder="1" applyAlignment="1">
      <alignment horizontal="left" vertical="top"/>
    </xf>
    <xf numFmtId="0" fontId="11" fillId="0" borderId="0" xfId="3" applyFont="1"/>
    <xf numFmtId="0" fontId="0" fillId="9" borderId="17" xfId="3" applyFont="1" applyFill="1" applyBorder="1" applyAlignment="1">
      <alignment horizontal="left" vertical="top"/>
    </xf>
  </cellXfs>
  <cellStyles count="5">
    <cellStyle name="Hipervínculo" xfId="1" builtinId="8"/>
    <cellStyle name="Normal" xfId="0" builtinId="0"/>
    <cellStyle name="Normal 2" xfId="2" xr:uid="{00000000-0005-0000-0000-000002000000}"/>
    <cellStyle name="Normal 3" xfId="3" xr:uid="{00000000-0005-0000-0000-000003000000}"/>
    <cellStyle name="Porcentaje" xfId="4" builtinId="5"/>
  </cellStyles>
  <dxfs count="520">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strike/>
        <color rgb="FFFF0000"/>
      </font>
      <fill>
        <patternFill>
          <bgColor rgb="FFFFFF00"/>
        </patternFill>
      </fill>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strike/>
        <color rgb="FFFF0000"/>
      </font>
      <fill>
        <patternFill>
          <bgColor rgb="FFFFFF00"/>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fill>
        <patternFill patternType="none">
          <bgColor indexed="65"/>
        </patternFill>
      </fill>
    </dxf>
    <dxf>
      <font>
        <color rgb="FFFFFFFF"/>
      </font>
    </dxf>
    <dxf>
      <font>
        <color rgb="FFFFFFFF"/>
      </font>
    </dxf>
    <dxf>
      <font>
        <color rgb="FFFFFFFF"/>
      </font>
    </dxf>
    <dxf>
      <font>
        <color rgb="FFFFFFFF"/>
      </font>
    </dxf>
    <dxf>
      <font>
        <strike/>
        <color rgb="FFFF0000"/>
      </font>
      <fill>
        <patternFill>
          <bgColor rgb="FFFFFF00"/>
        </patternFill>
      </fill>
    </dxf>
    <dxf>
      <font>
        <color rgb="FFFFFFFF"/>
      </font>
      <fill>
        <patternFill patternType="none">
          <bgColor indexed="65"/>
        </patternFill>
      </fill>
    </dxf>
    <dxf>
      <font>
        <strike/>
        <color rgb="FFFF0000"/>
      </font>
      <fill>
        <patternFill>
          <bgColor rgb="FFFFFF00"/>
        </patternFill>
      </fill>
    </dxf>
    <dxf>
      <font>
        <strike/>
        <color rgb="FFFF0000"/>
      </font>
      <fill>
        <patternFill>
          <bgColor rgb="FFFFFF00"/>
        </patternFill>
      </fill>
    </dxf>
    <dxf>
      <font>
        <color rgb="FFFFFFFF"/>
      </font>
    </dxf>
    <dxf>
      <font>
        <color rgb="FFFFFFFF"/>
      </font>
      <fill>
        <patternFill patternType="none">
          <bgColor indexed="65"/>
        </patternFill>
      </fill>
    </dxf>
    <dxf>
      <font>
        <color rgb="FFFFFFFF"/>
      </font>
      <fill>
        <patternFill patternType="none">
          <bgColor indexed="65"/>
        </patternFill>
      </fill>
    </dxf>
    <dxf>
      <font>
        <strike/>
        <color rgb="FFFF0000"/>
      </font>
      <fill>
        <patternFill>
          <bgColor rgb="FFFFFF00"/>
        </patternFill>
      </fill>
    </dxf>
    <dxf>
      <font>
        <color rgb="FFFFFFFF"/>
      </font>
      <fill>
        <patternFill patternType="none">
          <bgColor indexed="65"/>
        </patternFill>
      </fill>
    </dxf>
    <dxf>
      <font>
        <color rgb="FFFFFFFF"/>
      </font>
      <fill>
        <patternFill patternType="none">
          <bgColor indexed="65"/>
        </patternFill>
      </fill>
    </dxf>
    <dxf>
      <font>
        <strike/>
        <color rgb="FFFF0000"/>
      </font>
      <fill>
        <patternFill>
          <bgColor rgb="FFFFFF00"/>
        </patternFill>
      </fill>
    </dxf>
    <dxf>
      <font>
        <strike/>
        <color rgb="FFFF0000"/>
      </font>
      <fill>
        <patternFill>
          <bgColor rgb="FFFFFF00"/>
        </patternFill>
      </fill>
    </dxf>
    <dxf>
      <font>
        <color rgb="FFFFFFFF"/>
      </font>
    </dxf>
    <dxf>
      <font>
        <color rgb="FFFFFFFF"/>
      </font>
      <fill>
        <patternFill patternType="none">
          <bgColor indexed="65"/>
        </patternFill>
      </fill>
    </dxf>
    <dxf>
      <font>
        <color rgb="FFFFFFFF"/>
      </font>
    </dxf>
    <dxf>
      <font>
        <strike/>
        <color rgb="FFFF0000"/>
      </font>
      <fill>
        <patternFill>
          <bgColor rgb="FFFFFF00"/>
        </patternFill>
      </fill>
    </dxf>
    <dxf>
      <font>
        <color rgb="FFFFFFFF"/>
      </font>
    </dxf>
    <dxf>
      <font>
        <strike/>
        <color rgb="FFFF0000"/>
      </font>
      <fill>
        <patternFill>
          <bgColor rgb="FFFFFF00"/>
        </patternFill>
      </fill>
    </dxf>
    <dxf>
      <font>
        <color rgb="FFFFFFFF"/>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51740</xdr:colOff>
      <xdr:row>16</xdr:row>
      <xdr:rowOff>47630</xdr:rowOff>
    </xdr:from>
    <xdr:to>
      <xdr:col>12</xdr:col>
      <xdr:colOff>198779</xdr:colOff>
      <xdr:row>17</xdr:row>
      <xdr:rowOff>213330</xdr:rowOff>
    </xdr:to>
    <xdr:sp macro="" textlink="">
      <xdr:nvSpPr>
        <xdr:cNvPr id="2" name="Flecha curvada hacia la izquierda 5">
          <a:extLst>
            <a:ext uri="{FF2B5EF4-FFF2-40B4-BE49-F238E27FC236}">
              <a16:creationId xmlns:a16="http://schemas.microsoft.com/office/drawing/2014/main" id="{FCB327B1-D28B-422B-BD4C-CB71E29A2FFB}"/>
            </a:ext>
          </a:extLst>
        </xdr:cNvPr>
        <xdr:cNvSpPr/>
      </xdr:nvSpPr>
      <xdr:spPr>
        <a:xfrm rot="10600328">
          <a:off x="2575865" y="1981205"/>
          <a:ext cx="147039" cy="356200"/>
        </a:xfrm>
        <a:prstGeom prst="curved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866383</xdr:colOff>
      <xdr:row>16</xdr:row>
      <xdr:rowOff>62631</xdr:rowOff>
    </xdr:from>
    <xdr:to>
      <xdr:col>13</xdr:col>
      <xdr:colOff>136601</xdr:colOff>
      <xdr:row>17</xdr:row>
      <xdr:rowOff>228331</xdr:rowOff>
    </xdr:to>
    <xdr:sp macro="" textlink="">
      <xdr:nvSpPr>
        <xdr:cNvPr id="3" name="Flecha curvada hacia la izquierda 7">
          <a:extLst>
            <a:ext uri="{FF2B5EF4-FFF2-40B4-BE49-F238E27FC236}">
              <a16:creationId xmlns:a16="http://schemas.microsoft.com/office/drawing/2014/main" id="{40E520A4-B86A-4DA3-B3A5-D7C34B940FBE}"/>
            </a:ext>
          </a:extLst>
        </xdr:cNvPr>
        <xdr:cNvSpPr/>
      </xdr:nvSpPr>
      <xdr:spPr>
        <a:xfrm rot="10600328">
          <a:off x="3371458" y="1996206"/>
          <a:ext cx="136993" cy="356200"/>
        </a:xfrm>
        <a:prstGeom prst="curved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11</xdr:col>
      <xdr:colOff>63980</xdr:colOff>
      <xdr:row>16</xdr:row>
      <xdr:rowOff>62630</xdr:rowOff>
    </xdr:from>
    <xdr:to>
      <xdr:col>11</xdr:col>
      <xdr:colOff>211019</xdr:colOff>
      <xdr:row>17</xdr:row>
      <xdr:rowOff>180705</xdr:rowOff>
    </xdr:to>
    <xdr:sp macro="" textlink="">
      <xdr:nvSpPr>
        <xdr:cNvPr id="4" name="Flecha curvada hacia la izquierda 8">
          <a:extLst>
            <a:ext uri="{FF2B5EF4-FFF2-40B4-BE49-F238E27FC236}">
              <a16:creationId xmlns:a16="http://schemas.microsoft.com/office/drawing/2014/main" id="{92A590F8-86B0-4857-9187-F0C08BE3A864}"/>
            </a:ext>
          </a:extLst>
        </xdr:cNvPr>
        <xdr:cNvSpPr/>
      </xdr:nvSpPr>
      <xdr:spPr>
        <a:xfrm rot="10600328">
          <a:off x="13044256" y="3301130"/>
          <a:ext cx="147039" cy="393972"/>
        </a:xfrm>
        <a:prstGeom prst="curved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12</xdr:col>
      <xdr:colOff>0</xdr:colOff>
      <xdr:row>15</xdr:row>
      <xdr:rowOff>105637</xdr:rowOff>
    </xdr:from>
    <xdr:to>
      <xdr:col>12</xdr:col>
      <xdr:colOff>172088</xdr:colOff>
      <xdr:row>15</xdr:row>
      <xdr:rowOff>151356</xdr:rowOff>
    </xdr:to>
    <xdr:sp macro="" textlink="">
      <xdr:nvSpPr>
        <xdr:cNvPr id="5" name="Flecha derecha 2">
          <a:extLst>
            <a:ext uri="{FF2B5EF4-FFF2-40B4-BE49-F238E27FC236}">
              <a16:creationId xmlns:a16="http://schemas.microsoft.com/office/drawing/2014/main" id="{A39B359E-7B5D-4204-B039-480D1DA7C8B9}"/>
            </a:ext>
          </a:extLst>
        </xdr:cNvPr>
        <xdr:cNvSpPr/>
      </xdr:nvSpPr>
      <xdr:spPr>
        <a:xfrm>
          <a:off x="14181667" y="3164220"/>
          <a:ext cx="172088"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697"/>
  <sheetViews>
    <sheetView topLeftCell="A627" zoomScale="115" zoomScaleNormal="115" workbookViewId="0">
      <selection activeCell="I660" sqref="I660"/>
    </sheetView>
  </sheetViews>
  <sheetFormatPr baseColWidth="10" defaultRowHeight="15"/>
  <cols>
    <col min="2" max="2" width="6.5703125" customWidth="1"/>
    <col min="3" max="3" width="12.140625" customWidth="1"/>
    <col min="4" max="4" width="78.140625" customWidth="1"/>
    <col min="5" max="5" width="14.7109375" customWidth="1"/>
    <col min="6" max="6" width="7" customWidth="1"/>
    <col min="7" max="8" width="11.7109375" customWidth="1"/>
    <col min="9" max="9" width="11.140625" customWidth="1"/>
    <col min="11" max="11" width="18.7109375" customWidth="1"/>
    <col min="12" max="12" width="17.85546875" customWidth="1"/>
    <col min="16" max="16" width="15.5703125" customWidth="1"/>
    <col min="20" max="20" width="20" customWidth="1"/>
  </cols>
  <sheetData>
    <row r="1" spans="2:20">
      <c r="B1" s="1"/>
    </row>
    <row r="2" spans="2:20" ht="16.5" thickBot="1">
      <c r="B2" s="215" t="s">
        <v>618</v>
      </c>
      <c r="C2" s="215"/>
      <c r="D2" s="215"/>
      <c r="E2" s="215"/>
      <c r="F2" s="215"/>
      <c r="G2" s="215"/>
      <c r="H2" s="215"/>
      <c r="I2" s="215"/>
    </row>
    <row r="3" spans="2:20">
      <c r="B3" s="257" t="s">
        <v>0</v>
      </c>
      <c r="C3" s="258"/>
      <c r="D3" s="258"/>
      <c r="E3" s="258"/>
      <c r="F3" s="258"/>
      <c r="G3" s="258"/>
      <c r="H3" s="258"/>
      <c r="I3" s="259"/>
    </row>
    <row r="4" spans="2:20" ht="16.5" customHeight="1" thickBot="1">
      <c r="B4" s="260" t="s">
        <v>1</v>
      </c>
      <c r="C4" s="261"/>
      <c r="D4" s="261"/>
      <c r="E4" s="261"/>
      <c r="F4" s="261"/>
      <c r="G4" s="261"/>
      <c r="H4" s="261"/>
      <c r="I4" s="262"/>
      <c r="T4" t="s">
        <v>147</v>
      </c>
    </row>
    <row r="5" spans="2:20" ht="15" customHeight="1" thickBot="1">
      <c r="B5" s="278" t="s">
        <v>2</v>
      </c>
      <c r="C5" s="279"/>
      <c r="D5" s="280"/>
      <c r="E5" s="27"/>
      <c r="F5" s="27"/>
      <c r="G5" s="27"/>
      <c r="H5" s="27"/>
      <c r="I5" s="28"/>
      <c r="T5" t="s">
        <v>148</v>
      </c>
    </row>
    <row r="6" spans="2:20" ht="15" customHeight="1" thickBot="1">
      <c r="B6" s="263" t="s">
        <v>3</v>
      </c>
      <c r="C6" s="264"/>
      <c r="D6" s="29"/>
      <c r="E6" s="204" t="s">
        <v>4</v>
      </c>
      <c r="F6" s="205"/>
      <c r="G6" s="206"/>
      <c r="H6" s="265"/>
      <c r="I6" s="266"/>
      <c r="T6" t="s">
        <v>149</v>
      </c>
    </row>
    <row r="7" spans="2:20" ht="15" customHeight="1" thickBot="1">
      <c r="B7" s="263" t="s">
        <v>5</v>
      </c>
      <c r="C7" s="264"/>
      <c r="D7" s="29"/>
      <c r="E7" s="204" t="s">
        <v>6</v>
      </c>
      <c r="F7" s="205"/>
      <c r="G7" s="206"/>
      <c r="H7" s="267"/>
      <c r="I7" s="268"/>
      <c r="T7" t="s">
        <v>150</v>
      </c>
    </row>
    <row r="8" spans="2:20" ht="15" customHeight="1" thickBot="1">
      <c r="B8" s="273" t="s">
        <v>7</v>
      </c>
      <c r="C8" s="274"/>
      <c r="D8" s="33"/>
      <c r="E8" s="204" t="s">
        <v>8</v>
      </c>
      <c r="F8" s="205"/>
      <c r="G8" s="206"/>
      <c r="H8" s="275"/>
      <c r="I8" s="276"/>
      <c r="T8" t="s">
        <v>151</v>
      </c>
    </row>
    <row r="9" spans="2:20" ht="15.75" thickBot="1">
      <c r="B9" s="263" t="s">
        <v>9</v>
      </c>
      <c r="C9" s="264"/>
      <c r="D9" s="34"/>
      <c r="E9" s="202" t="s">
        <v>10</v>
      </c>
      <c r="F9" s="203"/>
      <c r="G9" s="30" t="str">
        <f>+IF(D9=0," ","PUNO")</f>
        <v xml:space="preserve"> </v>
      </c>
      <c r="H9" s="31" t="s">
        <v>11</v>
      </c>
      <c r="I9" s="32" t="str">
        <f>+IF(D9=0," ","PUNO")</f>
        <v xml:space="preserve"> </v>
      </c>
      <c r="T9" t="s">
        <v>152</v>
      </c>
    </row>
    <row r="10" spans="2:20" ht="20.100000000000001" customHeight="1" thickBot="1">
      <c r="B10" s="88" t="s">
        <v>12</v>
      </c>
      <c r="C10" s="277" t="s">
        <v>13</v>
      </c>
      <c r="D10" s="277"/>
      <c r="E10" s="89" t="s">
        <v>70</v>
      </c>
      <c r="F10" s="90" t="s">
        <v>18</v>
      </c>
      <c r="G10" s="89" t="s">
        <v>14</v>
      </c>
      <c r="H10" s="277" t="s">
        <v>15</v>
      </c>
      <c r="I10" s="281"/>
      <c r="J10" s="176" t="s">
        <v>671</v>
      </c>
      <c r="K10" s="177"/>
      <c r="L10" s="177"/>
      <c r="M10" s="177"/>
      <c r="N10" s="177"/>
      <c r="O10" s="177"/>
      <c r="P10" s="178"/>
    </row>
    <row r="11" spans="2:20" ht="15.75" customHeight="1">
      <c r="B11" s="91">
        <v>1</v>
      </c>
      <c r="C11" s="269" t="s">
        <v>16</v>
      </c>
      <c r="D11" s="269"/>
      <c r="E11" s="86"/>
      <c r="F11" s="86"/>
      <c r="G11" s="87"/>
      <c r="H11" s="270">
        <f>SUM(H12:I19)</f>
        <v>73</v>
      </c>
      <c r="I11" s="271"/>
      <c r="J11" s="179" t="s">
        <v>671</v>
      </c>
      <c r="K11" s="180"/>
      <c r="L11" s="181" t="s">
        <v>657</v>
      </c>
      <c r="M11" s="150" t="s">
        <v>658</v>
      </c>
      <c r="N11" s="150" t="s">
        <v>659</v>
      </c>
      <c r="O11" s="170" t="s">
        <v>660</v>
      </c>
      <c r="P11" s="171"/>
    </row>
    <row r="12" spans="2:20" ht="20.25" customHeight="1">
      <c r="B12" s="92">
        <v>1.1000000000000001</v>
      </c>
      <c r="C12" s="272" t="s">
        <v>78</v>
      </c>
      <c r="D12" s="272"/>
      <c r="E12" s="82" t="str">
        <f>E113</f>
        <v>AULA</v>
      </c>
      <c r="F12" s="22" t="s">
        <v>17</v>
      </c>
      <c r="G12" s="23"/>
      <c r="H12" s="198">
        <f>I113</f>
        <v>13</v>
      </c>
      <c r="I12" s="217"/>
      <c r="J12" s="179"/>
      <c r="K12" s="180"/>
      <c r="L12" s="181"/>
      <c r="M12" s="151" t="s">
        <v>661</v>
      </c>
      <c r="N12" s="152" t="s">
        <v>662</v>
      </c>
      <c r="O12" s="170"/>
      <c r="P12" s="171"/>
    </row>
    <row r="13" spans="2:20" ht="16.5" customHeight="1">
      <c r="B13" s="92">
        <v>1.2</v>
      </c>
      <c r="C13" s="219" t="s">
        <v>630</v>
      </c>
      <c r="D13" s="219"/>
      <c r="E13" s="82" t="str">
        <f>E127</f>
        <v>AULA</v>
      </c>
      <c r="F13" s="22" t="s">
        <v>17</v>
      </c>
      <c r="G13" s="23"/>
      <c r="H13" s="198">
        <f>I127</f>
        <v>6</v>
      </c>
      <c r="I13" s="217"/>
      <c r="J13" s="179"/>
      <c r="K13" s="180"/>
      <c r="L13" s="153">
        <v>1</v>
      </c>
      <c r="M13" s="154">
        <v>5000</v>
      </c>
      <c r="N13" s="155">
        <f>M13</f>
        <v>5000</v>
      </c>
      <c r="O13" s="170"/>
      <c r="P13" s="171"/>
    </row>
    <row r="14" spans="2:20" ht="15" customHeight="1">
      <c r="B14" s="92">
        <v>1.3</v>
      </c>
      <c r="C14" s="218" t="s">
        <v>631</v>
      </c>
      <c r="D14" s="218"/>
      <c r="E14" s="82" t="str">
        <f>E146</f>
        <v>AULA</v>
      </c>
      <c r="F14" s="22" t="s">
        <v>17</v>
      </c>
      <c r="G14" s="23"/>
      <c r="H14" s="198">
        <f>I134</f>
        <v>11</v>
      </c>
      <c r="I14" s="217"/>
      <c r="J14" s="182">
        <v>1</v>
      </c>
      <c r="K14" s="183" t="s">
        <v>663</v>
      </c>
      <c r="L14" s="184">
        <v>0.3</v>
      </c>
      <c r="M14" s="145">
        <f>M16-M15</f>
        <v>1000</v>
      </c>
      <c r="N14" s="142">
        <v>0</v>
      </c>
      <c r="O14" s="144" t="s">
        <v>133</v>
      </c>
      <c r="P14" s="156"/>
    </row>
    <row r="15" spans="2:20" ht="15" customHeight="1">
      <c r="B15" s="92">
        <v>1.4</v>
      </c>
      <c r="C15" s="218" t="s">
        <v>632</v>
      </c>
      <c r="D15" s="218"/>
      <c r="E15" s="82" t="str">
        <f>E156</f>
        <v>AULA</v>
      </c>
      <c r="F15" s="22" t="s">
        <v>20</v>
      </c>
      <c r="G15" s="23"/>
      <c r="H15" s="198">
        <f>I146</f>
        <v>9</v>
      </c>
      <c r="I15" s="217"/>
      <c r="J15" s="182"/>
      <c r="K15" s="183"/>
      <c r="L15" s="184"/>
      <c r="M15" s="145">
        <v>500</v>
      </c>
      <c r="N15" s="142">
        <v>0</v>
      </c>
      <c r="O15" s="144" t="s">
        <v>664</v>
      </c>
      <c r="P15" s="156"/>
    </row>
    <row r="16" spans="2:20" ht="14.25" customHeight="1">
      <c r="B16" s="92">
        <v>1.5</v>
      </c>
      <c r="C16" s="218" t="s">
        <v>160</v>
      </c>
      <c r="D16" s="218"/>
      <c r="E16" s="82" t="str">
        <f>E162</f>
        <v>AULA</v>
      </c>
      <c r="F16" s="22" t="s">
        <v>17</v>
      </c>
      <c r="G16" s="23"/>
      <c r="H16" s="198">
        <f>I156</f>
        <v>5</v>
      </c>
      <c r="I16" s="217"/>
      <c r="J16" s="182"/>
      <c r="K16" s="183"/>
      <c r="L16" s="163" t="s">
        <v>665</v>
      </c>
      <c r="M16" s="146">
        <f>M13*L14/L13</f>
        <v>1500</v>
      </c>
      <c r="N16" s="147">
        <f>N14+N15</f>
        <v>0</v>
      </c>
      <c r="O16" s="141" t="s">
        <v>672</v>
      </c>
      <c r="P16" s="156"/>
    </row>
    <row r="17" spans="2:16" ht="21.75" customHeight="1">
      <c r="B17" s="92">
        <v>1.6</v>
      </c>
      <c r="C17" s="218" t="s">
        <v>633</v>
      </c>
      <c r="D17" s="218"/>
      <c r="E17" s="82" t="str">
        <f>E170</f>
        <v>AULA</v>
      </c>
      <c r="F17" s="22" t="s">
        <v>65</v>
      </c>
      <c r="G17" s="23"/>
      <c r="H17" s="198">
        <f>I162</f>
        <v>7</v>
      </c>
      <c r="I17" s="217"/>
      <c r="J17" s="185">
        <v>2</v>
      </c>
      <c r="K17" s="186" t="s">
        <v>666</v>
      </c>
      <c r="L17" s="162">
        <v>0.7</v>
      </c>
      <c r="M17" s="146">
        <f>M13-M16</f>
        <v>3500</v>
      </c>
      <c r="N17" s="147">
        <f>N13-N16</f>
        <v>5000</v>
      </c>
      <c r="O17" s="168" t="s">
        <v>667</v>
      </c>
      <c r="P17" s="169"/>
    </row>
    <row r="18" spans="2:16" ht="14.25" customHeight="1">
      <c r="B18" s="92">
        <v>1.7</v>
      </c>
      <c r="C18" s="254" t="s">
        <v>166</v>
      </c>
      <c r="D18" s="254"/>
      <c r="E18" s="82" t="str">
        <f>E182</f>
        <v>AULA</v>
      </c>
      <c r="F18" s="22" t="s">
        <v>20</v>
      </c>
      <c r="G18" s="23"/>
      <c r="H18" s="198">
        <f>I170</f>
        <v>11</v>
      </c>
      <c r="I18" s="217"/>
      <c r="J18" s="185"/>
      <c r="K18" s="186"/>
      <c r="L18" s="162">
        <v>0.3</v>
      </c>
      <c r="M18" s="146">
        <f>M17*L18/L13</f>
        <v>1050</v>
      </c>
      <c r="N18" s="147">
        <f>L18*N17/L13</f>
        <v>1500</v>
      </c>
      <c r="O18" s="172" t="s">
        <v>668</v>
      </c>
      <c r="P18" s="173"/>
    </row>
    <row r="19" spans="2:16" ht="14.25" customHeight="1" thickBot="1">
      <c r="B19" s="92"/>
      <c r="C19" s="218" t="s">
        <v>77</v>
      </c>
      <c r="D19" s="218"/>
      <c r="E19" s="82"/>
      <c r="F19" s="22"/>
      <c r="G19" s="23"/>
      <c r="H19" s="198">
        <f>I182</f>
        <v>11</v>
      </c>
      <c r="I19" s="217"/>
      <c r="J19" s="157"/>
      <c r="K19" s="158"/>
      <c r="L19" s="159" t="s">
        <v>26</v>
      </c>
      <c r="M19" s="160">
        <f>M17-M18</f>
        <v>2450</v>
      </c>
      <c r="N19" s="161">
        <f>N17-N18</f>
        <v>3500</v>
      </c>
      <c r="O19" s="174" t="s">
        <v>669</v>
      </c>
      <c r="P19" s="175"/>
    </row>
    <row r="20" spans="2:16" ht="15" customHeight="1">
      <c r="B20" s="93">
        <v>2</v>
      </c>
      <c r="C20" s="251" t="s">
        <v>22</v>
      </c>
      <c r="D20" s="251"/>
      <c r="E20" s="82"/>
      <c r="F20" s="20"/>
      <c r="G20" s="21"/>
      <c r="H20" s="213">
        <f>SUM(H21:I27)</f>
        <v>40</v>
      </c>
      <c r="I20" s="214"/>
      <c r="J20" s="165" t="s">
        <v>670</v>
      </c>
      <c r="K20" s="166"/>
      <c r="L20" s="166"/>
      <c r="M20" s="167"/>
      <c r="N20" s="143"/>
      <c r="O20" s="143"/>
    </row>
    <row r="21" spans="2:16" ht="15" customHeight="1">
      <c r="B21" s="92">
        <v>2.1</v>
      </c>
      <c r="C21" s="218" t="s">
        <v>636</v>
      </c>
      <c r="D21" s="218"/>
      <c r="E21" s="82" t="str">
        <f>E195</f>
        <v>AULA</v>
      </c>
      <c r="F21" s="22" t="s">
        <v>17</v>
      </c>
      <c r="G21" s="23"/>
      <c r="H21" s="198">
        <f>I195</f>
        <v>5</v>
      </c>
      <c r="I21" s="199"/>
      <c r="K21" s="148" t="s">
        <v>673</v>
      </c>
      <c r="L21" s="148" t="s">
        <v>674</v>
      </c>
      <c r="M21" s="148"/>
    </row>
    <row r="22" spans="2:16" ht="15" customHeight="1">
      <c r="B22" s="94">
        <v>2.2000000000000002</v>
      </c>
      <c r="C22" s="218" t="s">
        <v>79</v>
      </c>
      <c r="D22" s="218"/>
      <c r="E22" s="82" t="str">
        <f>E201</f>
        <v>AULA</v>
      </c>
      <c r="F22" s="22" t="s">
        <v>17</v>
      </c>
      <c r="G22" s="23"/>
      <c r="H22" s="198">
        <f>I201</f>
        <v>2</v>
      </c>
      <c r="I22" s="199"/>
    </row>
    <row r="23" spans="2:16" ht="15" customHeight="1">
      <c r="B23" s="92">
        <v>2.2999999999999998</v>
      </c>
      <c r="C23" s="218" t="s">
        <v>80</v>
      </c>
      <c r="D23" s="218"/>
      <c r="E23" s="82" t="str">
        <f>E204</f>
        <v>AULA</v>
      </c>
      <c r="F23" s="22" t="s">
        <v>17</v>
      </c>
      <c r="G23" s="23"/>
      <c r="H23" s="198">
        <f>I204</f>
        <v>7</v>
      </c>
      <c r="I23" s="199"/>
    </row>
    <row r="24" spans="2:16" ht="15" customHeight="1">
      <c r="B24" s="94">
        <v>2.4</v>
      </c>
      <c r="C24" s="218" t="s">
        <v>81</v>
      </c>
      <c r="D24" s="218"/>
      <c r="E24" s="82" t="str">
        <f>E212</f>
        <v>AULA</v>
      </c>
      <c r="F24" s="22" t="s">
        <v>17</v>
      </c>
      <c r="G24" s="23"/>
      <c r="H24" s="249">
        <f>I212</f>
        <v>5</v>
      </c>
      <c r="I24" s="250"/>
      <c r="J24" s="339" t="s">
        <v>675</v>
      </c>
      <c r="K24" s="340"/>
      <c r="L24" s="340"/>
      <c r="M24" s="164">
        <f>I125+I132+I144+I154+I160+I168+I180+I192+I199+I210+I225+I235+I240+I249+I255+I268+I273+I279+I283+I287+I292+I298+I302+I308+I312+I323+I327+I331+I339+I345+I350+I354+I360+I366+I375+I385+I392+I404+I414+I419+I428+I442+I457+I479+I487+I493+I499+I508+I519+I524+I529+I535+I540+I551+I557+I564+I570+I576+I583+I593+I604+I611+I628+I655+I660+I667+I672+I678+I685</f>
        <v>69</v>
      </c>
    </row>
    <row r="25" spans="2:16" ht="15" customHeight="1">
      <c r="B25" s="92">
        <v>2.5</v>
      </c>
      <c r="C25" s="218" t="s">
        <v>82</v>
      </c>
      <c r="D25" s="218"/>
      <c r="E25" s="82" t="str">
        <f>E218</f>
        <v>AULA</v>
      </c>
      <c r="F25" s="22" t="s">
        <v>17</v>
      </c>
      <c r="G25" s="23"/>
      <c r="H25" s="198">
        <f>I218</f>
        <v>8</v>
      </c>
      <c r="I25" s="199"/>
      <c r="J25" s="339" t="s">
        <v>676</v>
      </c>
      <c r="K25" s="340"/>
      <c r="L25" s="340"/>
      <c r="M25" s="164">
        <f>I613</f>
        <v>27</v>
      </c>
    </row>
    <row r="26" spans="2:16" ht="15" customHeight="1">
      <c r="B26" s="94">
        <v>2.6</v>
      </c>
      <c r="C26" s="218" t="s">
        <v>83</v>
      </c>
      <c r="D26" s="218"/>
      <c r="E26" s="82" t="str">
        <f>E227</f>
        <v>AULA</v>
      </c>
      <c r="F26" s="22" t="s">
        <v>17</v>
      </c>
      <c r="G26" s="23"/>
      <c r="H26" s="198">
        <f>I227</f>
        <v>9</v>
      </c>
      <c r="I26" s="199"/>
      <c r="J26" s="339" t="s">
        <v>678</v>
      </c>
      <c r="K26" s="340"/>
      <c r="L26" s="340"/>
      <c r="M26" s="164">
        <f>I630+I634+I639</f>
        <v>11</v>
      </c>
    </row>
    <row r="27" spans="2:16" ht="15" customHeight="1">
      <c r="B27" s="92">
        <v>2.7</v>
      </c>
      <c r="C27" s="218" t="s">
        <v>84</v>
      </c>
      <c r="D27" s="218"/>
      <c r="E27" s="82" t="str">
        <f>E237</f>
        <v>AULA</v>
      </c>
      <c r="F27" s="22" t="s">
        <v>65</v>
      </c>
      <c r="G27" s="23"/>
      <c r="H27" s="198">
        <f>I237</f>
        <v>4</v>
      </c>
      <c r="I27" s="199"/>
      <c r="J27" s="339" t="s">
        <v>679</v>
      </c>
      <c r="K27" s="340"/>
      <c r="L27" s="340"/>
      <c r="M27" s="164">
        <f>I644</f>
        <v>2</v>
      </c>
      <c r="N27" s="149"/>
    </row>
    <row r="28" spans="2:16">
      <c r="B28" s="93">
        <v>3</v>
      </c>
      <c r="C28" s="251" t="s">
        <v>21</v>
      </c>
      <c r="D28" s="251"/>
      <c r="E28" s="82"/>
      <c r="F28" s="20"/>
      <c r="G28" s="21"/>
      <c r="H28" s="213">
        <f>SUM(H29:I38)</f>
        <v>51</v>
      </c>
      <c r="I28" s="214"/>
      <c r="J28" s="339" t="s">
        <v>677</v>
      </c>
      <c r="K28" s="340"/>
      <c r="L28" s="340"/>
      <c r="M28" s="164">
        <f>I632+I636+I641</f>
        <v>3</v>
      </c>
    </row>
    <row r="29" spans="2:16" ht="18.75" customHeight="1">
      <c r="B29" s="92">
        <v>3.1</v>
      </c>
      <c r="C29" s="219" t="s">
        <v>85</v>
      </c>
      <c r="D29" s="219"/>
      <c r="E29" s="83" t="str">
        <f>E243</f>
        <v>AULA</v>
      </c>
      <c r="F29" s="22" t="s">
        <v>17</v>
      </c>
      <c r="G29" s="23"/>
      <c r="H29" s="198">
        <f>I243</f>
        <v>7</v>
      </c>
      <c r="I29" s="199"/>
    </row>
    <row r="30" spans="2:16" ht="15" customHeight="1">
      <c r="B30" s="92">
        <v>3.2</v>
      </c>
      <c r="C30" s="219" t="s">
        <v>86</v>
      </c>
      <c r="D30" s="219"/>
      <c r="E30" s="83" t="str">
        <f>E251</f>
        <v>AULA</v>
      </c>
      <c r="F30" s="22" t="s">
        <v>17</v>
      </c>
      <c r="G30" s="23"/>
      <c r="H30" s="198">
        <f>I251</f>
        <v>5</v>
      </c>
      <c r="I30" s="199"/>
    </row>
    <row r="31" spans="2:16" ht="15" customHeight="1">
      <c r="B31" s="94">
        <v>3.3</v>
      </c>
      <c r="C31" s="219" t="s">
        <v>87</v>
      </c>
      <c r="D31" s="219"/>
      <c r="E31" s="83" t="str">
        <f>E257</f>
        <v>AULA</v>
      </c>
      <c r="F31" s="22" t="s">
        <v>17</v>
      </c>
      <c r="G31" s="23"/>
      <c r="H31" s="198">
        <f>I257</f>
        <v>12</v>
      </c>
      <c r="I31" s="199"/>
    </row>
    <row r="32" spans="2:16" ht="15" customHeight="1">
      <c r="B32" s="92">
        <v>3.4</v>
      </c>
      <c r="C32" s="207" t="s">
        <v>643</v>
      </c>
      <c r="D32" s="207"/>
      <c r="E32" s="83" t="str">
        <f>E270</f>
        <v>AULA</v>
      </c>
      <c r="F32" s="22" t="s">
        <v>17</v>
      </c>
      <c r="G32" s="23"/>
      <c r="H32" s="198">
        <f>I270</f>
        <v>4</v>
      </c>
      <c r="I32" s="199"/>
    </row>
    <row r="33" spans="2:18" ht="15" customHeight="1">
      <c r="B33" s="92">
        <v>3.5</v>
      </c>
      <c r="C33" s="207" t="s">
        <v>88</v>
      </c>
      <c r="D33" s="207"/>
      <c r="E33" s="83" t="str">
        <f>E275</f>
        <v>AULA</v>
      </c>
      <c r="F33" s="22" t="s">
        <v>17</v>
      </c>
      <c r="G33" s="23"/>
      <c r="H33" s="198">
        <f>I275</f>
        <v>5</v>
      </c>
      <c r="I33" s="199"/>
    </row>
    <row r="34" spans="2:18" ht="15" customHeight="1">
      <c r="B34" s="94">
        <v>3.6</v>
      </c>
      <c r="C34" s="207" t="s">
        <v>89</v>
      </c>
      <c r="D34" s="207"/>
      <c r="E34" s="83" t="str">
        <f>E281</f>
        <v>AULA</v>
      </c>
      <c r="F34" s="22" t="s">
        <v>17</v>
      </c>
      <c r="G34" s="23"/>
      <c r="H34" s="198">
        <f>I281</f>
        <v>3</v>
      </c>
      <c r="I34" s="199"/>
    </row>
    <row r="35" spans="2:18" ht="15" customHeight="1">
      <c r="B35" s="92">
        <v>3.7</v>
      </c>
      <c r="C35" s="207" t="s">
        <v>90</v>
      </c>
      <c r="D35" s="207"/>
      <c r="E35" s="83" t="str">
        <f>E285</f>
        <v>AULA</v>
      </c>
      <c r="F35" s="22" t="s">
        <v>17</v>
      </c>
      <c r="G35" s="23"/>
      <c r="H35" s="198">
        <f>I285</f>
        <v>3</v>
      </c>
      <c r="I35" s="199"/>
    </row>
    <row r="36" spans="2:18" ht="15" customHeight="1">
      <c r="B36" s="92">
        <v>3.8</v>
      </c>
      <c r="C36" s="207" t="s">
        <v>91</v>
      </c>
      <c r="D36" s="207"/>
      <c r="E36" s="83" t="str">
        <f>E289</f>
        <v>AULA</v>
      </c>
      <c r="F36" s="22" t="s">
        <v>65</v>
      </c>
      <c r="G36" s="23"/>
      <c r="H36" s="198">
        <f>I289</f>
        <v>4</v>
      </c>
      <c r="I36" s="199"/>
    </row>
    <row r="37" spans="2:18" ht="15" customHeight="1">
      <c r="B37" s="94">
        <v>3.9</v>
      </c>
      <c r="C37" s="207" t="s">
        <v>92</v>
      </c>
      <c r="D37" s="207"/>
      <c r="E37" s="83" t="str">
        <f>E294</f>
        <v>AULA</v>
      </c>
      <c r="F37" s="22" t="s">
        <v>20</v>
      </c>
      <c r="G37" s="23"/>
      <c r="H37" s="198">
        <f>I294</f>
        <v>5</v>
      </c>
      <c r="I37" s="199"/>
      <c r="K37" s="256" t="s">
        <v>656</v>
      </c>
      <c r="L37" s="256"/>
      <c r="M37" s="256"/>
      <c r="N37" s="256"/>
      <c r="O37" s="256"/>
      <c r="P37" s="256"/>
      <c r="Q37" s="256"/>
      <c r="R37" s="256"/>
    </row>
    <row r="38" spans="2:18" ht="15" customHeight="1">
      <c r="B38" s="94"/>
      <c r="C38" s="207" t="s">
        <v>644</v>
      </c>
      <c r="D38" s="207"/>
      <c r="E38" s="83"/>
      <c r="F38" s="22"/>
      <c r="G38" s="23"/>
      <c r="H38" s="198">
        <f>I300</f>
        <v>3</v>
      </c>
      <c r="I38" s="199"/>
      <c r="K38" s="256"/>
      <c r="L38" s="256"/>
      <c r="M38" s="256"/>
      <c r="N38" s="256"/>
      <c r="O38" s="256"/>
      <c r="P38" s="256"/>
      <c r="Q38" s="256"/>
      <c r="R38" s="256"/>
    </row>
    <row r="39" spans="2:18">
      <c r="B39" s="93">
        <v>4</v>
      </c>
      <c r="C39" s="251" t="s">
        <v>23</v>
      </c>
      <c r="D39" s="251"/>
      <c r="E39" s="84"/>
      <c r="F39" s="20"/>
      <c r="G39" s="21"/>
      <c r="H39" s="252">
        <f>SUM(H40:I42)</f>
        <v>12</v>
      </c>
      <c r="I39" s="253"/>
      <c r="K39" s="256"/>
      <c r="L39" s="256"/>
      <c r="M39" s="256"/>
      <c r="N39" s="256"/>
      <c r="O39" s="256"/>
      <c r="P39" s="256"/>
      <c r="Q39" s="256"/>
      <c r="R39" s="256"/>
    </row>
    <row r="40" spans="2:18" ht="15" customHeight="1">
      <c r="B40" s="92">
        <v>4.0999999999999996</v>
      </c>
      <c r="C40" s="207" t="s">
        <v>93</v>
      </c>
      <c r="D40" s="207"/>
      <c r="E40" s="83" t="str">
        <f>E305</f>
        <v>AULA</v>
      </c>
      <c r="F40" s="22" t="s">
        <v>65</v>
      </c>
      <c r="G40" s="23"/>
      <c r="H40" s="198">
        <f>I305</f>
        <v>4</v>
      </c>
      <c r="I40" s="199"/>
      <c r="K40" s="256"/>
      <c r="L40" s="256"/>
      <c r="M40" s="256"/>
      <c r="N40" s="256"/>
      <c r="O40" s="256"/>
      <c r="P40" s="256"/>
      <c r="Q40" s="256"/>
      <c r="R40" s="256"/>
    </row>
    <row r="41" spans="2:18" ht="15" customHeight="1">
      <c r="B41" s="92">
        <v>4.2</v>
      </c>
      <c r="C41" s="207" t="s">
        <v>94</v>
      </c>
      <c r="D41" s="207"/>
      <c r="E41" s="83" t="str">
        <f>E310</f>
        <v>AULA</v>
      </c>
      <c r="F41" s="22" t="s">
        <v>20</v>
      </c>
      <c r="G41" s="23"/>
      <c r="H41" s="198">
        <f>I310</f>
        <v>3</v>
      </c>
      <c r="I41" s="199"/>
      <c r="K41" s="256"/>
      <c r="L41" s="256"/>
      <c r="M41" s="256"/>
      <c r="N41" s="256"/>
      <c r="O41" s="256"/>
      <c r="P41" s="256"/>
      <c r="Q41" s="256"/>
      <c r="R41" s="256"/>
    </row>
    <row r="42" spans="2:18" ht="21.75" customHeight="1">
      <c r="B42" s="94">
        <v>4.3</v>
      </c>
      <c r="C42" s="207" t="s">
        <v>197</v>
      </c>
      <c r="D42" s="207"/>
      <c r="E42" s="83" t="str">
        <f>E314</f>
        <v>AULA</v>
      </c>
      <c r="F42" s="22" t="s">
        <v>18</v>
      </c>
      <c r="G42" s="23"/>
      <c r="H42" s="198">
        <f>I314</f>
        <v>5</v>
      </c>
      <c r="I42" s="199"/>
      <c r="K42" s="2"/>
      <c r="L42" s="2"/>
      <c r="M42" s="2"/>
      <c r="N42" s="2"/>
      <c r="O42" s="2"/>
      <c r="P42" s="2"/>
      <c r="Q42" s="2"/>
      <c r="R42" s="2"/>
    </row>
    <row r="43" spans="2:18">
      <c r="B43" s="93">
        <v>5</v>
      </c>
      <c r="C43" s="251" t="s">
        <v>24</v>
      </c>
      <c r="D43" s="251"/>
      <c r="E43" s="84"/>
      <c r="F43" s="20"/>
      <c r="G43" s="21"/>
      <c r="H43" s="252">
        <f>SUM(H44:I48)</f>
        <v>21</v>
      </c>
      <c r="I43" s="253"/>
    </row>
    <row r="44" spans="2:18">
      <c r="B44" s="92">
        <v>5.0999999999999996</v>
      </c>
      <c r="C44" s="207" t="s">
        <v>647</v>
      </c>
      <c r="D44" s="207"/>
      <c r="E44" s="83" t="str">
        <f>E325</f>
        <v>AULA</v>
      </c>
      <c r="F44" s="22" t="s">
        <v>18</v>
      </c>
      <c r="G44" s="23"/>
      <c r="H44" s="198">
        <f>I321</f>
        <v>3</v>
      </c>
      <c r="I44" s="199"/>
    </row>
    <row r="45" spans="2:18" ht="15" customHeight="1">
      <c r="B45" s="92">
        <v>5.2</v>
      </c>
      <c r="C45" s="207" t="s">
        <v>95</v>
      </c>
      <c r="D45" s="207"/>
      <c r="E45" s="83" t="str">
        <f>E329</f>
        <v>AULA</v>
      </c>
      <c r="F45" s="22" t="s">
        <v>18</v>
      </c>
      <c r="G45" s="23"/>
      <c r="H45" s="198">
        <f>I325</f>
        <v>3</v>
      </c>
      <c r="I45" s="199"/>
      <c r="L45" s="7" t="s">
        <v>57</v>
      </c>
    </row>
    <row r="46" spans="2:18" ht="22.5" customHeight="1">
      <c r="B46" s="94">
        <v>5.3</v>
      </c>
      <c r="C46" s="207" t="s">
        <v>94</v>
      </c>
      <c r="D46" s="207"/>
      <c r="E46" s="83" t="str">
        <f>E333</f>
        <v>AULA</v>
      </c>
      <c r="F46" s="22" t="s">
        <v>18</v>
      </c>
      <c r="G46" s="23"/>
      <c r="H46" s="198">
        <f>I329</f>
        <v>3</v>
      </c>
      <c r="I46" s="199"/>
      <c r="L46" s="7" t="s">
        <v>58</v>
      </c>
    </row>
    <row r="47" spans="2:18" ht="15" customHeight="1">
      <c r="B47" s="92">
        <v>5.4</v>
      </c>
      <c r="C47" s="207" t="s">
        <v>205</v>
      </c>
      <c r="D47" s="207"/>
      <c r="E47" s="83" t="str">
        <f>E341</f>
        <v>AULA</v>
      </c>
      <c r="F47" s="22" t="s">
        <v>25</v>
      </c>
      <c r="G47" s="23"/>
      <c r="H47" s="198">
        <f>I333</f>
        <v>7</v>
      </c>
      <c r="I47" s="199"/>
      <c r="L47" s="255" t="s">
        <v>59</v>
      </c>
      <c r="M47" s="255"/>
      <c r="N47" s="255"/>
      <c r="O47" s="255"/>
      <c r="P47" s="255"/>
      <c r="Q47" s="255"/>
      <c r="R47" s="255"/>
    </row>
    <row r="48" spans="2:18" ht="15" customHeight="1">
      <c r="B48" s="92"/>
      <c r="C48" s="207" t="s">
        <v>211</v>
      </c>
      <c r="D48" s="207"/>
      <c r="E48" s="83"/>
      <c r="F48" s="22"/>
      <c r="G48" s="23"/>
      <c r="H48" s="198">
        <f>I341</f>
        <v>5</v>
      </c>
      <c r="I48" s="199"/>
      <c r="L48" s="255"/>
      <c r="M48" s="255"/>
      <c r="N48" s="255"/>
      <c r="O48" s="255"/>
      <c r="P48" s="255"/>
      <c r="Q48" s="255"/>
      <c r="R48" s="255"/>
    </row>
    <row r="49" spans="2:18">
      <c r="B49" s="93">
        <v>6</v>
      </c>
      <c r="C49" s="251" t="s">
        <v>96</v>
      </c>
      <c r="D49" s="251"/>
      <c r="E49" s="84"/>
      <c r="F49" s="20"/>
      <c r="G49" s="21"/>
      <c r="H49" s="213">
        <f>SUM(H50:I51)</f>
        <v>6</v>
      </c>
      <c r="I49" s="214"/>
      <c r="L49" s="255"/>
      <c r="M49" s="255"/>
      <c r="N49" s="255"/>
      <c r="O49" s="255"/>
      <c r="P49" s="255"/>
      <c r="Q49" s="255"/>
      <c r="R49" s="255"/>
    </row>
    <row r="50" spans="2:18" ht="15" customHeight="1">
      <c r="B50" s="92">
        <v>6.1</v>
      </c>
      <c r="C50" s="207" t="s">
        <v>97</v>
      </c>
      <c r="D50" s="207"/>
      <c r="E50" s="83" t="str">
        <f>E348</f>
        <v>AULA</v>
      </c>
      <c r="F50" s="22" t="s">
        <v>20</v>
      </c>
      <c r="G50" s="23"/>
      <c r="H50" s="198">
        <f>I348</f>
        <v>3</v>
      </c>
      <c r="I50" s="199"/>
      <c r="L50" s="255"/>
      <c r="M50" s="255"/>
      <c r="N50" s="255"/>
      <c r="O50" s="255"/>
      <c r="P50" s="255"/>
      <c r="Q50" s="255"/>
      <c r="R50" s="255"/>
    </row>
    <row r="51" spans="2:18" ht="15" customHeight="1">
      <c r="B51" s="92">
        <v>6.2</v>
      </c>
      <c r="C51" s="207" t="s">
        <v>98</v>
      </c>
      <c r="D51" s="207"/>
      <c r="E51" s="83" t="str">
        <f>E352</f>
        <v>AULA</v>
      </c>
      <c r="F51" s="22" t="s">
        <v>20</v>
      </c>
      <c r="G51" s="23"/>
      <c r="H51" s="198">
        <f>I352</f>
        <v>3</v>
      </c>
      <c r="I51" s="199"/>
      <c r="L51" s="255"/>
      <c r="M51" s="255"/>
      <c r="N51" s="255"/>
      <c r="O51" s="255"/>
      <c r="P51" s="255"/>
      <c r="Q51" s="255"/>
      <c r="R51" s="255"/>
    </row>
    <row r="52" spans="2:18" ht="15" customHeight="1">
      <c r="B52" s="93">
        <v>7</v>
      </c>
      <c r="C52" s="251" t="s">
        <v>99</v>
      </c>
      <c r="D52" s="251"/>
      <c r="E52" s="84"/>
      <c r="F52" s="20"/>
      <c r="G52" s="21"/>
      <c r="H52" s="213">
        <f>SUM(H53)</f>
        <v>4</v>
      </c>
      <c r="I52" s="214"/>
      <c r="L52" s="255"/>
      <c r="M52" s="255"/>
      <c r="N52" s="255"/>
      <c r="O52" s="255"/>
      <c r="P52" s="255"/>
      <c r="Q52" s="255"/>
      <c r="R52" s="255"/>
    </row>
    <row r="53" spans="2:18" ht="15" customHeight="1">
      <c r="B53" s="92">
        <v>7.1</v>
      </c>
      <c r="C53" s="207" t="s">
        <v>94</v>
      </c>
      <c r="D53" s="207"/>
      <c r="E53" s="83" t="str">
        <f>E357</f>
        <v>AULA</v>
      </c>
      <c r="F53" s="22" t="s">
        <v>18</v>
      </c>
      <c r="G53" s="23"/>
      <c r="H53" s="198">
        <f>I357</f>
        <v>4</v>
      </c>
      <c r="I53" s="199"/>
      <c r="L53" s="255"/>
      <c r="M53" s="255"/>
      <c r="N53" s="255"/>
      <c r="O53" s="255"/>
      <c r="P53" s="255"/>
      <c r="Q53" s="255"/>
      <c r="R53" s="255"/>
    </row>
    <row r="54" spans="2:18">
      <c r="B54" s="95">
        <v>8</v>
      </c>
      <c r="C54" s="210" t="s">
        <v>100</v>
      </c>
      <c r="D54" s="210"/>
      <c r="E54" s="84"/>
      <c r="F54" s="22"/>
      <c r="G54" s="21"/>
      <c r="H54" s="200">
        <f>SUM(H55:I64)</f>
        <v>71</v>
      </c>
      <c r="I54" s="201"/>
    </row>
    <row r="55" spans="2:18" ht="15" customHeight="1">
      <c r="B55" s="92">
        <v>8.1</v>
      </c>
      <c r="C55" s="207" t="s">
        <v>101</v>
      </c>
      <c r="D55" s="207"/>
      <c r="E55" s="83" t="str">
        <f>E363</f>
        <v>AULA</v>
      </c>
      <c r="F55" s="22" t="s">
        <v>18</v>
      </c>
      <c r="G55" s="23"/>
      <c r="H55" s="198">
        <f>I363</f>
        <v>4</v>
      </c>
      <c r="I55" s="199"/>
      <c r="L55" s="211" t="s">
        <v>655</v>
      </c>
      <c r="M55" s="211"/>
      <c r="N55" s="211"/>
      <c r="O55" s="211"/>
      <c r="P55" s="211"/>
      <c r="Q55" s="211"/>
      <c r="R55" s="211"/>
    </row>
    <row r="56" spans="2:18" ht="15" customHeight="1">
      <c r="B56" s="92">
        <v>8.1999999999999993</v>
      </c>
      <c r="C56" s="207" t="s">
        <v>102</v>
      </c>
      <c r="D56" s="207"/>
      <c r="E56" s="83" t="str">
        <f>E368</f>
        <v>AULA</v>
      </c>
      <c r="F56" s="22" t="s">
        <v>18</v>
      </c>
      <c r="G56" s="23"/>
      <c r="H56" s="198">
        <f>I368</f>
        <v>8</v>
      </c>
      <c r="I56" s="199"/>
      <c r="L56" s="211"/>
      <c r="M56" s="211"/>
      <c r="N56" s="211"/>
      <c r="O56" s="211"/>
      <c r="P56" s="211"/>
      <c r="Q56" s="211"/>
      <c r="R56" s="211"/>
    </row>
    <row r="57" spans="2:18" ht="15" customHeight="1">
      <c r="B57" s="92">
        <v>8.3000000000000007</v>
      </c>
      <c r="C57" s="207" t="s">
        <v>103</v>
      </c>
      <c r="D57" s="207"/>
      <c r="E57" s="83" t="str">
        <f>E377</f>
        <v>AULA</v>
      </c>
      <c r="F57" s="22" t="s">
        <v>18</v>
      </c>
      <c r="G57" s="23"/>
      <c r="H57" s="198">
        <f>I377</f>
        <v>9</v>
      </c>
      <c r="I57" s="199"/>
      <c r="L57" s="211"/>
      <c r="M57" s="211"/>
      <c r="N57" s="211"/>
      <c r="O57" s="211"/>
      <c r="P57" s="211"/>
      <c r="Q57" s="211"/>
      <c r="R57" s="211"/>
    </row>
    <row r="58" spans="2:18" ht="24" customHeight="1">
      <c r="B58" s="92">
        <v>8.4</v>
      </c>
      <c r="C58" s="207" t="s">
        <v>104</v>
      </c>
      <c r="D58" s="207"/>
      <c r="E58" s="83" t="str">
        <f>E387</f>
        <v>AULA</v>
      </c>
      <c r="F58" s="22" t="s">
        <v>144</v>
      </c>
      <c r="G58" s="23"/>
      <c r="H58" s="198">
        <f>I387</f>
        <v>6</v>
      </c>
      <c r="I58" s="199"/>
    </row>
    <row r="59" spans="2:18" ht="15" customHeight="1">
      <c r="B59" s="92">
        <v>8.5</v>
      </c>
      <c r="C59" s="207" t="s">
        <v>105</v>
      </c>
      <c r="D59" s="207"/>
      <c r="E59" s="83" t="str">
        <f>E394</f>
        <v>AULA</v>
      </c>
      <c r="F59" s="22" t="s">
        <v>18</v>
      </c>
      <c r="G59" s="23"/>
      <c r="H59" s="198">
        <f>I394</f>
        <v>6</v>
      </c>
      <c r="I59" s="199"/>
    </row>
    <row r="60" spans="2:18">
      <c r="B60" s="92">
        <v>8.6</v>
      </c>
      <c r="C60" s="207" t="s">
        <v>106</v>
      </c>
      <c r="D60" s="207"/>
      <c r="E60" s="83" t="str">
        <f>E401</f>
        <v>AULA</v>
      </c>
      <c r="F60" s="22" t="s">
        <v>18</v>
      </c>
      <c r="G60" s="23"/>
      <c r="H60" s="198">
        <f>I401</f>
        <v>4</v>
      </c>
      <c r="I60" s="199"/>
    </row>
    <row r="61" spans="2:18" ht="15" customHeight="1">
      <c r="B61" s="92">
        <v>8.6999999999999993</v>
      </c>
      <c r="C61" s="207" t="s">
        <v>107</v>
      </c>
      <c r="D61" s="207"/>
      <c r="E61" s="83" t="str">
        <f>E406</f>
        <v>AULA</v>
      </c>
      <c r="F61" s="22" t="s">
        <v>18</v>
      </c>
      <c r="G61" s="23"/>
      <c r="H61" s="198">
        <f>I406</f>
        <v>9</v>
      </c>
      <c r="I61" s="199"/>
    </row>
    <row r="62" spans="2:18">
      <c r="B62" s="92">
        <v>8.8000000000000007</v>
      </c>
      <c r="C62" s="207" t="s">
        <v>108</v>
      </c>
      <c r="D62" s="207"/>
      <c r="E62" s="83" t="str">
        <f>E416</f>
        <v>AULA</v>
      </c>
      <c r="F62" s="22" t="s">
        <v>20</v>
      </c>
      <c r="G62" s="23"/>
      <c r="H62" s="198">
        <f>I416</f>
        <v>4</v>
      </c>
      <c r="I62" s="199"/>
    </row>
    <row r="63" spans="2:18" ht="15" customHeight="1">
      <c r="B63" s="92">
        <v>8.9</v>
      </c>
      <c r="C63" s="207" t="s">
        <v>109</v>
      </c>
      <c r="D63" s="207"/>
      <c r="E63" s="83" t="str">
        <f>E421</f>
        <v>AULA</v>
      </c>
      <c r="F63" s="22" t="s">
        <v>20</v>
      </c>
      <c r="G63" s="23"/>
      <c r="H63" s="198">
        <f>I421</f>
        <v>8</v>
      </c>
      <c r="I63" s="199"/>
    </row>
    <row r="64" spans="2:18">
      <c r="B64" s="92">
        <v>8.91</v>
      </c>
      <c r="C64" s="207" t="s">
        <v>110</v>
      </c>
      <c r="D64" s="207"/>
      <c r="E64" s="83" t="str">
        <f>E430</f>
        <v>AULA</v>
      </c>
      <c r="F64" s="22" t="s">
        <v>20</v>
      </c>
      <c r="G64" s="23"/>
      <c r="H64" s="198">
        <f>I430</f>
        <v>13</v>
      </c>
      <c r="I64" s="199"/>
    </row>
    <row r="65" spans="2:9" ht="15" customHeight="1">
      <c r="B65" s="95">
        <v>9</v>
      </c>
      <c r="C65" s="210" t="s">
        <v>111</v>
      </c>
      <c r="D65" s="210"/>
      <c r="E65" s="84"/>
      <c r="F65" s="20"/>
      <c r="G65" s="21"/>
      <c r="H65" s="213">
        <f>SUM(H66:I76)</f>
        <v>86</v>
      </c>
      <c r="I65" s="214"/>
    </row>
    <row r="66" spans="2:9" ht="15" customHeight="1">
      <c r="B66" s="92">
        <v>9.1</v>
      </c>
      <c r="C66" s="207" t="s">
        <v>112</v>
      </c>
      <c r="D66" s="207"/>
      <c r="E66" s="83" t="str">
        <f>E445</f>
        <v>AULA</v>
      </c>
      <c r="F66" s="22" t="s">
        <v>18</v>
      </c>
      <c r="G66" s="23"/>
      <c r="H66" s="198">
        <f>I445</f>
        <v>13</v>
      </c>
      <c r="I66" s="199"/>
    </row>
    <row r="67" spans="2:9" ht="15" customHeight="1">
      <c r="B67" s="94">
        <v>9.1999999999999993</v>
      </c>
      <c r="C67" s="207" t="s">
        <v>113</v>
      </c>
      <c r="D67" s="207"/>
      <c r="E67" s="83" t="str">
        <f>E459</f>
        <v>AULA</v>
      </c>
      <c r="F67" s="20" t="s">
        <v>18</v>
      </c>
      <c r="G67" s="23"/>
      <c r="H67" s="249">
        <f>I459</f>
        <v>21</v>
      </c>
      <c r="I67" s="250"/>
    </row>
    <row r="68" spans="2:9" ht="15" customHeight="1">
      <c r="B68" s="92">
        <v>9.3000000000000007</v>
      </c>
      <c r="C68" s="207" t="s">
        <v>114</v>
      </c>
      <c r="D68" s="207"/>
      <c r="E68" s="83" t="str">
        <f>E481</f>
        <v>AULA</v>
      </c>
      <c r="F68" s="20" t="s">
        <v>20</v>
      </c>
      <c r="G68" s="23"/>
      <c r="H68" s="198">
        <f>I481</f>
        <v>7</v>
      </c>
      <c r="I68" s="199"/>
    </row>
    <row r="69" spans="2:9" ht="15" customHeight="1">
      <c r="B69" s="94">
        <v>9.4</v>
      </c>
      <c r="C69" s="207" t="s">
        <v>293</v>
      </c>
      <c r="D69" s="207"/>
      <c r="E69" s="83" t="str">
        <f>E489</f>
        <v>AULA</v>
      </c>
      <c r="F69" s="20" t="s">
        <v>20</v>
      </c>
      <c r="G69" s="23"/>
      <c r="H69" s="198">
        <f>I489</f>
        <v>5</v>
      </c>
      <c r="I69" s="199"/>
    </row>
    <row r="70" spans="2:9" ht="15" customHeight="1">
      <c r="B70" s="92">
        <v>9.5</v>
      </c>
      <c r="C70" s="207" t="s">
        <v>294</v>
      </c>
      <c r="D70" s="207"/>
      <c r="E70" s="83" t="str">
        <f>E495</f>
        <v>AULA</v>
      </c>
      <c r="F70" s="20" t="s">
        <v>20</v>
      </c>
      <c r="G70" s="23"/>
      <c r="H70" s="198">
        <f>I495</f>
        <v>5</v>
      </c>
      <c r="I70" s="199"/>
    </row>
    <row r="71" spans="2:9" ht="15" customHeight="1">
      <c r="B71" s="94">
        <v>9.6</v>
      </c>
      <c r="C71" s="207" t="s">
        <v>115</v>
      </c>
      <c r="D71" s="207"/>
      <c r="E71" s="83" t="str">
        <f>E501</f>
        <v>AULA</v>
      </c>
      <c r="F71" s="20" t="s">
        <v>20</v>
      </c>
      <c r="G71" s="23"/>
      <c r="H71" s="198">
        <f>I501</f>
        <v>8</v>
      </c>
      <c r="I71" s="199"/>
    </row>
    <row r="72" spans="2:9" ht="15" customHeight="1">
      <c r="B72" s="92">
        <v>9.6999999999999993</v>
      </c>
      <c r="C72" s="207" t="s">
        <v>116</v>
      </c>
      <c r="D72" s="207"/>
      <c r="E72" s="83" t="str">
        <f>E510</f>
        <v>AULA</v>
      </c>
      <c r="F72" s="20" t="s">
        <v>20</v>
      </c>
      <c r="G72" s="23"/>
      <c r="H72" s="198">
        <f>I510</f>
        <v>10</v>
      </c>
      <c r="I72" s="199"/>
    </row>
    <row r="73" spans="2:9" ht="15" customHeight="1">
      <c r="B73" s="94">
        <v>9.8000000000000007</v>
      </c>
      <c r="C73" s="207" t="s">
        <v>302</v>
      </c>
      <c r="D73" s="207"/>
      <c r="E73" s="83" t="str">
        <f>E521</f>
        <v>AULA</v>
      </c>
      <c r="F73" s="20" t="s">
        <v>20</v>
      </c>
      <c r="G73" s="23"/>
      <c r="H73" s="198">
        <f>I521</f>
        <v>4</v>
      </c>
      <c r="I73" s="199"/>
    </row>
    <row r="74" spans="2:9" ht="15" customHeight="1">
      <c r="B74" s="92">
        <v>9.9</v>
      </c>
      <c r="C74" s="207" t="s">
        <v>117</v>
      </c>
      <c r="D74" s="207"/>
      <c r="E74" s="83" t="str">
        <f>E526</f>
        <v>AULA</v>
      </c>
      <c r="F74" s="20" t="s">
        <v>20</v>
      </c>
      <c r="G74" s="23"/>
      <c r="H74" s="198">
        <f>I526</f>
        <v>4</v>
      </c>
      <c r="I74" s="199"/>
    </row>
    <row r="75" spans="2:9" ht="15" customHeight="1">
      <c r="B75" s="94">
        <v>10.11</v>
      </c>
      <c r="C75" s="207" t="s">
        <v>118</v>
      </c>
      <c r="D75" s="207"/>
      <c r="E75" s="83" t="str">
        <f>E531</f>
        <v>AULA</v>
      </c>
      <c r="F75" s="22" t="s">
        <v>65</v>
      </c>
      <c r="G75" s="23"/>
      <c r="H75" s="198">
        <f>I531</f>
        <v>5</v>
      </c>
      <c r="I75" s="199"/>
    </row>
    <row r="76" spans="2:9" ht="15" customHeight="1">
      <c r="B76" s="94">
        <v>10.119999999999999</v>
      </c>
      <c r="C76" s="207" t="s">
        <v>119</v>
      </c>
      <c r="D76" s="207"/>
      <c r="E76" s="83" t="str">
        <f>E537</f>
        <v>AULA</v>
      </c>
      <c r="F76" s="22" t="s">
        <v>18</v>
      </c>
      <c r="G76" s="23"/>
      <c r="H76" s="198">
        <f>I537</f>
        <v>4</v>
      </c>
      <c r="I76" s="199"/>
    </row>
    <row r="77" spans="2:9" ht="15" customHeight="1">
      <c r="B77" s="95">
        <v>10</v>
      </c>
      <c r="C77" s="212" t="s">
        <v>120</v>
      </c>
      <c r="D77" s="248"/>
      <c r="E77" s="85"/>
      <c r="F77" s="22" t="s">
        <v>18</v>
      </c>
      <c r="G77" s="26"/>
      <c r="H77" s="200">
        <f>SUM(H78)</f>
        <v>9</v>
      </c>
      <c r="I77" s="201"/>
    </row>
    <row r="78" spans="2:9" ht="15.75" customHeight="1">
      <c r="B78" s="92">
        <v>10.1</v>
      </c>
      <c r="C78" s="207" t="s">
        <v>121</v>
      </c>
      <c r="D78" s="207"/>
      <c r="E78" s="83" t="str">
        <f>E543</f>
        <v>AULA</v>
      </c>
      <c r="F78" s="25"/>
      <c r="G78" s="24"/>
      <c r="H78" s="198">
        <f>I543</f>
        <v>9</v>
      </c>
      <c r="I78" s="199"/>
    </row>
    <row r="79" spans="2:9" ht="15.75" customHeight="1">
      <c r="B79" s="95">
        <v>11</v>
      </c>
      <c r="C79" s="212" t="s">
        <v>122</v>
      </c>
      <c r="D79" s="212"/>
      <c r="E79" s="85"/>
      <c r="F79" s="22" t="s">
        <v>18</v>
      </c>
      <c r="G79" s="25"/>
      <c r="H79" s="200">
        <f>SUM(H80:I81)</f>
        <v>10</v>
      </c>
      <c r="I79" s="201"/>
    </row>
    <row r="80" spans="2:9" ht="14.25" customHeight="1">
      <c r="B80" s="92">
        <v>11.1</v>
      </c>
      <c r="C80" s="207" t="s">
        <v>123</v>
      </c>
      <c r="D80" s="207"/>
      <c r="E80" s="83" t="str">
        <f>E554</f>
        <v>AULA</v>
      </c>
      <c r="F80" s="22" t="s">
        <v>18</v>
      </c>
      <c r="G80" s="23"/>
      <c r="H80" s="198">
        <f>I554</f>
        <v>4</v>
      </c>
      <c r="I80" s="199"/>
    </row>
    <row r="81" spans="2:9" ht="15.75" customHeight="1">
      <c r="B81" s="92">
        <v>11.2</v>
      </c>
      <c r="C81" s="207" t="s">
        <v>105</v>
      </c>
      <c r="D81" s="207"/>
      <c r="E81" s="83" t="str">
        <f>E559</f>
        <v>AULA</v>
      </c>
      <c r="F81" s="22" t="s">
        <v>18</v>
      </c>
      <c r="G81" s="23"/>
      <c r="H81" s="198">
        <f>I559</f>
        <v>6</v>
      </c>
      <c r="I81" s="199"/>
    </row>
    <row r="82" spans="2:9" ht="15.75" customHeight="1">
      <c r="B82" s="95">
        <v>12</v>
      </c>
      <c r="C82" s="210" t="s">
        <v>124</v>
      </c>
      <c r="D82" s="210"/>
      <c r="E82" s="85"/>
      <c r="F82" s="25"/>
      <c r="G82" s="26"/>
      <c r="H82" s="200">
        <f>SUM(H83:I85)</f>
        <v>15</v>
      </c>
      <c r="I82" s="201"/>
    </row>
    <row r="83" spans="2:9" ht="15.75" customHeight="1">
      <c r="B83" s="95"/>
      <c r="C83" s="207" t="s">
        <v>125</v>
      </c>
      <c r="D83" s="207"/>
      <c r="E83" s="83" t="str">
        <f>E567</f>
        <v>AULA</v>
      </c>
      <c r="F83" s="22" t="s">
        <v>18</v>
      </c>
      <c r="G83" s="23"/>
      <c r="H83" s="198">
        <f>I567</f>
        <v>4</v>
      </c>
      <c r="I83" s="199"/>
    </row>
    <row r="84" spans="2:9" ht="15.75" customHeight="1">
      <c r="B84" s="95"/>
      <c r="C84" s="207" t="s">
        <v>126</v>
      </c>
      <c r="D84" s="207"/>
      <c r="E84" s="83" t="str">
        <f>E572</f>
        <v>AULA</v>
      </c>
      <c r="F84" s="22" t="s">
        <v>18</v>
      </c>
      <c r="G84" s="23"/>
      <c r="H84" s="198">
        <f>I572</f>
        <v>5</v>
      </c>
      <c r="I84" s="199"/>
    </row>
    <row r="85" spans="2:9" ht="15.75" customHeight="1">
      <c r="B85" s="95"/>
      <c r="C85" s="207" t="s">
        <v>127</v>
      </c>
      <c r="D85" s="207"/>
      <c r="E85" s="83" t="str">
        <f>E578</f>
        <v>AULA</v>
      </c>
      <c r="F85" s="22" t="s">
        <v>20</v>
      </c>
      <c r="G85" s="23"/>
      <c r="H85" s="198">
        <f>I578</f>
        <v>6</v>
      </c>
      <c r="I85" s="199"/>
    </row>
    <row r="86" spans="2:9" ht="15.75" customHeight="1">
      <c r="B86" s="95">
        <v>13</v>
      </c>
      <c r="C86" s="210" t="s">
        <v>132</v>
      </c>
      <c r="D86" s="210"/>
      <c r="E86" s="85"/>
      <c r="F86" s="25"/>
      <c r="G86" s="26"/>
      <c r="H86" s="200">
        <f>SUM(H87:I90)</f>
        <v>23</v>
      </c>
      <c r="I86" s="201"/>
    </row>
    <row r="87" spans="2:9" ht="15.75" customHeight="1">
      <c r="B87" s="95"/>
      <c r="C87" s="207" t="s">
        <v>128</v>
      </c>
      <c r="D87" s="207"/>
      <c r="E87" s="83" t="str">
        <f>E586</f>
        <v>AULA</v>
      </c>
      <c r="F87" s="22" t="s">
        <v>18</v>
      </c>
      <c r="G87" s="23"/>
      <c r="H87" s="198">
        <f>I586</f>
        <v>8</v>
      </c>
      <c r="I87" s="199"/>
    </row>
    <row r="88" spans="2:9" ht="15.75" customHeight="1">
      <c r="B88" s="95"/>
      <c r="C88" s="207" t="s">
        <v>129</v>
      </c>
      <c r="D88" s="207"/>
      <c r="E88" s="83" t="str">
        <f>E595</f>
        <v>AULA</v>
      </c>
      <c r="F88" s="22" t="s">
        <v>17</v>
      </c>
      <c r="G88" s="23"/>
      <c r="H88" s="198">
        <f>I595</f>
        <v>10</v>
      </c>
      <c r="I88" s="199"/>
    </row>
    <row r="89" spans="2:9" ht="15.75" customHeight="1">
      <c r="B89" s="95"/>
      <c r="C89" s="207" t="s">
        <v>130</v>
      </c>
      <c r="D89" s="207"/>
      <c r="E89" s="83" t="str">
        <f>E606</f>
        <v>AULA</v>
      </c>
      <c r="F89" s="22" t="s">
        <v>145</v>
      </c>
      <c r="G89" s="23"/>
      <c r="H89" s="198">
        <f>I606</f>
        <v>2</v>
      </c>
      <c r="I89" s="199"/>
    </row>
    <row r="90" spans="2:9" ht="15.75" customHeight="1">
      <c r="B90" s="95"/>
      <c r="C90" s="207" t="s">
        <v>131</v>
      </c>
      <c r="D90" s="207"/>
      <c r="E90" s="83" t="str">
        <f>E609</f>
        <v>AULA</v>
      </c>
      <c r="F90" s="22" t="s">
        <v>18</v>
      </c>
      <c r="G90" s="23"/>
      <c r="H90" s="198">
        <f>I609</f>
        <v>3</v>
      </c>
      <c r="I90" s="199"/>
    </row>
    <row r="91" spans="2:9" ht="15.75" customHeight="1">
      <c r="B91" s="95">
        <v>14</v>
      </c>
      <c r="C91" s="210" t="s">
        <v>133</v>
      </c>
      <c r="D91" s="210"/>
      <c r="E91" s="85"/>
      <c r="F91" s="25"/>
      <c r="G91" s="26"/>
      <c r="H91" s="200">
        <f>SUM(H92:I97)</f>
        <v>27</v>
      </c>
      <c r="I91" s="201"/>
    </row>
    <row r="92" spans="2:9" ht="15.75" customHeight="1">
      <c r="B92" s="95"/>
      <c r="C92" s="207" t="s">
        <v>134</v>
      </c>
      <c r="D92" s="207"/>
      <c r="E92" s="83" t="str">
        <f>E614</f>
        <v>AULA</v>
      </c>
      <c r="F92" s="22" t="s">
        <v>18</v>
      </c>
      <c r="G92" s="23"/>
      <c r="H92" s="198">
        <f>I614</f>
        <v>10</v>
      </c>
      <c r="I92" s="199"/>
    </row>
    <row r="93" spans="2:9" ht="15.75" customHeight="1">
      <c r="B93" s="95"/>
      <c r="C93" s="207" t="s">
        <v>135</v>
      </c>
      <c r="D93" s="207"/>
      <c r="E93" s="83" t="str">
        <f>E625</f>
        <v>AULA</v>
      </c>
      <c r="F93" s="22" t="s">
        <v>18</v>
      </c>
      <c r="G93" s="23"/>
      <c r="H93" s="198">
        <f>I625</f>
        <v>4</v>
      </c>
      <c r="I93" s="199"/>
    </row>
    <row r="94" spans="2:9" ht="15.75" customHeight="1">
      <c r="B94" s="95"/>
      <c r="C94" s="207" t="s">
        <v>136</v>
      </c>
      <c r="D94" s="207"/>
      <c r="E94" s="83" t="str">
        <f>E630</f>
        <v>AULA</v>
      </c>
      <c r="F94" s="22" t="s">
        <v>18</v>
      </c>
      <c r="G94" s="23"/>
      <c r="H94" s="198">
        <f>I630</f>
        <v>3</v>
      </c>
      <c r="I94" s="199"/>
    </row>
    <row r="95" spans="2:9" ht="15.75" customHeight="1">
      <c r="B95" s="95"/>
      <c r="C95" s="208" t="s">
        <v>137</v>
      </c>
      <c r="D95" s="209"/>
      <c r="E95" s="83" t="str">
        <f>E634</f>
        <v>AULA</v>
      </c>
      <c r="F95" s="22" t="s">
        <v>18</v>
      </c>
      <c r="G95" s="23"/>
      <c r="H95" s="198">
        <f>I634</f>
        <v>4</v>
      </c>
      <c r="I95" s="199"/>
    </row>
    <row r="96" spans="2:9" ht="15.75" customHeight="1">
      <c r="B96" s="95"/>
      <c r="C96" s="207" t="s">
        <v>138</v>
      </c>
      <c r="D96" s="207"/>
      <c r="E96" s="83" t="str">
        <f>E639</f>
        <v>AULA</v>
      </c>
      <c r="F96" s="22" t="s">
        <v>18</v>
      </c>
      <c r="G96" s="23"/>
      <c r="H96" s="198">
        <f>I639</f>
        <v>4</v>
      </c>
      <c r="I96" s="199"/>
    </row>
    <row r="97" spans="2:9" ht="15.75" customHeight="1">
      <c r="B97" s="95"/>
      <c r="C97" s="207" t="s">
        <v>572</v>
      </c>
      <c r="D97" s="207"/>
      <c r="E97" s="83" t="str">
        <f>E644</f>
        <v>AULA</v>
      </c>
      <c r="F97" s="22" t="s">
        <v>18</v>
      </c>
      <c r="G97" s="23"/>
      <c r="H97" s="198">
        <f>I644</f>
        <v>2</v>
      </c>
      <c r="I97" s="199"/>
    </row>
    <row r="98" spans="2:9" ht="15.75" customHeight="1">
      <c r="B98" s="95">
        <v>15</v>
      </c>
      <c r="C98" s="210" t="s">
        <v>60</v>
      </c>
      <c r="D98" s="210"/>
      <c r="E98" s="85"/>
      <c r="F98" s="25"/>
      <c r="G98" s="26"/>
      <c r="H98" s="200">
        <f>SUM(H99:I104)</f>
        <v>33</v>
      </c>
      <c r="I98" s="201"/>
    </row>
    <row r="99" spans="2:9" ht="15.75" customHeight="1">
      <c r="B99" s="95"/>
      <c r="C99" s="207" t="s">
        <v>139</v>
      </c>
      <c r="D99" s="207"/>
      <c r="E99" s="83" t="str">
        <f>E648</f>
        <v>AULA</v>
      </c>
      <c r="F99" s="22" t="s">
        <v>17</v>
      </c>
      <c r="G99" s="23"/>
      <c r="H99" s="198">
        <f>I648</f>
        <v>8</v>
      </c>
      <c r="I99" s="199"/>
    </row>
    <row r="100" spans="2:9" ht="15.75" customHeight="1">
      <c r="B100" s="95"/>
      <c r="C100" s="207" t="s">
        <v>146</v>
      </c>
      <c r="D100" s="207"/>
      <c r="E100" s="83" t="str">
        <f>E657</f>
        <v>AULA</v>
      </c>
      <c r="F100" s="22" t="s">
        <v>17</v>
      </c>
      <c r="G100" s="23"/>
      <c r="H100" s="198">
        <f>I657</f>
        <v>4</v>
      </c>
      <c r="I100" s="199"/>
    </row>
    <row r="101" spans="2:9" ht="15.75" customHeight="1">
      <c r="B101" s="95"/>
      <c r="C101" s="207" t="s">
        <v>140</v>
      </c>
      <c r="D101" s="207"/>
      <c r="E101" s="83" t="str">
        <f>E662</f>
        <v>AULA</v>
      </c>
      <c r="F101" s="22" t="s">
        <v>17</v>
      </c>
      <c r="G101" s="23"/>
      <c r="H101" s="198">
        <f>I662</f>
        <v>6</v>
      </c>
      <c r="I101" s="199"/>
    </row>
    <row r="102" spans="2:9" ht="15.75" customHeight="1">
      <c r="B102" s="95"/>
      <c r="C102" s="207" t="s">
        <v>141</v>
      </c>
      <c r="D102" s="207"/>
      <c r="E102" s="83" t="str">
        <f>E669</f>
        <v>AULA</v>
      </c>
      <c r="F102" s="22" t="s">
        <v>74</v>
      </c>
      <c r="G102" s="23"/>
      <c r="H102" s="198">
        <f>I669</f>
        <v>4</v>
      </c>
      <c r="I102" s="199"/>
    </row>
    <row r="103" spans="2:9" ht="23.25" customHeight="1">
      <c r="B103" s="95"/>
      <c r="C103" s="207" t="s">
        <v>142</v>
      </c>
      <c r="D103" s="207"/>
      <c r="E103" s="83" t="str">
        <f>E674</f>
        <v>AULA</v>
      </c>
      <c r="F103" s="22" t="s">
        <v>65</v>
      </c>
      <c r="G103" s="23"/>
      <c r="H103" s="198">
        <f>I674</f>
        <v>5</v>
      </c>
      <c r="I103" s="199"/>
    </row>
    <row r="104" spans="2:9" ht="15.75" customHeight="1" thickBot="1">
      <c r="B104" s="96"/>
      <c r="C104" s="207" t="s">
        <v>143</v>
      </c>
      <c r="D104" s="207"/>
      <c r="E104" s="97" t="str">
        <f>E680</f>
        <v>AULA</v>
      </c>
      <c r="F104" s="98" t="s">
        <v>71</v>
      </c>
      <c r="G104" s="99"/>
      <c r="H104" s="246">
        <f>I680</f>
        <v>6</v>
      </c>
      <c r="I104" s="247"/>
    </row>
    <row r="105" spans="2:9" ht="20.100000000000001" customHeight="1" thickBot="1">
      <c r="B105" s="237" t="s">
        <v>26</v>
      </c>
      <c r="C105" s="238"/>
      <c r="D105" s="238"/>
      <c r="E105" s="238"/>
      <c r="F105" s="238"/>
      <c r="G105" s="238"/>
      <c r="H105" s="239">
        <f>H98+H91+H86+H82+H79+H77+H65+H54+H52+H49+H43+H39+H28+H20+H11</f>
        <v>481</v>
      </c>
      <c r="I105" s="240"/>
    </row>
    <row r="106" spans="2:9" ht="16.5" thickTop="1" thickBot="1">
      <c r="B106" s="241" t="s">
        <v>27</v>
      </c>
      <c r="C106" s="242"/>
      <c r="D106" s="242"/>
      <c r="E106" s="242"/>
      <c r="F106" s="242"/>
      <c r="G106" s="234"/>
      <c r="H106" s="235"/>
      <c r="I106" s="236"/>
    </row>
    <row r="107" spans="2:9" ht="15.75" thickBot="1">
      <c r="B107" s="243" t="s">
        <v>28</v>
      </c>
      <c r="C107" s="244"/>
      <c r="D107" s="244"/>
      <c r="E107" s="244"/>
      <c r="F107" s="244"/>
      <c r="G107" s="234"/>
      <c r="H107" s="235"/>
      <c r="I107" s="236"/>
    </row>
    <row r="108" spans="2:9" ht="15.75" thickBot="1">
      <c r="B108" s="243" t="s">
        <v>29</v>
      </c>
      <c r="C108" s="244"/>
      <c r="D108" s="244"/>
      <c r="E108" s="244"/>
      <c r="F108" s="244"/>
      <c r="G108" s="234"/>
      <c r="H108" s="235"/>
      <c r="I108" s="236"/>
    </row>
    <row r="109" spans="2:9" ht="15.75" thickBot="1">
      <c r="B109" s="232" t="s">
        <v>30</v>
      </c>
      <c r="C109" s="233"/>
      <c r="D109" s="233"/>
      <c r="E109" s="233"/>
      <c r="F109" s="233"/>
      <c r="G109" s="234"/>
      <c r="H109" s="235"/>
      <c r="I109" s="236"/>
    </row>
    <row r="110" spans="2:9" ht="17.25" customHeight="1" thickBot="1">
      <c r="B110" s="220" t="s">
        <v>31</v>
      </c>
      <c r="C110" s="221"/>
      <c r="D110" s="221"/>
      <c r="E110" s="221"/>
      <c r="F110" s="221"/>
      <c r="G110" s="221"/>
      <c r="H110" s="221"/>
      <c r="I110" s="222"/>
    </row>
    <row r="111" spans="2:9" ht="35.25" customHeight="1" thickBot="1">
      <c r="B111" s="100" t="s">
        <v>32</v>
      </c>
      <c r="C111" s="223" t="s">
        <v>33</v>
      </c>
      <c r="D111" s="223"/>
      <c r="E111" s="101" t="s">
        <v>70</v>
      </c>
      <c r="F111" s="101" t="s">
        <v>34</v>
      </c>
      <c r="G111" s="102" t="s">
        <v>35</v>
      </c>
      <c r="H111" s="102" t="s">
        <v>36</v>
      </c>
      <c r="I111" s="103" t="s">
        <v>37</v>
      </c>
    </row>
    <row r="112" spans="2:9">
      <c r="B112" s="109">
        <v>1</v>
      </c>
      <c r="C112" s="224" t="s">
        <v>16</v>
      </c>
      <c r="D112" s="224"/>
      <c r="E112" s="110"/>
      <c r="F112" s="111"/>
      <c r="G112" s="111"/>
      <c r="H112" s="112"/>
      <c r="I112" s="113">
        <f>I113+I127+I146+I156+I162+I170+I182+I134</f>
        <v>73</v>
      </c>
    </row>
    <row r="113" spans="2:9" ht="18.75" customHeight="1">
      <c r="B113" s="114">
        <v>1.1000000000000001</v>
      </c>
      <c r="C113" s="225" t="s">
        <v>78</v>
      </c>
      <c r="D113" s="225"/>
      <c r="E113" s="105" t="s">
        <v>147</v>
      </c>
      <c r="F113" s="19" t="s">
        <v>17</v>
      </c>
      <c r="G113" s="17"/>
      <c r="H113" s="18"/>
      <c r="I113" s="115">
        <f>SUM(I114:I126)</f>
        <v>13</v>
      </c>
    </row>
    <row r="114" spans="2:9" ht="18.75" customHeight="1">
      <c r="B114" s="116">
        <v>1.1100000000000001</v>
      </c>
      <c r="C114" s="187" t="s">
        <v>38</v>
      </c>
      <c r="D114" s="187"/>
      <c r="E114" s="105"/>
      <c r="F114" s="129" t="s">
        <v>71</v>
      </c>
      <c r="G114" s="4">
        <v>1</v>
      </c>
      <c r="H114" s="5">
        <v>1</v>
      </c>
      <c r="I114" s="117">
        <f t="shared" ref="I114:I126" si="0">+H114*G114</f>
        <v>1</v>
      </c>
    </row>
    <row r="115" spans="2:9">
      <c r="B115" s="116">
        <v>1.1200000000000001</v>
      </c>
      <c r="C115" s="187" t="s">
        <v>619</v>
      </c>
      <c r="D115" s="187"/>
      <c r="E115" s="15"/>
      <c r="F115" s="3" t="s">
        <v>39</v>
      </c>
      <c r="G115" s="4">
        <v>1</v>
      </c>
      <c r="H115" s="5">
        <v>1</v>
      </c>
      <c r="I115" s="117">
        <f t="shared" si="0"/>
        <v>1</v>
      </c>
    </row>
    <row r="116" spans="2:9">
      <c r="B116" s="116">
        <v>1.1299999999999999</v>
      </c>
      <c r="C116" s="187" t="s">
        <v>622</v>
      </c>
      <c r="D116" s="187"/>
      <c r="E116" s="128"/>
      <c r="F116" s="129" t="s">
        <v>71</v>
      </c>
      <c r="G116" s="4">
        <v>1</v>
      </c>
      <c r="H116" s="5">
        <v>1</v>
      </c>
      <c r="I116" s="117">
        <f t="shared" si="0"/>
        <v>1</v>
      </c>
    </row>
    <row r="117" spans="2:9">
      <c r="B117" s="116">
        <v>1.1399999999999999</v>
      </c>
      <c r="C117" s="187" t="s">
        <v>620</v>
      </c>
      <c r="D117" s="187"/>
      <c r="E117" s="15"/>
      <c r="F117" s="3" t="s">
        <v>40</v>
      </c>
      <c r="G117" s="4">
        <v>1</v>
      </c>
      <c r="H117" s="5">
        <v>1</v>
      </c>
      <c r="I117" s="117">
        <f t="shared" si="0"/>
        <v>1</v>
      </c>
    </row>
    <row r="118" spans="2:9">
      <c r="B118" s="116">
        <v>1.1499999999999999</v>
      </c>
      <c r="C118" s="187" t="s">
        <v>41</v>
      </c>
      <c r="D118" s="187"/>
      <c r="E118" s="15"/>
      <c r="F118" s="3" t="s">
        <v>42</v>
      </c>
      <c r="G118" s="4">
        <v>1</v>
      </c>
      <c r="H118" s="5">
        <v>1</v>
      </c>
      <c r="I118" s="117">
        <f t="shared" si="0"/>
        <v>1</v>
      </c>
    </row>
    <row r="119" spans="2:9">
      <c r="B119" s="116">
        <v>1.1599999999999999</v>
      </c>
      <c r="C119" s="187" t="s">
        <v>43</v>
      </c>
      <c r="D119" s="187"/>
      <c r="E119" s="15"/>
      <c r="F119" s="3" t="s">
        <v>44</v>
      </c>
      <c r="G119" s="4">
        <v>1</v>
      </c>
      <c r="H119" s="5">
        <v>1</v>
      </c>
      <c r="I119" s="117">
        <f t="shared" si="0"/>
        <v>1</v>
      </c>
    </row>
    <row r="120" spans="2:9">
      <c r="B120" s="116">
        <v>1.17</v>
      </c>
      <c r="C120" s="187" t="s">
        <v>45</v>
      </c>
      <c r="D120" s="187"/>
      <c r="E120" s="15"/>
      <c r="F120" s="3" t="s">
        <v>44</v>
      </c>
      <c r="G120" s="4">
        <v>1</v>
      </c>
      <c r="H120" s="5">
        <v>1</v>
      </c>
      <c r="I120" s="117">
        <f t="shared" si="0"/>
        <v>1</v>
      </c>
    </row>
    <row r="121" spans="2:9">
      <c r="B121" s="116">
        <v>1.18</v>
      </c>
      <c r="C121" s="187" t="s">
        <v>621</v>
      </c>
      <c r="D121" s="187"/>
      <c r="E121" s="15"/>
      <c r="F121" s="3" t="s">
        <v>40</v>
      </c>
      <c r="G121" s="4">
        <v>1</v>
      </c>
      <c r="H121" s="5">
        <v>1</v>
      </c>
      <c r="I121" s="117">
        <f t="shared" si="0"/>
        <v>1</v>
      </c>
    </row>
    <row r="122" spans="2:9">
      <c r="B122" s="116">
        <v>1.19</v>
      </c>
      <c r="C122" s="189" t="s">
        <v>623</v>
      </c>
      <c r="D122" s="190"/>
      <c r="E122" s="128"/>
      <c r="F122" s="129" t="s">
        <v>71</v>
      </c>
      <c r="G122" s="4">
        <v>1</v>
      </c>
      <c r="H122" s="5">
        <v>1</v>
      </c>
      <c r="I122" s="117">
        <f t="shared" si="0"/>
        <v>1</v>
      </c>
    </row>
    <row r="123" spans="2:9">
      <c r="B123" s="116">
        <v>1.2</v>
      </c>
      <c r="C123" s="187" t="s">
        <v>46</v>
      </c>
      <c r="D123" s="187"/>
      <c r="E123" s="15"/>
      <c r="F123" s="3" t="s">
        <v>40</v>
      </c>
      <c r="G123" s="4">
        <v>1</v>
      </c>
      <c r="H123" s="5">
        <v>1</v>
      </c>
      <c r="I123" s="117">
        <f t="shared" si="0"/>
        <v>1</v>
      </c>
    </row>
    <row r="124" spans="2:9">
      <c r="B124" s="116">
        <v>1.21</v>
      </c>
      <c r="C124" s="189" t="s">
        <v>233</v>
      </c>
      <c r="D124" s="190"/>
      <c r="E124" s="128"/>
      <c r="F124" s="129" t="s">
        <v>178</v>
      </c>
      <c r="G124" s="4">
        <v>1</v>
      </c>
      <c r="H124" s="5">
        <v>1</v>
      </c>
      <c r="I124" s="117">
        <f t="shared" si="0"/>
        <v>1</v>
      </c>
    </row>
    <row r="125" spans="2:9">
      <c r="B125" s="116">
        <v>1.22</v>
      </c>
      <c r="C125" s="187" t="s">
        <v>41</v>
      </c>
      <c r="D125" s="187"/>
      <c r="E125" s="15"/>
      <c r="F125" s="3" t="s">
        <v>42</v>
      </c>
      <c r="G125" s="4">
        <v>1</v>
      </c>
      <c r="H125" s="5">
        <v>1</v>
      </c>
      <c r="I125" s="117">
        <f t="shared" si="0"/>
        <v>1</v>
      </c>
    </row>
    <row r="126" spans="2:9">
      <c r="B126" s="116">
        <v>1.23</v>
      </c>
      <c r="C126" s="187" t="s">
        <v>583</v>
      </c>
      <c r="D126" s="187"/>
      <c r="E126" s="15"/>
      <c r="F126" s="3" t="s">
        <v>42</v>
      </c>
      <c r="G126" s="4">
        <v>1</v>
      </c>
      <c r="H126" s="5">
        <v>1</v>
      </c>
      <c r="I126" s="117">
        <f t="shared" si="0"/>
        <v>1</v>
      </c>
    </row>
    <row r="127" spans="2:9">
      <c r="B127" s="114">
        <v>1.2</v>
      </c>
      <c r="C127" s="231" t="s">
        <v>630</v>
      </c>
      <c r="D127" s="231"/>
      <c r="E127" s="105" t="s">
        <v>147</v>
      </c>
      <c r="F127" s="106"/>
      <c r="G127" s="4">
        <v>1</v>
      </c>
      <c r="H127" s="5">
        <v>1</v>
      </c>
      <c r="I127" s="115">
        <f>SUM(I128:I133)</f>
        <v>6</v>
      </c>
    </row>
    <row r="128" spans="2:9">
      <c r="B128" s="116">
        <v>1.21</v>
      </c>
      <c r="C128" s="187" t="s">
        <v>158</v>
      </c>
      <c r="D128" s="187"/>
      <c r="E128" s="15"/>
      <c r="F128" s="3" t="s">
        <v>44</v>
      </c>
      <c r="G128" s="4">
        <v>1</v>
      </c>
      <c r="H128" s="5">
        <v>1</v>
      </c>
      <c r="I128" s="117">
        <f t="shared" ref="I128:I133" si="1">+H128*G128</f>
        <v>1</v>
      </c>
    </row>
    <row r="129" spans="2:9">
      <c r="B129" s="116">
        <v>1.22</v>
      </c>
      <c r="C129" s="187" t="s">
        <v>159</v>
      </c>
      <c r="D129" s="187"/>
      <c r="E129" s="15"/>
      <c r="F129" s="3" t="s">
        <v>44</v>
      </c>
      <c r="G129" s="4">
        <v>1</v>
      </c>
      <c r="H129" s="5">
        <v>1</v>
      </c>
      <c r="I129" s="117">
        <f t="shared" si="1"/>
        <v>1</v>
      </c>
    </row>
    <row r="130" spans="2:9">
      <c r="B130" s="116">
        <v>1.23</v>
      </c>
      <c r="C130" s="187" t="s">
        <v>216</v>
      </c>
      <c r="D130" s="187"/>
      <c r="E130" s="15"/>
      <c r="F130" s="3" t="s">
        <v>47</v>
      </c>
      <c r="G130" s="4">
        <v>1</v>
      </c>
      <c r="H130" s="5">
        <v>1</v>
      </c>
      <c r="I130" s="117">
        <f t="shared" si="1"/>
        <v>1</v>
      </c>
    </row>
    <row r="131" spans="2:9">
      <c r="B131" s="116">
        <v>1.24</v>
      </c>
      <c r="C131" s="187" t="s">
        <v>154</v>
      </c>
      <c r="D131" s="187"/>
      <c r="E131" s="15"/>
      <c r="F131" s="3" t="s">
        <v>64</v>
      </c>
      <c r="G131" s="4">
        <v>1</v>
      </c>
      <c r="H131" s="5">
        <v>1</v>
      </c>
      <c r="I131" s="117">
        <f t="shared" si="1"/>
        <v>1</v>
      </c>
    </row>
    <row r="132" spans="2:9">
      <c r="B132" s="116">
        <v>1.25</v>
      </c>
      <c r="C132" s="187" t="s">
        <v>41</v>
      </c>
      <c r="D132" s="187"/>
      <c r="E132" s="15"/>
      <c r="F132" s="3" t="s">
        <v>42</v>
      </c>
      <c r="G132" s="4">
        <v>1</v>
      </c>
      <c r="H132" s="5">
        <v>1</v>
      </c>
      <c r="I132" s="117">
        <f t="shared" si="1"/>
        <v>1</v>
      </c>
    </row>
    <row r="133" spans="2:9">
      <c r="B133" s="116">
        <v>1.26</v>
      </c>
      <c r="C133" s="187" t="s">
        <v>153</v>
      </c>
      <c r="D133" s="187"/>
      <c r="E133" s="15"/>
      <c r="F133" s="3" t="s">
        <v>42</v>
      </c>
      <c r="G133" s="4">
        <v>1</v>
      </c>
      <c r="H133" s="5">
        <v>1</v>
      </c>
      <c r="I133" s="117">
        <f t="shared" si="1"/>
        <v>1</v>
      </c>
    </row>
    <row r="134" spans="2:9">
      <c r="B134" s="114">
        <v>1.5</v>
      </c>
      <c r="C134" s="188" t="s">
        <v>631</v>
      </c>
      <c r="D134" s="188"/>
      <c r="E134" s="105" t="s">
        <v>147</v>
      </c>
      <c r="F134" s="19" t="s">
        <v>18</v>
      </c>
      <c r="G134" s="4">
        <v>1</v>
      </c>
      <c r="H134" s="5">
        <v>1</v>
      </c>
      <c r="I134" s="115">
        <f>SUM(I135:I145)</f>
        <v>11</v>
      </c>
    </row>
    <row r="135" spans="2:9">
      <c r="B135" s="116">
        <v>1.51</v>
      </c>
      <c r="C135" s="194" t="s">
        <v>161</v>
      </c>
      <c r="D135" s="194"/>
      <c r="E135" s="128"/>
      <c r="F135" s="129" t="s">
        <v>39</v>
      </c>
      <c r="G135" s="4">
        <v>1</v>
      </c>
      <c r="H135" s="5">
        <v>1</v>
      </c>
      <c r="I135" s="117">
        <f t="shared" ref="I135:I137" si="2">+H135*G135</f>
        <v>1</v>
      </c>
    </row>
    <row r="136" spans="2:9">
      <c r="B136" s="116">
        <v>1.52</v>
      </c>
      <c r="C136" s="192" t="s">
        <v>625</v>
      </c>
      <c r="D136" s="193"/>
      <c r="E136" s="128"/>
      <c r="F136" s="129" t="s">
        <v>71</v>
      </c>
      <c r="G136" s="4">
        <v>1</v>
      </c>
      <c r="H136" s="5">
        <v>1</v>
      </c>
      <c r="I136" s="117">
        <f t="shared" si="2"/>
        <v>1</v>
      </c>
    </row>
    <row r="137" spans="2:9">
      <c r="B137" s="116">
        <v>1.53</v>
      </c>
      <c r="C137" s="192" t="s">
        <v>626</v>
      </c>
      <c r="D137" s="193"/>
      <c r="E137" s="128"/>
      <c r="F137" s="129" t="s">
        <v>71</v>
      </c>
      <c r="G137" s="4">
        <v>1</v>
      </c>
      <c r="H137" s="5">
        <v>1</v>
      </c>
      <c r="I137" s="117">
        <f t="shared" si="2"/>
        <v>1</v>
      </c>
    </row>
    <row r="138" spans="2:9">
      <c r="B138" s="116">
        <v>1.54</v>
      </c>
      <c r="C138" s="187" t="s">
        <v>162</v>
      </c>
      <c r="D138" s="187"/>
      <c r="E138" s="128"/>
      <c r="F138" s="129" t="s">
        <v>44</v>
      </c>
      <c r="G138" s="4">
        <v>1</v>
      </c>
      <c r="H138" s="5">
        <v>1</v>
      </c>
      <c r="I138" s="117">
        <f t="shared" ref="I138:I139" si="3">+H138*G138</f>
        <v>1</v>
      </c>
    </row>
    <row r="139" spans="2:9">
      <c r="B139" s="116">
        <v>1.55</v>
      </c>
      <c r="C139" s="187" t="s">
        <v>163</v>
      </c>
      <c r="D139" s="187"/>
      <c r="E139" s="128"/>
      <c r="F139" s="129" t="s">
        <v>165</v>
      </c>
      <c r="G139" s="4">
        <v>1</v>
      </c>
      <c r="H139" s="5">
        <v>1</v>
      </c>
      <c r="I139" s="117">
        <f t="shared" si="3"/>
        <v>1</v>
      </c>
    </row>
    <row r="140" spans="2:9">
      <c r="B140" s="116">
        <v>1.56</v>
      </c>
      <c r="C140" s="187" t="s">
        <v>164</v>
      </c>
      <c r="D140" s="187"/>
      <c r="E140" s="128"/>
      <c r="F140" s="129" t="s">
        <v>18</v>
      </c>
      <c r="G140" s="4">
        <v>1</v>
      </c>
      <c r="H140" s="5">
        <v>1</v>
      </c>
      <c r="I140" s="117">
        <f t="shared" ref="I140:I142" si="4">+H140*G140</f>
        <v>1</v>
      </c>
    </row>
    <row r="141" spans="2:9">
      <c r="B141" s="116">
        <v>1.57</v>
      </c>
      <c r="C141" s="187" t="s">
        <v>216</v>
      </c>
      <c r="D141" s="187"/>
      <c r="E141" s="128"/>
      <c r="F141" s="129" t="s">
        <v>47</v>
      </c>
      <c r="G141" s="4">
        <v>1</v>
      </c>
      <c r="H141" s="5">
        <v>1</v>
      </c>
      <c r="I141" s="117">
        <f t="shared" si="4"/>
        <v>1</v>
      </c>
    </row>
    <row r="142" spans="2:9">
      <c r="B142" s="116">
        <v>1.59</v>
      </c>
      <c r="C142" s="189" t="s">
        <v>172</v>
      </c>
      <c r="D142" s="190"/>
      <c r="E142" s="128"/>
      <c r="F142" s="129" t="s">
        <v>627</v>
      </c>
      <c r="G142" s="4">
        <v>1</v>
      </c>
      <c r="H142" s="5">
        <v>1</v>
      </c>
      <c r="I142" s="117">
        <f t="shared" si="4"/>
        <v>1</v>
      </c>
    </row>
    <row r="143" spans="2:9">
      <c r="B143" s="116">
        <v>1.6</v>
      </c>
      <c r="C143" s="187" t="s">
        <v>48</v>
      </c>
      <c r="D143" s="187"/>
      <c r="E143" s="128"/>
      <c r="F143" s="129" t="s">
        <v>49</v>
      </c>
      <c r="G143" s="4">
        <v>1</v>
      </c>
      <c r="H143" s="5">
        <v>1</v>
      </c>
      <c r="I143" s="117">
        <f t="shared" ref="I143:I145" si="5">+H143*G143</f>
        <v>1</v>
      </c>
    </row>
    <row r="144" spans="2:9">
      <c r="B144" s="116">
        <v>1.61</v>
      </c>
      <c r="C144" s="187" t="s">
        <v>72</v>
      </c>
      <c r="D144" s="187"/>
      <c r="E144" s="128"/>
      <c r="F144" s="129" t="s">
        <v>76</v>
      </c>
      <c r="G144" s="4">
        <v>1</v>
      </c>
      <c r="H144" s="5">
        <v>1</v>
      </c>
      <c r="I144" s="117">
        <f t="shared" si="5"/>
        <v>1</v>
      </c>
    </row>
    <row r="145" spans="2:9">
      <c r="B145" s="116">
        <v>1.62</v>
      </c>
      <c r="C145" s="187" t="s">
        <v>153</v>
      </c>
      <c r="D145" s="187"/>
      <c r="E145" s="128"/>
      <c r="F145" s="129" t="s">
        <v>76</v>
      </c>
      <c r="G145" s="4">
        <v>1</v>
      </c>
      <c r="H145" s="5">
        <v>1</v>
      </c>
      <c r="I145" s="117">
        <f t="shared" si="5"/>
        <v>1</v>
      </c>
    </row>
    <row r="146" spans="2:9">
      <c r="B146" s="114">
        <v>1.3</v>
      </c>
      <c r="C146" s="188" t="s">
        <v>632</v>
      </c>
      <c r="D146" s="188"/>
      <c r="E146" s="105" t="s">
        <v>147</v>
      </c>
      <c r="F146" s="19" t="s">
        <v>17</v>
      </c>
      <c r="G146" s="4">
        <v>1</v>
      </c>
      <c r="H146" s="5">
        <v>1</v>
      </c>
      <c r="I146" s="115">
        <f>SUM(I147:I155)</f>
        <v>9</v>
      </c>
    </row>
    <row r="147" spans="2:9">
      <c r="B147" s="116">
        <v>1.31</v>
      </c>
      <c r="C147" s="194" t="s">
        <v>73</v>
      </c>
      <c r="D147" s="194"/>
      <c r="E147" s="14"/>
      <c r="F147" s="3" t="s">
        <v>74</v>
      </c>
      <c r="G147" s="4">
        <v>1</v>
      </c>
      <c r="H147" s="5">
        <v>1</v>
      </c>
      <c r="I147" s="117">
        <f t="shared" ref="I147:I155" si="6">+H147*G147</f>
        <v>1</v>
      </c>
    </row>
    <row r="148" spans="2:9">
      <c r="B148" s="116">
        <v>1.32</v>
      </c>
      <c r="C148" s="187" t="s">
        <v>75</v>
      </c>
      <c r="D148" s="187"/>
      <c r="E148" s="15"/>
      <c r="F148" s="3" t="s">
        <v>44</v>
      </c>
      <c r="G148" s="4">
        <v>1</v>
      </c>
      <c r="H148" s="5">
        <v>1</v>
      </c>
      <c r="I148" s="117">
        <f t="shared" si="6"/>
        <v>1</v>
      </c>
    </row>
    <row r="149" spans="2:9">
      <c r="B149" s="116">
        <v>1.33</v>
      </c>
      <c r="C149" s="187" t="s">
        <v>589</v>
      </c>
      <c r="D149" s="187"/>
      <c r="E149" s="15"/>
      <c r="F149" s="3" t="s">
        <v>71</v>
      </c>
      <c r="G149" s="4">
        <v>1</v>
      </c>
      <c r="H149" s="5">
        <v>1</v>
      </c>
      <c r="I149" s="117">
        <f>+H149*G149</f>
        <v>1</v>
      </c>
    </row>
    <row r="150" spans="2:9">
      <c r="B150" s="116">
        <v>1.34</v>
      </c>
      <c r="C150" s="187" t="s">
        <v>590</v>
      </c>
      <c r="D150" s="187"/>
      <c r="E150" s="15"/>
      <c r="F150" s="3" t="s">
        <v>51</v>
      </c>
      <c r="G150" s="4">
        <v>1</v>
      </c>
      <c r="H150" s="5">
        <v>1</v>
      </c>
      <c r="I150" s="117">
        <f>+H150*G150</f>
        <v>1</v>
      </c>
    </row>
    <row r="151" spans="2:9">
      <c r="B151" s="116">
        <v>1.35</v>
      </c>
      <c r="C151" s="187" t="s">
        <v>588</v>
      </c>
      <c r="D151" s="187"/>
      <c r="E151" s="15"/>
      <c r="F151" s="3" t="s">
        <v>44</v>
      </c>
      <c r="G151" s="4">
        <v>1</v>
      </c>
      <c r="H151" s="5">
        <v>1</v>
      </c>
      <c r="I151" s="117">
        <f t="shared" si="6"/>
        <v>1</v>
      </c>
    </row>
    <row r="152" spans="2:9">
      <c r="B152" s="116">
        <v>1.36</v>
      </c>
      <c r="C152" s="187" t="s">
        <v>155</v>
      </c>
      <c r="D152" s="187"/>
      <c r="E152" s="15"/>
      <c r="F152" s="3" t="s">
        <v>44</v>
      </c>
      <c r="G152" s="4">
        <v>1</v>
      </c>
      <c r="H152" s="5">
        <v>1</v>
      </c>
      <c r="I152" s="117">
        <f t="shared" si="6"/>
        <v>1</v>
      </c>
    </row>
    <row r="153" spans="2:9">
      <c r="B153" s="116">
        <v>1.37</v>
      </c>
      <c r="C153" s="187" t="s">
        <v>624</v>
      </c>
      <c r="D153" s="187"/>
      <c r="E153" s="15"/>
      <c r="F153" s="3" t="s">
        <v>51</v>
      </c>
      <c r="G153" s="4">
        <v>1</v>
      </c>
      <c r="H153" s="5">
        <v>1</v>
      </c>
      <c r="I153" s="117">
        <f t="shared" si="6"/>
        <v>1</v>
      </c>
    </row>
    <row r="154" spans="2:9">
      <c r="B154" s="116">
        <v>1.38</v>
      </c>
      <c r="C154" s="187" t="s">
        <v>41</v>
      </c>
      <c r="D154" s="187"/>
      <c r="E154" s="15"/>
      <c r="F154" s="3" t="s">
        <v>42</v>
      </c>
      <c r="G154" s="4">
        <v>1</v>
      </c>
      <c r="H154" s="5">
        <v>1</v>
      </c>
      <c r="I154" s="117">
        <f t="shared" si="6"/>
        <v>1</v>
      </c>
    </row>
    <row r="155" spans="2:9">
      <c r="B155" s="116">
        <v>1.39</v>
      </c>
      <c r="C155" s="187" t="s">
        <v>153</v>
      </c>
      <c r="D155" s="187"/>
      <c r="E155" s="15"/>
      <c r="F155" s="3" t="s">
        <v>42</v>
      </c>
      <c r="G155" s="4">
        <v>1</v>
      </c>
      <c r="H155" s="5">
        <v>1</v>
      </c>
      <c r="I155" s="117">
        <f t="shared" si="6"/>
        <v>1</v>
      </c>
    </row>
    <row r="156" spans="2:9">
      <c r="B156" s="114">
        <v>1.4</v>
      </c>
      <c r="C156" s="188" t="s">
        <v>160</v>
      </c>
      <c r="D156" s="188"/>
      <c r="E156" s="105" t="s">
        <v>147</v>
      </c>
      <c r="F156" s="19" t="s">
        <v>17</v>
      </c>
      <c r="G156" s="4">
        <v>1</v>
      </c>
      <c r="H156" s="5">
        <v>1</v>
      </c>
      <c r="I156" s="115">
        <f>SUM(I157:I161)</f>
        <v>5</v>
      </c>
    </row>
    <row r="157" spans="2:9">
      <c r="B157" s="116">
        <v>1.41</v>
      </c>
      <c r="C157" s="187" t="s">
        <v>156</v>
      </c>
      <c r="D157" s="187"/>
      <c r="E157" s="15"/>
      <c r="F157" s="3" t="s">
        <v>76</v>
      </c>
      <c r="G157" s="4">
        <v>1</v>
      </c>
      <c r="H157" s="5">
        <v>1</v>
      </c>
      <c r="I157" s="117">
        <f>+H157*G157</f>
        <v>1</v>
      </c>
    </row>
    <row r="158" spans="2:9">
      <c r="B158" s="116">
        <v>1.42</v>
      </c>
      <c r="C158" s="187" t="s">
        <v>216</v>
      </c>
      <c r="D158" s="187"/>
      <c r="E158" s="15"/>
      <c r="F158" s="3" t="s">
        <v>47</v>
      </c>
      <c r="G158" s="4">
        <v>1</v>
      </c>
      <c r="H158" s="5">
        <v>1</v>
      </c>
      <c r="I158" s="117">
        <f>+H158*G158</f>
        <v>1</v>
      </c>
    </row>
    <row r="159" spans="2:9">
      <c r="B159" s="116">
        <v>1.43</v>
      </c>
      <c r="C159" s="187" t="s">
        <v>157</v>
      </c>
      <c r="D159" s="187"/>
      <c r="E159" s="15"/>
      <c r="F159" s="3" t="s">
        <v>64</v>
      </c>
      <c r="G159" s="4">
        <v>1</v>
      </c>
      <c r="H159" s="5">
        <v>1</v>
      </c>
      <c r="I159" s="117">
        <f>+H159*G159</f>
        <v>1</v>
      </c>
    </row>
    <row r="160" spans="2:9">
      <c r="B160" s="116">
        <v>1.44</v>
      </c>
      <c r="C160" s="187" t="s">
        <v>41</v>
      </c>
      <c r="D160" s="187"/>
      <c r="E160" s="15"/>
      <c r="F160" s="3" t="s">
        <v>42</v>
      </c>
      <c r="G160" s="4">
        <v>1</v>
      </c>
      <c r="H160" s="5">
        <v>1</v>
      </c>
      <c r="I160" s="117">
        <f>+H160*G160</f>
        <v>1</v>
      </c>
    </row>
    <row r="161" spans="2:9">
      <c r="B161" s="116">
        <v>1.45</v>
      </c>
      <c r="C161" s="187" t="s">
        <v>153</v>
      </c>
      <c r="D161" s="187"/>
      <c r="E161" s="15"/>
      <c r="F161" s="3" t="s">
        <v>42</v>
      </c>
      <c r="G161" s="4">
        <v>1</v>
      </c>
      <c r="H161" s="5">
        <v>1</v>
      </c>
      <c r="I161" s="117">
        <f>+H161*G161</f>
        <v>1</v>
      </c>
    </row>
    <row r="162" spans="2:9" ht="30.75" customHeight="1">
      <c r="B162" s="114">
        <v>1.5</v>
      </c>
      <c r="C162" s="216" t="s">
        <v>633</v>
      </c>
      <c r="D162" s="216"/>
      <c r="E162" s="105" t="s">
        <v>147</v>
      </c>
      <c r="F162" s="19" t="s">
        <v>18</v>
      </c>
      <c r="G162" s="4">
        <v>1</v>
      </c>
      <c r="H162" s="5">
        <v>1</v>
      </c>
      <c r="I162" s="115">
        <f>SUM(I163:I169)</f>
        <v>7</v>
      </c>
    </row>
    <row r="163" spans="2:9">
      <c r="B163" s="116">
        <v>1.51</v>
      </c>
      <c r="C163" s="194" t="s">
        <v>634</v>
      </c>
      <c r="D163" s="194"/>
      <c r="E163" s="15"/>
      <c r="F163" s="3" t="s">
        <v>39</v>
      </c>
      <c r="G163" s="4">
        <v>1</v>
      </c>
      <c r="H163" s="5">
        <v>1</v>
      </c>
      <c r="I163" s="117">
        <f t="shared" ref="I163:I169" si="7">+H163*G163</f>
        <v>1</v>
      </c>
    </row>
    <row r="164" spans="2:9">
      <c r="B164" s="116">
        <v>1.52</v>
      </c>
      <c r="C164" s="187" t="s">
        <v>164</v>
      </c>
      <c r="D164" s="187"/>
      <c r="E164" s="128"/>
      <c r="F164" s="129" t="s">
        <v>71</v>
      </c>
      <c r="G164" s="4">
        <v>1</v>
      </c>
      <c r="H164" s="5">
        <v>1</v>
      </c>
      <c r="I164" s="117">
        <f t="shared" si="7"/>
        <v>1</v>
      </c>
    </row>
    <row r="165" spans="2:9">
      <c r="B165" s="116">
        <v>1.53</v>
      </c>
      <c r="C165" s="192" t="s">
        <v>635</v>
      </c>
      <c r="D165" s="193"/>
      <c r="E165" s="128"/>
      <c r="F165" s="129" t="s">
        <v>71</v>
      </c>
      <c r="G165" s="4">
        <v>1</v>
      </c>
      <c r="H165" s="5">
        <v>1</v>
      </c>
      <c r="I165" s="117">
        <f t="shared" si="7"/>
        <v>1</v>
      </c>
    </row>
    <row r="166" spans="2:9">
      <c r="B166" s="116">
        <v>1.54</v>
      </c>
      <c r="C166" s="187" t="s">
        <v>163</v>
      </c>
      <c r="D166" s="187"/>
      <c r="E166" s="15"/>
      <c r="F166" s="3" t="s">
        <v>44</v>
      </c>
      <c r="G166" s="4">
        <v>1</v>
      </c>
      <c r="H166" s="5">
        <v>1</v>
      </c>
      <c r="I166" s="117">
        <f t="shared" si="7"/>
        <v>1</v>
      </c>
    </row>
    <row r="167" spans="2:9">
      <c r="B167" s="116">
        <v>1.55</v>
      </c>
      <c r="C167" s="189" t="s">
        <v>172</v>
      </c>
      <c r="D167" s="190"/>
      <c r="E167" s="15"/>
      <c r="F167" s="3" t="s">
        <v>165</v>
      </c>
      <c r="G167" s="4">
        <v>1</v>
      </c>
      <c r="H167" s="5">
        <v>1</v>
      </c>
      <c r="I167" s="117">
        <f t="shared" si="7"/>
        <v>1</v>
      </c>
    </row>
    <row r="168" spans="2:9">
      <c r="B168" s="116">
        <v>1.56</v>
      </c>
      <c r="C168" s="187" t="s">
        <v>72</v>
      </c>
      <c r="D168" s="187"/>
      <c r="E168" s="15"/>
      <c r="F168" s="3" t="s">
        <v>76</v>
      </c>
      <c r="G168" s="4">
        <v>1</v>
      </c>
      <c r="H168" s="5">
        <v>1</v>
      </c>
      <c r="I168" s="117">
        <f t="shared" si="7"/>
        <v>1</v>
      </c>
    </row>
    <row r="169" spans="2:9">
      <c r="B169" s="116">
        <v>1.57</v>
      </c>
      <c r="C169" s="187" t="s">
        <v>153</v>
      </c>
      <c r="D169" s="187"/>
      <c r="E169" s="15"/>
      <c r="F169" s="3" t="s">
        <v>76</v>
      </c>
      <c r="G169" s="4">
        <v>1</v>
      </c>
      <c r="H169" s="5">
        <v>1</v>
      </c>
      <c r="I169" s="117">
        <f t="shared" si="7"/>
        <v>1</v>
      </c>
    </row>
    <row r="170" spans="2:9">
      <c r="B170" s="114">
        <v>1.6</v>
      </c>
      <c r="C170" s="245" t="s">
        <v>166</v>
      </c>
      <c r="D170" s="245"/>
      <c r="E170" s="105" t="s">
        <v>147</v>
      </c>
      <c r="F170" s="19"/>
      <c r="G170" s="4">
        <v>1</v>
      </c>
      <c r="H170" s="5">
        <v>1</v>
      </c>
      <c r="I170" s="115">
        <f>SUM(I171:I181)</f>
        <v>11</v>
      </c>
    </row>
    <row r="171" spans="2:9">
      <c r="B171" s="116">
        <v>1.61</v>
      </c>
      <c r="C171" s="187" t="s">
        <v>167</v>
      </c>
      <c r="D171" s="187"/>
      <c r="E171" s="15"/>
      <c r="F171" s="3" t="s">
        <v>51</v>
      </c>
      <c r="G171" s="4">
        <v>1</v>
      </c>
      <c r="H171" s="5">
        <v>1</v>
      </c>
      <c r="I171" s="117">
        <f t="shared" ref="I171:I178" si="8">+H171*G171</f>
        <v>1</v>
      </c>
    </row>
    <row r="172" spans="2:9">
      <c r="B172" s="116">
        <v>1.62</v>
      </c>
      <c r="C172" s="187" t="s">
        <v>168</v>
      </c>
      <c r="D172" s="187"/>
      <c r="E172" s="15"/>
      <c r="F172" s="3" t="s">
        <v>71</v>
      </c>
      <c r="G172" s="4">
        <v>1</v>
      </c>
      <c r="H172" s="5">
        <v>1</v>
      </c>
      <c r="I172" s="117">
        <f t="shared" si="8"/>
        <v>1</v>
      </c>
    </row>
    <row r="173" spans="2:9">
      <c r="B173" s="116">
        <v>1.63</v>
      </c>
      <c r="C173" s="187" t="s">
        <v>593</v>
      </c>
      <c r="D173" s="187"/>
      <c r="E173" s="15"/>
      <c r="F173" s="3" t="s">
        <v>71</v>
      </c>
      <c r="G173" s="4">
        <v>1</v>
      </c>
      <c r="H173" s="5">
        <v>1</v>
      </c>
      <c r="I173" s="117">
        <f t="shared" si="8"/>
        <v>1</v>
      </c>
    </row>
    <row r="174" spans="2:9">
      <c r="B174" s="116">
        <v>1.64</v>
      </c>
      <c r="C174" s="187" t="s">
        <v>591</v>
      </c>
      <c r="D174" s="187"/>
      <c r="E174" s="15"/>
      <c r="F174" s="3" t="s">
        <v>71</v>
      </c>
      <c r="G174" s="4">
        <v>1</v>
      </c>
      <c r="H174" s="5">
        <v>1</v>
      </c>
      <c r="I174" s="117">
        <f t="shared" si="8"/>
        <v>1</v>
      </c>
    </row>
    <row r="175" spans="2:9">
      <c r="B175" s="116">
        <v>1.65</v>
      </c>
      <c r="C175" s="187" t="s">
        <v>592</v>
      </c>
      <c r="D175" s="187"/>
      <c r="E175" s="15"/>
      <c r="F175" s="3" t="s">
        <v>71</v>
      </c>
      <c r="G175" s="4">
        <v>1</v>
      </c>
      <c r="H175" s="5">
        <v>1</v>
      </c>
      <c r="I175" s="117">
        <f t="shared" si="8"/>
        <v>1</v>
      </c>
    </row>
    <row r="176" spans="2:9">
      <c r="B176" s="116">
        <v>1.66</v>
      </c>
      <c r="C176" s="187" t="s">
        <v>169</v>
      </c>
      <c r="D176" s="187"/>
      <c r="E176" s="15"/>
      <c r="F176" s="3" t="s">
        <v>71</v>
      </c>
      <c r="G176" s="4">
        <v>1</v>
      </c>
      <c r="H176" s="5">
        <v>1</v>
      </c>
      <c r="I176" s="117">
        <f t="shared" si="8"/>
        <v>1</v>
      </c>
    </row>
    <row r="177" spans="2:9">
      <c r="B177" s="116">
        <v>1.67</v>
      </c>
      <c r="C177" s="187" t="s">
        <v>216</v>
      </c>
      <c r="D177" s="187"/>
      <c r="E177" s="15"/>
      <c r="F177" s="3" t="s">
        <v>171</v>
      </c>
      <c r="G177" s="4">
        <v>1</v>
      </c>
      <c r="H177" s="5">
        <v>1</v>
      </c>
      <c r="I177" s="117">
        <f t="shared" si="8"/>
        <v>1</v>
      </c>
    </row>
    <row r="178" spans="2:9">
      <c r="B178" s="116">
        <v>1.68</v>
      </c>
      <c r="C178" s="187" t="s">
        <v>170</v>
      </c>
      <c r="D178" s="187"/>
      <c r="E178" s="15"/>
      <c r="F178" s="3" t="s">
        <v>64</v>
      </c>
      <c r="G178" s="4">
        <v>1</v>
      </c>
      <c r="H178" s="5">
        <v>1</v>
      </c>
      <c r="I178" s="117">
        <f t="shared" si="8"/>
        <v>1</v>
      </c>
    </row>
    <row r="179" spans="2:9">
      <c r="B179" s="116">
        <v>1.69</v>
      </c>
      <c r="C179" s="187" t="s">
        <v>628</v>
      </c>
      <c r="D179" s="187"/>
      <c r="E179" s="15"/>
      <c r="F179" s="3" t="s">
        <v>71</v>
      </c>
      <c r="G179" s="4">
        <v>1</v>
      </c>
      <c r="H179" s="5">
        <v>1</v>
      </c>
      <c r="I179" s="117">
        <f>+H179*G179</f>
        <v>1</v>
      </c>
    </row>
    <row r="180" spans="2:9">
      <c r="B180" s="116">
        <v>1.6919999999999999</v>
      </c>
      <c r="C180" s="187" t="s">
        <v>41</v>
      </c>
      <c r="D180" s="187"/>
      <c r="E180" s="15"/>
      <c r="F180" s="3" t="s">
        <v>76</v>
      </c>
      <c r="G180" s="4">
        <v>1</v>
      </c>
      <c r="H180" s="5">
        <v>1</v>
      </c>
      <c r="I180" s="117">
        <f>+H180*G180</f>
        <v>1</v>
      </c>
    </row>
    <row r="181" spans="2:9">
      <c r="B181" s="116">
        <v>1.6930000000000001</v>
      </c>
      <c r="C181" s="187" t="s">
        <v>153</v>
      </c>
      <c r="D181" s="187"/>
      <c r="E181" s="15"/>
      <c r="F181" s="3" t="s">
        <v>76</v>
      </c>
      <c r="G181" s="4">
        <v>1</v>
      </c>
      <c r="H181" s="5">
        <v>1</v>
      </c>
      <c r="I181" s="117">
        <f>+H181*G181</f>
        <v>1</v>
      </c>
    </row>
    <row r="182" spans="2:9">
      <c r="B182" s="114">
        <v>1.7</v>
      </c>
      <c r="C182" s="188" t="s">
        <v>77</v>
      </c>
      <c r="D182" s="188"/>
      <c r="E182" s="105" t="s">
        <v>147</v>
      </c>
      <c r="F182" s="19"/>
      <c r="G182" s="4">
        <v>1</v>
      </c>
      <c r="H182" s="5">
        <v>1</v>
      </c>
      <c r="I182" s="115">
        <f>SUM(I183:I193)</f>
        <v>11</v>
      </c>
    </row>
    <row r="183" spans="2:9">
      <c r="B183" s="116">
        <v>1.71</v>
      </c>
      <c r="C183" s="187" t="s">
        <v>167</v>
      </c>
      <c r="D183" s="187"/>
      <c r="E183" s="15"/>
      <c r="F183" s="3" t="s">
        <v>51</v>
      </c>
      <c r="G183" s="4">
        <v>1</v>
      </c>
      <c r="H183" s="5">
        <v>1</v>
      </c>
      <c r="I183" s="117">
        <f t="shared" ref="I183:I193" si="9">+H183*G183</f>
        <v>1</v>
      </c>
    </row>
    <row r="184" spans="2:9">
      <c r="B184" s="116">
        <v>1.72</v>
      </c>
      <c r="C184" s="187" t="s">
        <v>168</v>
      </c>
      <c r="D184" s="187"/>
      <c r="E184" s="15"/>
      <c r="F184" s="3" t="s">
        <v>71</v>
      </c>
      <c r="G184" s="4">
        <v>1</v>
      </c>
      <c r="H184" s="5">
        <v>1</v>
      </c>
      <c r="I184" s="117">
        <f t="shared" si="9"/>
        <v>1</v>
      </c>
    </row>
    <row r="185" spans="2:9">
      <c r="B185" s="116">
        <v>1.73</v>
      </c>
      <c r="C185" s="187" t="s">
        <v>593</v>
      </c>
      <c r="D185" s="187"/>
      <c r="E185" s="15"/>
      <c r="F185" s="3" t="s">
        <v>71</v>
      </c>
      <c r="G185" s="4">
        <v>1</v>
      </c>
      <c r="H185" s="5">
        <v>1</v>
      </c>
      <c r="I185" s="117">
        <f t="shared" si="9"/>
        <v>1</v>
      </c>
    </row>
    <row r="186" spans="2:9">
      <c r="B186" s="116">
        <v>1.74</v>
      </c>
      <c r="C186" s="187" t="s">
        <v>591</v>
      </c>
      <c r="D186" s="187"/>
      <c r="E186" s="15"/>
      <c r="F186" s="3" t="s">
        <v>71</v>
      </c>
      <c r="G186" s="4">
        <v>1</v>
      </c>
      <c r="H186" s="5">
        <v>1</v>
      </c>
      <c r="I186" s="117">
        <f t="shared" si="9"/>
        <v>1</v>
      </c>
    </row>
    <row r="187" spans="2:9">
      <c r="B187" s="116">
        <v>1.75</v>
      </c>
      <c r="C187" s="187" t="s">
        <v>592</v>
      </c>
      <c r="D187" s="187"/>
      <c r="E187" s="15"/>
      <c r="F187" s="3" t="s">
        <v>71</v>
      </c>
      <c r="G187" s="4">
        <v>1</v>
      </c>
      <c r="H187" s="5">
        <v>1</v>
      </c>
      <c r="I187" s="117">
        <f t="shared" si="9"/>
        <v>1</v>
      </c>
    </row>
    <row r="188" spans="2:9">
      <c r="B188" s="116">
        <v>1.76</v>
      </c>
      <c r="C188" s="187" t="s">
        <v>169</v>
      </c>
      <c r="D188" s="187"/>
      <c r="E188" s="15"/>
      <c r="F188" s="3" t="s">
        <v>71</v>
      </c>
      <c r="G188" s="4">
        <v>1</v>
      </c>
      <c r="H188" s="5">
        <v>1</v>
      </c>
      <c r="I188" s="117">
        <f t="shared" si="9"/>
        <v>1</v>
      </c>
    </row>
    <row r="189" spans="2:9">
      <c r="B189" s="116">
        <v>1.77</v>
      </c>
      <c r="C189" s="187" t="s">
        <v>216</v>
      </c>
      <c r="D189" s="187"/>
      <c r="E189" s="15"/>
      <c r="F189" s="3" t="s">
        <v>171</v>
      </c>
      <c r="G189" s="4">
        <v>1</v>
      </c>
      <c r="H189" s="5">
        <v>1</v>
      </c>
      <c r="I189" s="117">
        <f t="shared" si="9"/>
        <v>1</v>
      </c>
    </row>
    <row r="190" spans="2:9">
      <c r="B190" s="116">
        <v>1.78</v>
      </c>
      <c r="C190" s="187" t="s">
        <v>170</v>
      </c>
      <c r="D190" s="187"/>
      <c r="E190" s="15"/>
      <c r="F190" s="3" t="s">
        <v>64</v>
      </c>
      <c r="G190" s="4">
        <v>1</v>
      </c>
      <c r="H190" s="5">
        <v>1</v>
      </c>
      <c r="I190" s="117">
        <f t="shared" si="9"/>
        <v>1</v>
      </c>
    </row>
    <row r="191" spans="2:9">
      <c r="B191" s="116">
        <v>1.79</v>
      </c>
      <c r="C191" s="187" t="s">
        <v>629</v>
      </c>
      <c r="D191" s="187"/>
      <c r="E191" s="15"/>
      <c r="F191" s="3" t="s">
        <v>71</v>
      </c>
      <c r="G191" s="4">
        <v>1</v>
      </c>
      <c r="H191" s="5">
        <v>1</v>
      </c>
      <c r="I191" s="117">
        <f t="shared" si="9"/>
        <v>1</v>
      </c>
    </row>
    <row r="192" spans="2:9">
      <c r="B192" s="116">
        <v>1.79</v>
      </c>
      <c r="C192" s="187" t="s">
        <v>41</v>
      </c>
      <c r="D192" s="187"/>
      <c r="E192" s="15"/>
      <c r="F192" s="3" t="s">
        <v>76</v>
      </c>
      <c r="G192" s="4">
        <v>1</v>
      </c>
      <c r="H192" s="5">
        <v>1</v>
      </c>
      <c r="I192" s="117">
        <f t="shared" si="9"/>
        <v>1</v>
      </c>
    </row>
    <row r="193" spans="2:9">
      <c r="B193" s="116">
        <v>1.79</v>
      </c>
      <c r="C193" s="187" t="s">
        <v>153</v>
      </c>
      <c r="D193" s="187"/>
      <c r="E193" s="15"/>
      <c r="F193" s="3" t="s">
        <v>76</v>
      </c>
      <c r="G193" s="4">
        <v>1</v>
      </c>
      <c r="H193" s="5">
        <v>1</v>
      </c>
      <c r="I193" s="117">
        <f t="shared" si="9"/>
        <v>1</v>
      </c>
    </row>
    <row r="194" spans="2:9">
      <c r="B194" s="118">
        <v>2</v>
      </c>
      <c r="C194" s="191" t="s">
        <v>22</v>
      </c>
      <c r="D194" s="191"/>
      <c r="E194" s="16"/>
      <c r="F194" s="6"/>
      <c r="G194" s="4">
        <v>1</v>
      </c>
      <c r="H194" s="5">
        <v>1</v>
      </c>
      <c r="I194" s="119">
        <f>I195+I201+I204+I212+I218+I227+I237</f>
        <v>40</v>
      </c>
    </row>
    <row r="195" spans="2:9">
      <c r="B195" s="114">
        <v>2.1</v>
      </c>
      <c r="C195" s="195" t="s">
        <v>636</v>
      </c>
      <c r="D195" s="195"/>
      <c r="E195" s="105" t="s">
        <v>147</v>
      </c>
      <c r="F195" s="19"/>
      <c r="G195" s="4">
        <v>1</v>
      </c>
      <c r="H195" s="5">
        <v>1</v>
      </c>
      <c r="I195" s="115">
        <f>SUM(I196:I200)</f>
        <v>5</v>
      </c>
    </row>
    <row r="196" spans="2:9">
      <c r="B196" s="116">
        <v>2.11</v>
      </c>
      <c r="C196" s="187" t="s">
        <v>216</v>
      </c>
      <c r="D196" s="187"/>
      <c r="E196" s="15"/>
      <c r="F196" s="3" t="s">
        <v>171</v>
      </c>
      <c r="G196" s="4">
        <v>1</v>
      </c>
      <c r="H196" s="5">
        <v>1</v>
      </c>
      <c r="I196" s="117">
        <f>+H196*G196</f>
        <v>1</v>
      </c>
    </row>
    <row r="197" spans="2:9">
      <c r="B197" s="116">
        <v>2.12</v>
      </c>
      <c r="C197" s="187" t="s">
        <v>170</v>
      </c>
      <c r="D197" s="187"/>
      <c r="E197" s="15"/>
      <c r="F197" s="3" t="s">
        <v>64</v>
      </c>
      <c r="G197" s="4">
        <v>1</v>
      </c>
      <c r="H197" s="5">
        <v>1</v>
      </c>
      <c r="I197" s="117">
        <f>+H197*G197</f>
        <v>1</v>
      </c>
    </row>
    <row r="198" spans="2:9">
      <c r="B198" s="116">
        <v>2.13</v>
      </c>
      <c r="C198" s="187" t="s">
        <v>172</v>
      </c>
      <c r="D198" s="187"/>
      <c r="E198" s="15"/>
      <c r="F198" s="3" t="s">
        <v>171</v>
      </c>
      <c r="G198" s="4">
        <v>1</v>
      </c>
      <c r="H198" s="5">
        <v>1</v>
      </c>
      <c r="I198" s="117">
        <f>+H198*G198</f>
        <v>1</v>
      </c>
    </row>
    <row r="199" spans="2:9">
      <c r="B199" s="116">
        <v>2.14</v>
      </c>
      <c r="C199" s="187" t="s">
        <v>41</v>
      </c>
      <c r="D199" s="187"/>
      <c r="E199" s="15"/>
      <c r="F199" s="3" t="s">
        <v>76</v>
      </c>
      <c r="G199" s="4">
        <v>1</v>
      </c>
      <c r="H199" s="5">
        <v>1</v>
      </c>
      <c r="I199" s="117">
        <f>+H199*G199</f>
        <v>1</v>
      </c>
    </row>
    <row r="200" spans="2:9">
      <c r="B200" s="116">
        <v>2.15</v>
      </c>
      <c r="C200" s="187" t="s">
        <v>153</v>
      </c>
      <c r="D200" s="187"/>
      <c r="E200" s="15"/>
      <c r="F200" s="3" t="s">
        <v>76</v>
      </c>
      <c r="G200" s="4">
        <v>1</v>
      </c>
      <c r="H200" s="5">
        <v>1</v>
      </c>
      <c r="I200" s="117">
        <f>+H200*G200</f>
        <v>1</v>
      </c>
    </row>
    <row r="201" spans="2:9">
      <c r="B201" s="114">
        <v>2.2000000000000002</v>
      </c>
      <c r="C201" s="195" t="s">
        <v>79</v>
      </c>
      <c r="D201" s="195"/>
      <c r="E201" s="105" t="s">
        <v>147</v>
      </c>
      <c r="F201" s="19"/>
      <c r="G201" s="4">
        <v>1</v>
      </c>
      <c r="H201" s="5">
        <v>1</v>
      </c>
      <c r="I201" s="115">
        <f>SUM(I202:I203)</f>
        <v>2</v>
      </c>
    </row>
    <row r="202" spans="2:9">
      <c r="B202" s="116">
        <v>2.21</v>
      </c>
      <c r="C202" s="187" t="s">
        <v>173</v>
      </c>
      <c r="D202" s="187"/>
      <c r="E202" s="15"/>
      <c r="F202" s="3" t="s">
        <v>74</v>
      </c>
      <c r="G202" s="4">
        <v>1</v>
      </c>
      <c r="H202" s="5">
        <v>1</v>
      </c>
      <c r="I202" s="117">
        <f>+H202*G202</f>
        <v>1</v>
      </c>
    </row>
    <row r="203" spans="2:9">
      <c r="B203" s="116">
        <v>2.2200000000000002</v>
      </c>
      <c r="C203" s="187" t="s">
        <v>174</v>
      </c>
      <c r="D203" s="187"/>
      <c r="E203" s="15"/>
      <c r="F203" s="3" t="s">
        <v>74</v>
      </c>
      <c r="G203" s="4">
        <v>1</v>
      </c>
      <c r="H203" s="5">
        <v>1</v>
      </c>
      <c r="I203" s="117">
        <f>+H203*G203</f>
        <v>1</v>
      </c>
    </row>
    <row r="204" spans="2:9">
      <c r="B204" s="114">
        <v>2.2999999999999998</v>
      </c>
      <c r="C204" s="195" t="s">
        <v>80</v>
      </c>
      <c r="D204" s="195"/>
      <c r="E204" s="105" t="s">
        <v>147</v>
      </c>
      <c r="F204" s="19"/>
      <c r="G204" s="4">
        <v>1</v>
      </c>
      <c r="H204" s="5">
        <v>1</v>
      </c>
      <c r="I204" s="115">
        <f>SUM(I205:I211)</f>
        <v>7</v>
      </c>
    </row>
    <row r="205" spans="2:9">
      <c r="B205" s="116">
        <v>2.31</v>
      </c>
      <c r="C205" s="187" t="s">
        <v>175</v>
      </c>
      <c r="D205" s="187"/>
      <c r="E205" s="15"/>
      <c r="F205" s="3" t="s">
        <v>71</v>
      </c>
      <c r="G205" s="4">
        <v>1</v>
      </c>
      <c r="H205" s="5">
        <v>1</v>
      </c>
      <c r="I205" s="117">
        <f t="shared" ref="I205:I211" si="10">+H205*G205</f>
        <v>1</v>
      </c>
    </row>
    <row r="206" spans="2:9">
      <c r="B206" s="116">
        <v>2.3199999999999998</v>
      </c>
      <c r="C206" s="187" t="s">
        <v>176</v>
      </c>
      <c r="D206" s="187"/>
      <c r="E206" s="15"/>
      <c r="F206" s="3" t="s">
        <v>178</v>
      </c>
      <c r="G206" s="4">
        <v>1</v>
      </c>
      <c r="H206" s="5">
        <v>1</v>
      </c>
      <c r="I206" s="117">
        <f t="shared" si="10"/>
        <v>1</v>
      </c>
    </row>
    <row r="207" spans="2:9">
      <c r="B207" s="116">
        <v>2.33</v>
      </c>
      <c r="C207" s="187" t="s">
        <v>177</v>
      </c>
      <c r="D207" s="187"/>
      <c r="E207" s="15"/>
      <c r="F207" s="3" t="s">
        <v>178</v>
      </c>
      <c r="G207" s="4">
        <v>1</v>
      </c>
      <c r="H207" s="5">
        <v>1</v>
      </c>
      <c r="I207" s="117">
        <f t="shared" si="10"/>
        <v>1</v>
      </c>
    </row>
    <row r="208" spans="2:9">
      <c r="B208" s="116">
        <v>2.34</v>
      </c>
      <c r="C208" s="187" t="s">
        <v>163</v>
      </c>
      <c r="D208" s="187"/>
      <c r="E208" s="15"/>
      <c r="F208" s="3" t="s">
        <v>171</v>
      </c>
      <c r="G208" s="4">
        <v>1</v>
      </c>
      <c r="H208" s="5">
        <v>1</v>
      </c>
      <c r="I208" s="117">
        <f t="shared" si="10"/>
        <v>1</v>
      </c>
    </row>
    <row r="209" spans="2:9">
      <c r="B209" s="116">
        <v>2.35</v>
      </c>
      <c r="C209" s="187" t="s">
        <v>80</v>
      </c>
      <c r="D209" s="187"/>
      <c r="E209" s="15"/>
      <c r="F209" s="3" t="s">
        <v>74</v>
      </c>
      <c r="G209" s="4">
        <v>1</v>
      </c>
      <c r="H209" s="5">
        <v>1</v>
      </c>
      <c r="I209" s="117">
        <f t="shared" si="10"/>
        <v>1</v>
      </c>
    </row>
    <row r="210" spans="2:9">
      <c r="B210" s="116">
        <v>2.36</v>
      </c>
      <c r="C210" s="187" t="s">
        <v>41</v>
      </c>
      <c r="D210" s="187"/>
      <c r="E210" s="15"/>
      <c r="F210" s="3" t="s">
        <v>76</v>
      </c>
      <c r="G210" s="4">
        <v>1</v>
      </c>
      <c r="H210" s="5">
        <v>1</v>
      </c>
      <c r="I210" s="117">
        <f t="shared" si="10"/>
        <v>1</v>
      </c>
    </row>
    <row r="211" spans="2:9">
      <c r="B211" s="116" t="s">
        <v>181</v>
      </c>
      <c r="C211" s="187" t="s">
        <v>153</v>
      </c>
      <c r="D211" s="187"/>
      <c r="E211" s="15"/>
      <c r="F211" s="3" t="s">
        <v>76</v>
      </c>
      <c r="G211" s="4">
        <v>1</v>
      </c>
      <c r="H211" s="5">
        <v>1</v>
      </c>
      <c r="I211" s="117">
        <f t="shared" si="10"/>
        <v>1</v>
      </c>
    </row>
    <row r="212" spans="2:9">
      <c r="B212" s="114">
        <v>2.4</v>
      </c>
      <c r="C212" s="195" t="s">
        <v>81</v>
      </c>
      <c r="D212" s="195"/>
      <c r="E212" s="105" t="s">
        <v>147</v>
      </c>
      <c r="F212" s="19"/>
      <c r="G212" s="4">
        <v>1</v>
      </c>
      <c r="H212" s="5">
        <v>1</v>
      </c>
      <c r="I212" s="115">
        <f>SUM(I213:I217)</f>
        <v>5</v>
      </c>
    </row>
    <row r="213" spans="2:9">
      <c r="B213" s="116">
        <v>2.41</v>
      </c>
      <c r="C213" s="187" t="s">
        <v>46</v>
      </c>
      <c r="D213" s="187"/>
      <c r="E213" s="15"/>
      <c r="F213" s="3" t="s">
        <v>178</v>
      </c>
      <c r="G213" s="4">
        <v>1</v>
      </c>
      <c r="H213" s="5">
        <v>1</v>
      </c>
      <c r="I213" s="117">
        <f>+H213*G213</f>
        <v>1</v>
      </c>
    </row>
    <row r="214" spans="2:9">
      <c r="B214" s="116">
        <v>2.42</v>
      </c>
      <c r="C214" s="187" t="s">
        <v>646</v>
      </c>
      <c r="D214" s="187"/>
      <c r="E214" s="128"/>
      <c r="F214" s="129" t="s">
        <v>178</v>
      </c>
      <c r="G214" s="4">
        <v>1</v>
      </c>
      <c r="H214" s="5">
        <v>1</v>
      </c>
      <c r="I214" s="117">
        <f>+H214*G214</f>
        <v>1</v>
      </c>
    </row>
    <row r="215" spans="2:9">
      <c r="B215" s="116">
        <v>2.4300000000000002</v>
      </c>
      <c r="C215" s="187" t="s">
        <v>176</v>
      </c>
      <c r="D215" s="187"/>
      <c r="E215" s="15"/>
      <c r="F215" s="3" t="s">
        <v>178</v>
      </c>
      <c r="G215" s="4">
        <v>1</v>
      </c>
      <c r="H215" s="5">
        <v>1</v>
      </c>
      <c r="I215" s="117">
        <f>+H215*G215</f>
        <v>1</v>
      </c>
    </row>
    <row r="216" spans="2:9">
      <c r="B216" s="116">
        <v>2.44</v>
      </c>
      <c r="C216" s="187" t="s">
        <v>179</v>
      </c>
      <c r="D216" s="187"/>
      <c r="E216" s="15"/>
      <c r="F216" s="3" t="s">
        <v>178</v>
      </c>
      <c r="G216" s="4">
        <v>1</v>
      </c>
      <c r="H216" s="5">
        <v>1</v>
      </c>
      <c r="I216" s="117">
        <f>+H216*G216</f>
        <v>1</v>
      </c>
    </row>
    <row r="217" spans="2:9">
      <c r="B217" s="116">
        <v>2.4500000000000002</v>
      </c>
      <c r="C217" s="187" t="s">
        <v>180</v>
      </c>
      <c r="D217" s="187"/>
      <c r="E217" s="15"/>
      <c r="F217" s="3" t="s">
        <v>51</v>
      </c>
      <c r="G217" s="4">
        <v>1</v>
      </c>
      <c r="H217" s="5">
        <v>1</v>
      </c>
      <c r="I217" s="117">
        <f>+H217*G217</f>
        <v>1</v>
      </c>
    </row>
    <row r="218" spans="2:9">
      <c r="B218" s="114">
        <v>2.5</v>
      </c>
      <c r="C218" s="195" t="s">
        <v>82</v>
      </c>
      <c r="D218" s="195"/>
      <c r="E218" s="105" t="s">
        <v>147</v>
      </c>
      <c r="F218" s="19"/>
      <c r="G218" s="4">
        <v>1</v>
      </c>
      <c r="H218" s="5">
        <v>1</v>
      </c>
      <c r="I218" s="115">
        <f>SUM(I219:I226)</f>
        <v>8</v>
      </c>
    </row>
    <row r="219" spans="2:9">
      <c r="B219" s="116">
        <v>2.5099999999999998</v>
      </c>
      <c r="C219" s="187" t="s">
        <v>182</v>
      </c>
      <c r="D219" s="187"/>
      <c r="E219" s="15"/>
      <c r="F219" s="3" t="s">
        <v>74</v>
      </c>
      <c r="G219" s="4">
        <v>1</v>
      </c>
      <c r="H219" s="5">
        <v>1</v>
      </c>
      <c r="I219" s="117">
        <f t="shared" ref="I219:I226" si="11">+H219*G219</f>
        <v>1</v>
      </c>
    </row>
    <row r="220" spans="2:9">
      <c r="B220" s="116"/>
      <c r="C220" s="187" t="s">
        <v>175</v>
      </c>
      <c r="D220" s="187"/>
      <c r="E220" s="128"/>
      <c r="F220" s="129" t="s">
        <v>71</v>
      </c>
      <c r="G220" s="4">
        <v>1</v>
      </c>
      <c r="H220" s="5">
        <v>1</v>
      </c>
      <c r="I220" s="117">
        <f t="shared" si="11"/>
        <v>1</v>
      </c>
    </row>
    <row r="221" spans="2:9">
      <c r="B221" s="116"/>
      <c r="C221" s="187" t="s">
        <v>164</v>
      </c>
      <c r="D221" s="187"/>
      <c r="E221" s="128"/>
      <c r="F221" s="131" t="s">
        <v>71</v>
      </c>
      <c r="G221" s="4">
        <v>1</v>
      </c>
      <c r="H221" s="5">
        <v>1</v>
      </c>
      <c r="I221" s="117">
        <f t="shared" si="11"/>
        <v>1</v>
      </c>
    </row>
    <row r="222" spans="2:9">
      <c r="B222" s="116"/>
      <c r="C222" s="189" t="s">
        <v>637</v>
      </c>
      <c r="D222" s="190"/>
      <c r="E222" s="128"/>
      <c r="F222" s="131" t="s">
        <v>71</v>
      </c>
      <c r="G222" s="4">
        <v>1</v>
      </c>
      <c r="H222" s="5">
        <v>1</v>
      </c>
      <c r="I222" s="117">
        <f t="shared" si="11"/>
        <v>1</v>
      </c>
    </row>
    <row r="223" spans="2:9">
      <c r="B223" s="116"/>
      <c r="C223" s="189" t="s">
        <v>161</v>
      </c>
      <c r="D223" s="190"/>
      <c r="E223" s="128"/>
      <c r="F223" s="131" t="s">
        <v>71</v>
      </c>
      <c r="G223" s="4">
        <v>1</v>
      </c>
      <c r="H223" s="5">
        <v>1</v>
      </c>
      <c r="I223" s="117">
        <f t="shared" si="11"/>
        <v>1</v>
      </c>
    </row>
    <row r="224" spans="2:9">
      <c r="B224" s="116"/>
      <c r="C224" s="189" t="s">
        <v>638</v>
      </c>
      <c r="D224" s="190"/>
      <c r="E224" s="128"/>
      <c r="F224" s="129" t="s">
        <v>178</v>
      </c>
      <c r="G224" s="4">
        <v>1</v>
      </c>
      <c r="H224" s="5">
        <v>1</v>
      </c>
      <c r="I224" s="117">
        <f t="shared" si="11"/>
        <v>1</v>
      </c>
    </row>
    <row r="225" spans="2:9">
      <c r="B225" s="116">
        <v>2.52</v>
      </c>
      <c r="C225" s="187" t="s">
        <v>41</v>
      </c>
      <c r="D225" s="187"/>
      <c r="E225" s="15"/>
      <c r="F225" s="3" t="s">
        <v>183</v>
      </c>
      <c r="G225" s="4">
        <v>1</v>
      </c>
      <c r="H225" s="5">
        <v>1</v>
      </c>
      <c r="I225" s="117">
        <f t="shared" si="11"/>
        <v>1</v>
      </c>
    </row>
    <row r="226" spans="2:9">
      <c r="B226" s="116">
        <v>2.5299999999999998</v>
      </c>
      <c r="C226" s="187" t="s">
        <v>153</v>
      </c>
      <c r="D226" s="187"/>
      <c r="E226" s="15"/>
      <c r="F226" s="3" t="s">
        <v>76</v>
      </c>
      <c r="G226" s="4">
        <v>1</v>
      </c>
      <c r="H226" s="5">
        <v>1</v>
      </c>
      <c r="I226" s="117">
        <f t="shared" si="11"/>
        <v>1</v>
      </c>
    </row>
    <row r="227" spans="2:9">
      <c r="B227" s="114">
        <v>2.6</v>
      </c>
      <c r="C227" s="195" t="s">
        <v>83</v>
      </c>
      <c r="D227" s="195"/>
      <c r="E227" s="105" t="s">
        <v>147</v>
      </c>
      <c r="F227" s="19"/>
      <c r="G227" s="4">
        <v>1</v>
      </c>
      <c r="H227" s="5">
        <v>1</v>
      </c>
      <c r="I227" s="115">
        <f>SUM(I228:I236)</f>
        <v>9</v>
      </c>
    </row>
    <row r="228" spans="2:9">
      <c r="B228" s="116"/>
      <c r="C228" s="187" t="s">
        <v>216</v>
      </c>
      <c r="D228" s="187"/>
      <c r="E228" s="15"/>
      <c r="F228" s="3" t="s">
        <v>171</v>
      </c>
      <c r="G228" s="4">
        <v>1</v>
      </c>
      <c r="H228" s="5">
        <v>1</v>
      </c>
      <c r="I228" s="117">
        <f t="shared" ref="I228:I234" si="12">+H228*G228</f>
        <v>1</v>
      </c>
    </row>
    <row r="229" spans="2:9">
      <c r="B229" s="116"/>
      <c r="C229" s="187" t="s">
        <v>170</v>
      </c>
      <c r="D229" s="187"/>
      <c r="E229" s="15"/>
      <c r="F229" s="3" t="s">
        <v>64</v>
      </c>
      <c r="G229" s="4">
        <v>1</v>
      </c>
      <c r="H229" s="5">
        <v>1</v>
      </c>
      <c r="I229" s="117">
        <f t="shared" si="12"/>
        <v>1</v>
      </c>
    </row>
    <row r="230" spans="2:9">
      <c r="B230" s="116"/>
      <c r="C230" s="187" t="s">
        <v>187</v>
      </c>
      <c r="D230" s="187"/>
      <c r="E230" s="15"/>
      <c r="F230" s="3" t="s">
        <v>74</v>
      </c>
      <c r="G230" s="4">
        <v>1</v>
      </c>
      <c r="H230" s="5">
        <v>1</v>
      </c>
      <c r="I230" s="117">
        <f t="shared" si="12"/>
        <v>1</v>
      </c>
    </row>
    <row r="231" spans="2:9">
      <c r="B231" s="116"/>
      <c r="C231" s="187" t="s">
        <v>305</v>
      </c>
      <c r="D231" s="187"/>
      <c r="E231" s="15"/>
      <c r="F231" s="3" t="s">
        <v>74</v>
      </c>
      <c r="G231" s="4">
        <v>1</v>
      </c>
      <c r="H231" s="5">
        <v>1</v>
      </c>
      <c r="I231" s="117">
        <f t="shared" si="12"/>
        <v>1</v>
      </c>
    </row>
    <row r="232" spans="2:9">
      <c r="B232" s="116"/>
      <c r="C232" s="187" t="s">
        <v>184</v>
      </c>
      <c r="D232" s="187"/>
      <c r="E232" s="15"/>
      <c r="F232" s="3" t="s">
        <v>74</v>
      </c>
      <c r="G232" s="4">
        <v>1</v>
      </c>
      <c r="H232" s="5">
        <v>1</v>
      </c>
      <c r="I232" s="117">
        <f t="shared" si="12"/>
        <v>1</v>
      </c>
    </row>
    <row r="233" spans="2:9">
      <c r="B233" s="116"/>
      <c r="C233" s="187" t="s">
        <v>185</v>
      </c>
      <c r="D233" s="187"/>
      <c r="E233" s="15"/>
      <c r="F233" s="3" t="s">
        <v>171</v>
      </c>
      <c r="G233" s="4">
        <v>1</v>
      </c>
      <c r="H233" s="5">
        <v>1</v>
      </c>
      <c r="I233" s="117">
        <f t="shared" si="12"/>
        <v>1</v>
      </c>
    </row>
    <row r="234" spans="2:9">
      <c r="B234" s="116"/>
      <c r="C234" s="187" t="s">
        <v>186</v>
      </c>
      <c r="D234" s="187"/>
      <c r="E234" s="15"/>
      <c r="F234" s="3" t="s">
        <v>171</v>
      </c>
      <c r="G234" s="4">
        <v>1</v>
      </c>
      <c r="H234" s="5">
        <v>1</v>
      </c>
      <c r="I234" s="117">
        <f t="shared" si="12"/>
        <v>1</v>
      </c>
    </row>
    <row r="235" spans="2:9">
      <c r="B235" s="116"/>
      <c r="C235" s="187" t="s">
        <v>41</v>
      </c>
      <c r="D235" s="187"/>
      <c r="E235" s="15"/>
      <c r="F235" s="3" t="s">
        <v>76</v>
      </c>
      <c r="G235" s="4">
        <v>1</v>
      </c>
      <c r="H235" s="5">
        <v>1</v>
      </c>
      <c r="I235" s="117">
        <f>+H235*G235</f>
        <v>1</v>
      </c>
    </row>
    <row r="236" spans="2:9">
      <c r="B236" s="116"/>
      <c r="C236" s="187" t="s">
        <v>153</v>
      </c>
      <c r="D236" s="187"/>
      <c r="E236" s="15"/>
      <c r="F236" s="3" t="s">
        <v>76</v>
      </c>
      <c r="G236" s="4">
        <v>1</v>
      </c>
      <c r="H236" s="5">
        <v>1</v>
      </c>
      <c r="I236" s="117">
        <f>+H236*G236</f>
        <v>1</v>
      </c>
    </row>
    <row r="237" spans="2:9">
      <c r="B237" s="114">
        <v>2.7</v>
      </c>
      <c r="C237" s="195" t="s">
        <v>84</v>
      </c>
      <c r="D237" s="195"/>
      <c r="E237" s="105" t="s">
        <v>147</v>
      </c>
      <c r="F237" s="19"/>
      <c r="G237" s="4">
        <v>1</v>
      </c>
      <c r="H237" s="5">
        <v>1</v>
      </c>
      <c r="I237" s="115">
        <f>SUM(I238:I241)</f>
        <v>4</v>
      </c>
    </row>
    <row r="238" spans="2:9">
      <c r="B238" s="116"/>
      <c r="C238" s="187" t="s">
        <v>216</v>
      </c>
      <c r="D238" s="187"/>
      <c r="E238" s="15"/>
      <c r="F238" s="3" t="s">
        <v>171</v>
      </c>
      <c r="G238" s="4">
        <v>1</v>
      </c>
      <c r="H238" s="5">
        <v>1</v>
      </c>
      <c r="I238" s="117">
        <f>+H238*G238</f>
        <v>1</v>
      </c>
    </row>
    <row r="239" spans="2:9">
      <c r="B239" s="116"/>
      <c r="C239" s="187" t="s">
        <v>170</v>
      </c>
      <c r="D239" s="187"/>
      <c r="E239" s="15"/>
      <c r="F239" s="3" t="s">
        <v>64</v>
      </c>
      <c r="G239" s="4">
        <v>1</v>
      </c>
      <c r="H239" s="5">
        <v>1</v>
      </c>
      <c r="I239" s="117">
        <f>+H239*G239</f>
        <v>1</v>
      </c>
    </row>
    <row r="240" spans="2:9">
      <c r="B240" s="116"/>
      <c r="C240" s="187" t="s">
        <v>41</v>
      </c>
      <c r="D240" s="187"/>
      <c r="E240" s="15"/>
      <c r="F240" s="3" t="s">
        <v>76</v>
      </c>
      <c r="G240" s="4">
        <v>1</v>
      </c>
      <c r="H240" s="5">
        <v>1</v>
      </c>
      <c r="I240" s="117">
        <f>+H240*G240</f>
        <v>1</v>
      </c>
    </row>
    <row r="241" spans="2:9">
      <c r="B241" s="116"/>
      <c r="C241" s="187" t="s">
        <v>153</v>
      </c>
      <c r="D241" s="187"/>
      <c r="E241" s="15"/>
      <c r="F241" s="3" t="s">
        <v>76</v>
      </c>
      <c r="G241" s="4">
        <v>1</v>
      </c>
      <c r="H241" s="5">
        <v>1</v>
      </c>
      <c r="I241" s="117">
        <f>+H241*G241</f>
        <v>1</v>
      </c>
    </row>
    <row r="242" spans="2:9">
      <c r="B242" s="118">
        <v>3</v>
      </c>
      <c r="C242" s="191" t="s">
        <v>21</v>
      </c>
      <c r="D242" s="191"/>
      <c r="E242" s="16"/>
      <c r="F242" s="6"/>
      <c r="G242" s="4">
        <v>1</v>
      </c>
      <c r="H242" s="5">
        <v>1</v>
      </c>
      <c r="I242" s="119">
        <f>I243+I251+I257+I270+I275+I281+I285+I289+I294+I300</f>
        <v>51</v>
      </c>
    </row>
    <row r="243" spans="2:9">
      <c r="B243" s="114">
        <v>3.1</v>
      </c>
      <c r="C243" s="197" t="s">
        <v>85</v>
      </c>
      <c r="D243" s="197"/>
      <c r="E243" s="105" t="s">
        <v>147</v>
      </c>
      <c r="F243" s="19"/>
      <c r="G243" s="4">
        <v>1</v>
      </c>
      <c r="H243" s="5">
        <v>1</v>
      </c>
      <c r="I243" s="115">
        <f>SUM(I244:I250)</f>
        <v>7</v>
      </c>
    </row>
    <row r="244" spans="2:9">
      <c r="B244" s="116">
        <v>3.11</v>
      </c>
      <c r="C244" s="187" t="s">
        <v>191</v>
      </c>
      <c r="D244" s="187"/>
      <c r="E244" s="15"/>
      <c r="F244" s="3" t="s">
        <v>74</v>
      </c>
      <c r="G244" s="4">
        <v>1</v>
      </c>
      <c r="H244" s="5">
        <v>1</v>
      </c>
      <c r="I244" s="117">
        <f t="shared" ref="I244:I250" si="13">+H244*G244</f>
        <v>1</v>
      </c>
    </row>
    <row r="245" spans="2:9">
      <c r="B245" s="116">
        <v>3.12</v>
      </c>
      <c r="C245" s="187" t="s">
        <v>639</v>
      </c>
      <c r="D245" s="187"/>
      <c r="E245" s="15"/>
      <c r="F245" s="3" t="s">
        <v>74</v>
      </c>
      <c r="G245" s="4">
        <v>1</v>
      </c>
      <c r="H245" s="5">
        <v>1</v>
      </c>
      <c r="I245" s="117">
        <f t="shared" si="13"/>
        <v>1</v>
      </c>
    </row>
    <row r="246" spans="2:9">
      <c r="B246" s="116">
        <v>3.13</v>
      </c>
      <c r="C246" s="187" t="s">
        <v>640</v>
      </c>
      <c r="D246" s="187"/>
      <c r="E246" s="15"/>
      <c r="F246" s="3" t="s">
        <v>74</v>
      </c>
      <c r="G246" s="4">
        <v>1</v>
      </c>
      <c r="H246" s="5">
        <v>1</v>
      </c>
      <c r="I246" s="117">
        <f t="shared" si="13"/>
        <v>1</v>
      </c>
    </row>
    <row r="247" spans="2:9">
      <c r="B247" s="116">
        <v>3.14</v>
      </c>
      <c r="C247" s="187" t="s">
        <v>185</v>
      </c>
      <c r="D247" s="187"/>
      <c r="E247" s="15"/>
      <c r="F247" s="3" t="s">
        <v>171</v>
      </c>
      <c r="G247" s="4">
        <v>1</v>
      </c>
      <c r="H247" s="5">
        <v>1</v>
      </c>
      <c r="I247" s="117">
        <f t="shared" si="13"/>
        <v>1</v>
      </c>
    </row>
    <row r="248" spans="2:9">
      <c r="B248" s="116">
        <v>3.16</v>
      </c>
      <c r="C248" s="187" t="s">
        <v>186</v>
      </c>
      <c r="D248" s="187"/>
      <c r="E248" s="15"/>
      <c r="F248" s="3" t="s">
        <v>171</v>
      </c>
      <c r="G248" s="4">
        <v>1</v>
      </c>
      <c r="H248" s="5">
        <v>1</v>
      </c>
      <c r="I248" s="117">
        <f t="shared" si="13"/>
        <v>1</v>
      </c>
    </row>
    <row r="249" spans="2:9">
      <c r="B249" s="116">
        <v>3.17</v>
      </c>
      <c r="C249" s="187" t="s">
        <v>41</v>
      </c>
      <c r="D249" s="187"/>
      <c r="E249" s="15"/>
      <c r="F249" s="3" t="s">
        <v>76</v>
      </c>
      <c r="G249" s="4">
        <v>1</v>
      </c>
      <c r="H249" s="5">
        <v>1</v>
      </c>
      <c r="I249" s="117">
        <f t="shared" si="13"/>
        <v>1</v>
      </c>
    </row>
    <row r="250" spans="2:9">
      <c r="B250" s="116">
        <v>3.18</v>
      </c>
      <c r="C250" s="187" t="s">
        <v>153</v>
      </c>
      <c r="D250" s="187"/>
      <c r="E250" s="15"/>
      <c r="F250" s="3" t="s">
        <v>76</v>
      </c>
      <c r="G250" s="4">
        <v>1</v>
      </c>
      <c r="H250" s="5">
        <v>1</v>
      </c>
      <c r="I250" s="117">
        <f t="shared" si="13"/>
        <v>1</v>
      </c>
    </row>
    <row r="251" spans="2:9">
      <c r="B251" s="114">
        <v>3.2</v>
      </c>
      <c r="C251" s="197" t="s">
        <v>86</v>
      </c>
      <c r="D251" s="197"/>
      <c r="E251" s="105" t="s">
        <v>147</v>
      </c>
      <c r="F251" s="19"/>
      <c r="G251" s="4">
        <v>1</v>
      </c>
      <c r="H251" s="5">
        <v>1</v>
      </c>
      <c r="I251" s="115">
        <f>SUM(I252:I256)</f>
        <v>5</v>
      </c>
    </row>
    <row r="252" spans="2:9">
      <c r="B252" s="116">
        <v>3.21</v>
      </c>
      <c r="C252" s="187" t="s">
        <v>216</v>
      </c>
      <c r="D252" s="187"/>
      <c r="E252" s="15"/>
      <c r="F252" s="3" t="s">
        <v>171</v>
      </c>
      <c r="G252" s="4">
        <v>1</v>
      </c>
      <c r="H252" s="5">
        <v>1</v>
      </c>
      <c r="I252" s="117">
        <f>+H252*G252</f>
        <v>1</v>
      </c>
    </row>
    <row r="253" spans="2:9">
      <c r="B253" s="116">
        <v>3.22</v>
      </c>
      <c r="C253" s="187" t="s">
        <v>190</v>
      </c>
      <c r="D253" s="187"/>
      <c r="E253" s="15"/>
      <c r="F253" s="3" t="s">
        <v>171</v>
      </c>
      <c r="G253" s="4">
        <v>1</v>
      </c>
      <c r="H253" s="5">
        <v>1</v>
      </c>
      <c r="I253" s="117">
        <f>+H253*G253</f>
        <v>1</v>
      </c>
    </row>
    <row r="254" spans="2:9">
      <c r="B254" s="116">
        <v>3.2</v>
      </c>
      <c r="C254" s="187" t="s">
        <v>157</v>
      </c>
      <c r="D254" s="187"/>
      <c r="E254" s="15"/>
      <c r="F254" s="3" t="s">
        <v>64</v>
      </c>
      <c r="G254" s="4">
        <v>1</v>
      </c>
      <c r="H254" s="5">
        <v>1</v>
      </c>
      <c r="I254" s="117">
        <f>+H254*G254</f>
        <v>1</v>
      </c>
    </row>
    <row r="255" spans="2:9">
      <c r="B255" s="116">
        <v>3.24</v>
      </c>
      <c r="C255" s="187" t="s">
        <v>41</v>
      </c>
      <c r="D255" s="187"/>
      <c r="E255" s="15"/>
      <c r="F255" s="3" t="s">
        <v>76</v>
      </c>
      <c r="G255" s="4">
        <v>1</v>
      </c>
      <c r="H255" s="5">
        <v>1</v>
      </c>
      <c r="I255" s="117">
        <f>+H255*G255</f>
        <v>1</v>
      </c>
    </row>
    <row r="256" spans="2:9">
      <c r="B256" s="116">
        <v>3.25</v>
      </c>
      <c r="C256" s="187" t="s">
        <v>153</v>
      </c>
      <c r="D256" s="187"/>
      <c r="E256" s="15"/>
      <c r="F256" s="3" t="s">
        <v>76</v>
      </c>
      <c r="G256" s="4">
        <v>1</v>
      </c>
      <c r="H256" s="5">
        <v>1</v>
      </c>
      <c r="I256" s="117">
        <f>+H256*G256</f>
        <v>1</v>
      </c>
    </row>
    <row r="257" spans="2:9">
      <c r="B257" s="114">
        <v>3.3</v>
      </c>
      <c r="C257" s="197" t="s">
        <v>87</v>
      </c>
      <c r="D257" s="197"/>
      <c r="E257" s="105" t="s">
        <v>147</v>
      </c>
      <c r="F257" s="19"/>
      <c r="G257" s="4">
        <v>1</v>
      </c>
      <c r="H257" s="5">
        <v>1</v>
      </c>
      <c r="I257" s="115">
        <f>SUM(I258:I269)</f>
        <v>12</v>
      </c>
    </row>
    <row r="258" spans="2:9">
      <c r="B258" s="116">
        <v>3.31</v>
      </c>
      <c r="C258" s="187" t="s">
        <v>158</v>
      </c>
      <c r="D258" s="187"/>
      <c r="E258" s="15"/>
      <c r="F258" s="3" t="s">
        <v>165</v>
      </c>
      <c r="G258" s="4">
        <v>1</v>
      </c>
      <c r="H258" s="5">
        <v>1</v>
      </c>
      <c r="I258" s="117">
        <f t="shared" ref="I258:I267" si="14">+H258*G258</f>
        <v>1</v>
      </c>
    </row>
    <row r="259" spans="2:9">
      <c r="B259" s="116">
        <v>3.32</v>
      </c>
      <c r="C259" s="187" t="s">
        <v>216</v>
      </c>
      <c r="D259" s="187"/>
      <c r="E259" s="15"/>
      <c r="F259" s="3" t="s">
        <v>171</v>
      </c>
      <c r="G259" s="4">
        <v>1</v>
      </c>
      <c r="H259" s="5">
        <v>1</v>
      </c>
      <c r="I259" s="117">
        <f t="shared" si="14"/>
        <v>1</v>
      </c>
    </row>
    <row r="260" spans="2:9">
      <c r="B260" s="116">
        <v>3.33</v>
      </c>
      <c r="C260" s="187" t="s">
        <v>641</v>
      </c>
      <c r="D260" s="187"/>
      <c r="E260" s="15"/>
      <c r="F260" s="3" t="s">
        <v>64</v>
      </c>
      <c r="G260" s="4">
        <v>1</v>
      </c>
      <c r="H260" s="5">
        <v>1</v>
      </c>
      <c r="I260" s="117">
        <f t="shared" si="14"/>
        <v>1</v>
      </c>
    </row>
    <row r="261" spans="2:9">
      <c r="B261" s="116">
        <v>3.34</v>
      </c>
      <c r="C261" s="187" t="s">
        <v>188</v>
      </c>
      <c r="D261" s="187"/>
      <c r="E261" s="15"/>
      <c r="F261" s="3" t="s">
        <v>71</v>
      </c>
      <c r="G261" s="4">
        <v>1</v>
      </c>
      <c r="H261" s="5">
        <v>1</v>
      </c>
      <c r="I261" s="117">
        <f t="shared" si="14"/>
        <v>1</v>
      </c>
    </row>
    <row r="262" spans="2:9">
      <c r="B262" s="116">
        <v>3.35</v>
      </c>
      <c r="C262" s="187" t="s">
        <v>179</v>
      </c>
      <c r="D262" s="187"/>
      <c r="E262" s="15"/>
      <c r="F262" s="3" t="s">
        <v>178</v>
      </c>
      <c r="G262" s="4">
        <v>1</v>
      </c>
      <c r="H262" s="5">
        <v>1</v>
      </c>
      <c r="I262" s="117">
        <f t="shared" si="14"/>
        <v>1</v>
      </c>
    </row>
    <row r="263" spans="2:9">
      <c r="B263" s="116">
        <v>3.36</v>
      </c>
      <c r="C263" s="187" t="s">
        <v>176</v>
      </c>
      <c r="D263" s="187"/>
      <c r="E263" s="15"/>
      <c r="F263" s="3" t="s">
        <v>178</v>
      </c>
      <c r="G263" s="4">
        <v>1</v>
      </c>
      <c r="H263" s="5">
        <v>1</v>
      </c>
      <c r="I263" s="117">
        <f t="shared" si="14"/>
        <v>1</v>
      </c>
    </row>
    <row r="264" spans="2:9">
      <c r="B264" s="116">
        <v>3.37</v>
      </c>
      <c r="C264" s="187" t="s">
        <v>189</v>
      </c>
      <c r="D264" s="187"/>
      <c r="E264" s="15"/>
      <c r="F264" s="3" t="s">
        <v>71</v>
      </c>
      <c r="G264" s="4">
        <v>1</v>
      </c>
      <c r="H264" s="5">
        <v>1</v>
      </c>
      <c r="I264" s="117">
        <f t="shared" si="14"/>
        <v>1</v>
      </c>
    </row>
    <row r="265" spans="2:9">
      <c r="B265" s="116">
        <v>3.38</v>
      </c>
      <c r="C265" s="187" t="s">
        <v>213</v>
      </c>
      <c r="D265" s="187"/>
      <c r="E265" s="15"/>
      <c r="F265" s="3" t="s">
        <v>165</v>
      </c>
      <c r="G265" s="4">
        <v>1</v>
      </c>
      <c r="H265" s="5">
        <v>1</v>
      </c>
      <c r="I265" s="117">
        <f t="shared" si="14"/>
        <v>1</v>
      </c>
    </row>
    <row r="266" spans="2:9">
      <c r="B266" s="116">
        <v>3.39</v>
      </c>
      <c r="C266" s="187" t="s">
        <v>642</v>
      </c>
      <c r="D266" s="187"/>
      <c r="E266" s="15"/>
      <c r="F266" s="3" t="s">
        <v>74</v>
      </c>
      <c r="G266" s="4">
        <v>1</v>
      </c>
      <c r="H266" s="5">
        <v>1</v>
      </c>
      <c r="I266" s="117">
        <f t="shared" si="14"/>
        <v>1</v>
      </c>
    </row>
    <row r="267" spans="2:9">
      <c r="B267" s="116">
        <v>3.39</v>
      </c>
      <c r="C267" s="187" t="s">
        <v>287</v>
      </c>
      <c r="D267" s="187"/>
      <c r="E267" s="15"/>
      <c r="F267" s="3" t="s">
        <v>74</v>
      </c>
      <c r="G267" s="4">
        <v>1</v>
      </c>
      <c r="H267" s="5">
        <v>1</v>
      </c>
      <c r="I267" s="117">
        <f t="shared" si="14"/>
        <v>1</v>
      </c>
    </row>
    <row r="268" spans="2:9">
      <c r="B268" s="116">
        <v>3.391</v>
      </c>
      <c r="C268" s="187" t="s">
        <v>41</v>
      </c>
      <c r="D268" s="187"/>
      <c r="E268" s="15"/>
      <c r="F268" s="3" t="s">
        <v>76</v>
      </c>
      <c r="G268" s="4">
        <v>1</v>
      </c>
      <c r="H268" s="5">
        <v>1</v>
      </c>
      <c r="I268" s="117">
        <f>+H268*G268</f>
        <v>1</v>
      </c>
    </row>
    <row r="269" spans="2:9">
      <c r="B269" s="116">
        <v>3.39</v>
      </c>
      <c r="C269" s="187" t="s">
        <v>153</v>
      </c>
      <c r="D269" s="187"/>
      <c r="E269" s="15"/>
      <c r="F269" s="3" t="s">
        <v>76</v>
      </c>
      <c r="G269" s="4">
        <v>1</v>
      </c>
      <c r="H269" s="5">
        <v>1</v>
      </c>
      <c r="I269" s="117">
        <f>+H269*G269</f>
        <v>1</v>
      </c>
    </row>
    <row r="270" spans="2:9">
      <c r="B270" s="114">
        <v>3.4</v>
      </c>
      <c r="C270" s="188" t="s">
        <v>643</v>
      </c>
      <c r="D270" s="188"/>
      <c r="E270" s="105" t="s">
        <v>147</v>
      </c>
      <c r="F270" s="19"/>
      <c r="G270" s="4">
        <v>1</v>
      </c>
      <c r="H270" s="5">
        <v>1</v>
      </c>
      <c r="I270" s="115">
        <f>SUM(I271:I274)</f>
        <v>4</v>
      </c>
    </row>
    <row r="271" spans="2:9">
      <c r="B271" s="116">
        <v>3.41</v>
      </c>
      <c r="C271" s="187" t="s">
        <v>216</v>
      </c>
      <c r="D271" s="187"/>
      <c r="E271" s="15"/>
      <c r="F271" s="3" t="s">
        <v>171</v>
      </c>
      <c r="G271" s="4">
        <v>1</v>
      </c>
      <c r="H271" s="5">
        <v>1</v>
      </c>
      <c r="I271" s="117">
        <f>+H271*G271</f>
        <v>1</v>
      </c>
    </row>
    <row r="272" spans="2:9">
      <c r="B272" s="116">
        <v>3.42</v>
      </c>
      <c r="C272" s="187" t="s">
        <v>157</v>
      </c>
      <c r="D272" s="187"/>
      <c r="E272" s="15"/>
      <c r="F272" s="3" t="s">
        <v>64</v>
      </c>
      <c r="G272" s="4">
        <v>1</v>
      </c>
      <c r="H272" s="5">
        <v>1</v>
      </c>
      <c r="I272" s="117">
        <f>+H272*G272</f>
        <v>1</v>
      </c>
    </row>
    <row r="273" spans="2:9">
      <c r="B273" s="116">
        <v>3.43</v>
      </c>
      <c r="C273" s="187" t="s">
        <v>72</v>
      </c>
      <c r="D273" s="187"/>
      <c r="E273" s="15"/>
      <c r="F273" s="3" t="s">
        <v>76</v>
      </c>
      <c r="G273" s="4">
        <v>1</v>
      </c>
      <c r="H273" s="5">
        <v>1</v>
      </c>
      <c r="I273" s="117">
        <f>+H273*G273</f>
        <v>1</v>
      </c>
    </row>
    <row r="274" spans="2:9">
      <c r="B274" s="116">
        <v>3.44</v>
      </c>
      <c r="C274" s="187" t="s">
        <v>153</v>
      </c>
      <c r="D274" s="187"/>
      <c r="E274" s="15"/>
      <c r="F274" s="3" t="s">
        <v>76</v>
      </c>
      <c r="G274" s="4">
        <v>1</v>
      </c>
      <c r="H274" s="5">
        <v>1</v>
      </c>
      <c r="I274" s="117">
        <f>+H274*G274</f>
        <v>1</v>
      </c>
    </row>
    <row r="275" spans="2:9">
      <c r="B275" s="114">
        <v>3.5</v>
      </c>
      <c r="C275" s="188" t="s">
        <v>88</v>
      </c>
      <c r="D275" s="188"/>
      <c r="E275" s="105" t="s">
        <v>147</v>
      </c>
      <c r="F275" s="19"/>
      <c r="G275" s="4">
        <v>1</v>
      </c>
      <c r="H275" s="5">
        <v>1</v>
      </c>
      <c r="I275" s="115">
        <f>SUM(I276:I280)</f>
        <v>5</v>
      </c>
    </row>
    <row r="276" spans="2:9">
      <c r="B276" s="116">
        <v>3.51</v>
      </c>
      <c r="C276" s="187" t="s">
        <v>191</v>
      </c>
      <c r="D276" s="187"/>
      <c r="E276" s="15"/>
      <c r="F276" s="3" t="s">
        <v>74</v>
      </c>
      <c r="G276" s="4">
        <v>1</v>
      </c>
      <c r="H276" s="5">
        <v>1</v>
      </c>
      <c r="I276" s="117">
        <f>+H276*G276</f>
        <v>1</v>
      </c>
    </row>
    <row r="277" spans="2:9">
      <c r="B277" s="116">
        <v>3.52</v>
      </c>
      <c r="C277" s="187" t="s">
        <v>185</v>
      </c>
      <c r="D277" s="187"/>
      <c r="E277" s="15"/>
      <c r="F277" s="3" t="s">
        <v>171</v>
      </c>
      <c r="G277" s="4">
        <v>1</v>
      </c>
      <c r="H277" s="5">
        <v>1</v>
      </c>
      <c r="I277" s="117">
        <f>+H277*G277</f>
        <v>1</v>
      </c>
    </row>
    <row r="278" spans="2:9">
      <c r="B278" s="116">
        <v>3.53</v>
      </c>
      <c r="C278" s="187" t="s">
        <v>186</v>
      </c>
      <c r="D278" s="187"/>
      <c r="E278" s="15"/>
      <c r="F278" s="3" t="s">
        <v>171</v>
      </c>
      <c r="G278" s="4">
        <v>1</v>
      </c>
      <c r="H278" s="5">
        <v>1</v>
      </c>
      <c r="I278" s="117">
        <f>+H278*G278</f>
        <v>1</v>
      </c>
    </row>
    <row r="279" spans="2:9">
      <c r="B279" s="116">
        <v>3.54</v>
      </c>
      <c r="C279" s="187" t="s">
        <v>41</v>
      </c>
      <c r="D279" s="187"/>
      <c r="E279" s="15"/>
      <c r="F279" s="3" t="s">
        <v>171</v>
      </c>
      <c r="G279" s="4">
        <v>1</v>
      </c>
      <c r="H279" s="5">
        <v>1</v>
      </c>
      <c r="I279" s="117">
        <f>+H279*G279</f>
        <v>1</v>
      </c>
    </row>
    <row r="280" spans="2:9">
      <c r="B280" s="116">
        <v>3.55</v>
      </c>
      <c r="C280" s="187" t="s">
        <v>153</v>
      </c>
      <c r="D280" s="187"/>
      <c r="E280" s="15"/>
      <c r="F280" s="3" t="s">
        <v>76</v>
      </c>
      <c r="G280" s="4">
        <v>1</v>
      </c>
      <c r="H280" s="5">
        <v>1</v>
      </c>
      <c r="I280" s="117">
        <f>+H280*G280</f>
        <v>1</v>
      </c>
    </row>
    <row r="281" spans="2:9">
      <c r="B281" s="114">
        <v>3.6</v>
      </c>
      <c r="C281" s="188" t="s">
        <v>89</v>
      </c>
      <c r="D281" s="188"/>
      <c r="E281" s="105" t="s">
        <v>147</v>
      </c>
      <c r="F281" s="19"/>
      <c r="G281" s="4">
        <v>1</v>
      </c>
      <c r="H281" s="5">
        <v>1</v>
      </c>
      <c r="I281" s="115">
        <f>SUM(I282:I284)</f>
        <v>3</v>
      </c>
    </row>
    <row r="282" spans="2:9">
      <c r="B282" s="116">
        <v>3.61</v>
      </c>
      <c r="C282" s="187" t="s">
        <v>288</v>
      </c>
      <c r="D282" s="187"/>
      <c r="E282" s="15"/>
      <c r="F282" s="3" t="s">
        <v>74</v>
      </c>
      <c r="G282" s="4">
        <v>1</v>
      </c>
      <c r="H282" s="5">
        <v>1</v>
      </c>
      <c r="I282" s="117">
        <f>+H282*G282</f>
        <v>1</v>
      </c>
    </row>
    <row r="283" spans="2:9">
      <c r="B283" s="116">
        <v>3.62</v>
      </c>
      <c r="C283" s="187" t="s">
        <v>41</v>
      </c>
      <c r="D283" s="187"/>
      <c r="E283" s="15"/>
      <c r="F283" s="3" t="s">
        <v>76</v>
      </c>
      <c r="G283" s="4">
        <v>1</v>
      </c>
      <c r="H283" s="5">
        <v>1</v>
      </c>
      <c r="I283" s="117">
        <f>+H283*G283</f>
        <v>1</v>
      </c>
    </row>
    <row r="284" spans="2:9">
      <c r="B284" s="116">
        <v>3.63</v>
      </c>
      <c r="C284" s="187" t="s">
        <v>153</v>
      </c>
      <c r="D284" s="187"/>
      <c r="E284" s="15"/>
      <c r="F284" s="3" t="s">
        <v>76</v>
      </c>
      <c r="G284" s="4">
        <v>1</v>
      </c>
      <c r="H284" s="5">
        <v>1</v>
      </c>
      <c r="I284" s="117">
        <f>+H284*G284</f>
        <v>1</v>
      </c>
    </row>
    <row r="285" spans="2:9">
      <c r="B285" s="114">
        <v>3.7</v>
      </c>
      <c r="C285" s="188" t="s">
        <v>90</v>
      </c>
      <c r="D285" s="188"/>
      <c r="E285" s="105" t="s">
        <v>147</v>
      </c>
      <c r="F285" s="19"/>
      <c r="G285" s="4">
        <v>1</v>
      </c>
      <c r="H285" s="5">
        <v>1</v>
      </c>
      <c r="I285" s="115">
        <f>SUM(I286:I288)</f>
        <v>3</v>
      </c>
    </row>
    <row r="286" spans="2:9">
      <c r="B286" s="116">
        <v>3.71</v>
      </c>
      <c r="C286" s="187" t="s">
        <v>192</v>
      </c>
      <c r="D286" s="187"/>
      <c r="E286" s="15"/>
      <c r="F286" s="3" t="s">
        <v>74</v>
      </c>
      <c r="G286" s="4">
        <v>1</v>
      </c>
      <c r="H286" s="5">
        <v>1</v>
      </c>
      <c r="I286" s="117">
        <f>+H286*G286</f>
        <v>1</v>
      </c>
    </row>
    <row r="287" spans="2:9">
      <c r="B287" s="116">
        <v>3.72</v>
      </c>
      <c r="C287" s="187" t="s">
        <v>41</v>
      </c>
      <c r="D287" s="187"/>
      <c r="E287" s="15"/>
      <c r="F287" s="3" t="s">
        <v>76</v>
      </c>
      <c r="G287" s="4">
        <v>1</v>
      </c>
      <c r="H287" s="5">
        <v>1</v>
      </c>
      <c r="I287" s="117">
        <f>+H287*G287</f>
        <v>1</v>
      </c>
    </row>
    <row r="288" spans="2:9">
      <c r="B288" s="116">
        <v>3.73</v>
      </c>
      <c r="C288" s="187" t="s">
        <v>153</v>
      </c>
      <c r="D288" s="187"/>
      <c r="E288" s="15"/>
      <c r="F288" s="3" t="s">
        <v>76</v>
      </c>
      <c r="G288" s="4">
        <v>1</v>
      </c>
      <c r="H288" s="5">
        <v>1</v>
      </c>
      <c r="I288" s="117">
        <f>+H288*G288</f>
        <v>1</v>
      </c>
    </row>
    <row r="289" spans="2:9">
      <c r="B289" s="114">
        <v>3.8</v>
      </c>
      <c r="C289" s="188" t="s">
        <v>91</v>
      </c>
      <c r="D289" s="188"/>
      <c r="E289" s="105" t="s">
        <v>147</v>
      </c>
      <c r="F289" s="19"/>
      <c r="G289" s="4">
        <v>1</v>
      </c>
      <c r="H289" s="5">
        <v>1</v>
      </c>
      <c r="I289" s="115">
        <f>SUM(I290:I293)</f>
        <v>4</v>
      </c>
    </row>
    <row r="290" spans="2:9">
      <c r="B290" s="116">
        <v>3.81</v>
      </c>
      <c r="C290" s="187" t="s">
        <v>193</v>
      </c>
      <c r="D290" s="187"/>
      <c r="E290" s="15"/>
      <c r="F290" s="3" t="s">
        <v>51</v>
      </c>
      <c r="G290" s="4">
        <v>1</v>
      </c>
      <c r="H290" s="5">
        <v>1</v>
      </c>
      <c r="I290" s="117">
        <f>+H290*G290</f>
        <v>1</v>
      </c>
    </row>
    <row r="291" spans="2:9">
      <c r="B291" s="116">
        <v>3.82</v>
      </c>
      <c r="C291" s="187" t="s">
        <v>194</v>
      </c>
      <c r="D291" s="187"/>
      <c r="E291" s="15"/>
      <c r="F291" s="3" t="s">
        <v>165</v>
      </c>
      <c r="G291" s="4">
        <v>1</v>
      </c>
      <c r="H291" s="5">
        <v>1</v>
      </c>
      <c r="I291" s="117">
        <f>+H291*G291</f>
        <v>1</v>
      </c>
    </row>
    <row r="292" spans="2:9">
      <c r="B292" s="116">
        <v>3.83</v>
      </c>
      <c r="C292" s="187" t="s">
        <v>41</v>
      </c>
      <c r="D292" s="187"/>
      <c r="E292" s="15"/>
      <c r="F292" s="3" t="s">
        <v>76</v>
      </c>
      <c r="G292" s="4">
        <v>1</v>
      </c>
      <c r="H292" s="5">
        <v>1</v>
      </c>
      <c r="I292" s="117">
        <f>+H292*G292</f>
        <v>1</v>
      </c>
    </row>
    <row r="293" spans="2:9">
      <c r="B293" s="116">
        <v>3.84</v>
      </c>
      <c r="C293" s="187" t="s">
        <v>153</v>
      </c>
      <c r="D293" s="187"/>
      <c r="E293" s="15"/>
      <c r="F293" s="3" t="s">
        <v>76</v>
      </c>
      <c r="G293" s="4">
        <v>1</v>
      </c>
      <c r="H293" s="5">
        <v>1</v>
      </c>
      <c r="I293" s="117">
        <f>+H293*G293</f>
        <v>1</v>
      </c>
    </row>
    <row r="294" spans="2:9">
      <c r="B294" s="114">
        <v>3.9</v>
      </c>
      <c r="C294" s="188" t="s">
        <v>92</v>
      </c>
      <c r="D294" s="188"/>
      <c r="E294" s="105" t="s">
        <v>147</v>
      </c>
      <c r="F294" s="19"/>
      <c r="G294" s="4">
        <v>1</v>
      </c>
      <c r="H294" s="5">
        <v>1</v>
      </c>
      <c r="I294" s="115">
        <f>SUM(I295:I299)</f>
        <v>5</v>
      </c>
    </row>
    <row r="295" spans="2:9">
      <c r="B295" s="116">
        <v>3.91</v>
      </c>
      <c r="C295" s="187" t="s">
        <v>195</v>
      </c>
      <c r="D295" s="187"/>
      <c r="E295" s="15"/>
      <c r="F295" s="3" t="s">
        <v>74</v>
      </c>
      <c r="G295" s="4">
        <v>1</v>
      </c>
      <c r="H295" s="5">
        <v>1</v>
      </c>
      <c r="I295" s="117">
        <f>+H295*G295</f>
        <v>1</v>
      </c>
    </row>
    <row r="296" spans="2:9">
      <c r="B296" s="116">
        <v>3.92</v>
      </c>
      <c r="C296" s="187" t="s">
        <v>185</v>
      </c>
      <c r="D296" s="187"/>
      <c r="E296" s="15"/>
      <c r="F296" s="3" t="s">
        <v>171</v>
      </c>
      <c r="G296" s="4">
        <v>1</v>
      </c>
      <c r="H296" s="5">
        <v>1</v>
      </c>
      <c r="I296" s="117">
        <f>+H296*G296</f>
        <v>1</v>
      </c>
    </row>
    <row r="297" spans="2:9">
      <c r="B297" s="116">
        <v>3.93</v>
      </c>
      <c r="C297" s="187" t="s">
        <v>186</v>
      </c>
      <c r="D297" s="187"/>
      <c r="E297" s="15"/>
      <c r="F297" s="3" t="s">
        <v>171</v>
      </c>
      <c r="G297" s="4">
        <v>1</v>
      </c>
      <c r="H297" s="5">
        <v>1</v>
      </c>
      <c r="I297" s="117">
        <f>+H297*G297</f>
        <v>1</v>
      </c>
    </row>
    <row r="298" spans="2:9">
      <c r="B298" s="116">
        <v>3.94</v>
      </c>
      <c r="C298" s="187" t="s">
        <v>41</v>
      </c>
      <c r="D298" s="187"/>
      <c r="E298" s="15"/>
      <c r="F298" s="3" t="s">
        <v>76</v>
      </c>
      <c r="G298" s="4">
        <v>1</v>
      </c>
      <c r="H298" s="5">
        <v>1</v>
      </c>
      <c r="I298" s="117">
        <f>+H298*G298</f>
        <v>1</v>
      </c>
    </row>
    <row r="299" spans="2:9">
      <c r="B299" s="116">
        <v>3.95</v>
      </c>
      <c r="C299" s="187" t="s">
        <v>153</v>
      </c>
      <c r="D299" s="187"/>
      <c r="E299" s="15"/>
      <c r="F299" s="3" t="s">
        <v>76</v>
      </c>
      <c r="G299" s="4">
        <v>1</v>
      </c>
      <c r="H299" s="5">
        <v>1</v>
      </c>
      <c r="I299" s="117">
        <f>+H299*G299</f>
        <v>1</v>
      </c>
    </row>
    <row r="300" spans="2:9">
      <c r="B300" s="114">
        <v>3.91</v>
      </c>
      <c r="C300" s="188" t="s">
        <v>644</v>
      </c>
      <c r="D300" s="188"/>
      <c r="E300" s="105" t="s">
        <v>147</v>
      </c>
      <c r="F300" s="19"/>
      <c r="G300" s="4">
        <v>1</v>
      </c>
      <c r="H300" s="5">
        <v>1</v>
      </c>
      <c r="I300" s="115">
        <f>SUM(I301:I303)</f>
        <v>3</v>
      </c>
    </row>
    <row r="301" spans="2:9">
      <c r="B301" s="116">
        <v>3.92</v>
      </c>
      <c r="C301" s="187" t="s">
        <v>645</v>
      </c>
      <c r="D301" s="187"/>
      <c r="E301" s="128"/>
      <c r="F301" s="129" t="s">
        <v>76</v>
      </c>
      <c r="G301" s="4">
        <v>1</v>
      </c>
      <c r="H301" s="5">
        <v>1</v>
      </c>
      <c r="I301" s="117">
        <f>+H301*G301</f>
        <v>1</v>
      </c>
    </row>
    <row r="302" spans="2:9">
      <c r="B302" s="116">
        <v>3.92</v>
      </c>
      <c r="C302" s="187" t="s">
        <v>41</v>
      </c>
      <c r="D302" s="187"/>
      <c r="E302" s="128"/>
      <c r="F302" s="131" t="s">
        <v>76</v>
      </c>
      <c r="G302" s="4">
        <v>1</v>
      </c>
      <c r="H302" s="5">
        <v>1</v>
      </c>
      <c r="I302" s="117">
        <f>+H302*G302</f>
        <v>1</v>
      </c>
    </row>
    <row r="303" spans="2:9">
      <c r="B303" s="116">
        <v>3.93</v>
      </c>
      <c r="C303" s="187" t="s">
        <v>153</v>
      </c>
      <c r="D303" s="187"/>
      <c r="E303" s="128"/>
      <c r="F303" s="131" t="s">
        <v>76</v>
      </c>
      <c r="G303" s="4">
        <v>1</v>
      </c>
      <c r="H303" s="5">
        <v>1</v>
      </c>
      <c r="I303" s="117">
        <f>+H303*G303</f>
        <v>1</v>
      </c>
    </row>
    <row r="304" spans="2:9">
      <c r="B304" s="118">
        <v>4</v>
      </c>
      <c r="C304" s="191" t="s">
        <v>23</v>
      </c>
      <c r="D304" s="191"/>
      <c r="E304" s="16"/>
      <c r="F304" s="6"/>
      <c r="G304" s="4">
        <v>1</v>
      </c>
      <c r="H304" s="5">
        <v>1</v>
      </c>
      <c r="I304" s="119">
        <f>I305+I310+I314</f>
        <v>12</v>
      </c>
    </row>
    <row r="305" spans="2:9">
      <c r="B305" s="114">
        <v>4.0999999999999996</v>
      </c>
      <c r="C305" s="188" t="s">
        <v>93</v>
      </c>
      <c r="D305" s="188"/>
      <c r="E305" s="105" t="s">
        <v>147</v>
      </c>
      <c r="F305" s="19"/>
      <c r="G305" s="4">
        <v>1</v>
      </c>
      <c r="H305" s="5">
        <v>1</v>
      </c>
      <c r="I305" s="115">
        <f>SUM(I306:I309)</f>
        <v>4</v>
      </c>
    </row>
    <row r="306" spans="2:9">
      <c r="B306" s="116">
        <v>4.1100000000000003</v>
      </c>
      <c r="C306" s="187" t="s">
        <v>594</v>
      </c>
      <c r="D306" s="187"/>
      <c r="E306" s="15"/>
      <c r="F306" s="3" t="s">
        <v>74</v>
      </c>
      <c r="G306" s="4">
        <v>1</v>
      </c>
      <c r="H306" s="5">
        <v>1</v>
      </c>
      <c r="I306" s="117">
        <f>+H306*G306</f>
        <v>1</v>
      </c>
    </row>
    <row r="307" spans="2:9">
      <c r="B307" s="116">
        <v>4.12</v>
      </c>
      <c r="C307" s="187" t="s">
        <v>595</v>
      </c>
      <c r="D307" s="187"/>
      <c r="E307" s="15"/>
      <c r="F307" s="3" t="s">
        <v>51</v>
      </c>
      <c r="G307" s="4">
        <v>1</v>
      </c>
      <c r="H307" s="5">
        <v>1</v>
      </c>
      <c r="I307" s="117">
        <f>+H307*G307</f>
        <v>1</v>
      </c>
    </row>
    <row r="308" spans="2:9">
      <c r="B308" s="116">
        <v>4.13</v>
      </c>
      <c r="C308" s="187" t="s">
        <v>41</v>
      </c>
      <c r="D308" s="187"/>
      <c r="E308" s="15"/>
      <c r="F308" s="3" t="s">
        <v>76</v>
      </c>
      <c r="G308" s="4">
        <v>1</v>
      </c>
      <c r="H308" s="5">
        <v>1</v>
      </c>
      <c r="I308" s="117">
        <f>+H308*G308</f>
        <v>1</v>
      </c>
    </row>
    <row r="309" spans="2:9">
      <c r="B309" s="116">
        <v>4.1399999999999997</v>
      </c>
      <c r="C309" s="187" t="s">
        <v>153</v>
      </c>
      <c r="D309" s="187"/>
      <c r="E309" s="15"/>
      <c r="F309" s="3" t="s">
        <v>76</v>
      </c>
      <c r="G309" s="4">
        <v>1</v>
      </c>
      <c r="H309" s="5">
        <v>1</v>
      </c>
      <c r="I309" s="117">
        <f>+H309*G309</f>
        <v>1</v>
      </c>
    </row>
    <row r="310" spans="2:9">
      <c r="B310" s="114">
        <v>4.2</v>
      </c>
      <c r="C310" s="188" t="s">
        <v>94</v>
      </c>
      <c r="D310" s="188"/>
      <c r="E310" s="105" t="s">
        <v>147</v>
      </c>
      <c r="F310" s="19"/>
      <c r="G310" s="4">
        <v>1</v>
      </c>
      <c r="H310" s="5">
        <v>1</v>
      </c>
      <c r="I310" s="115">
        <f>SUM(I311:I313)</f>
        <v>3</v>
      </c>
    </row>
    <row r="311" spans="2:9">
      <c r="B311" s="116">
        <v>4.21</v>
      </c>
      <c r="C311" s="187" t="s">
        <v>196</v>
      </c>
      <c r="D311" s="187"/>
      <c r="E311" s="15"/>
      <c r="F311" s="3" t="s">
        <v>76</v>
      </c>
      <c r="G311" s="4">
        <v>1</v>
      </c>
      <c r="H311" s="5">
        <v>1</v>
      </c>
      <c r="I311" s="117">
        <f>+H311*G311</f>
        <v>1</v>
      </c>
    </row>
    <row r="312" spans="2:9">
      <c r="B312" s="116">
        <v>4.22</v>
      </c>
      <c r="C312" s="187" t="s">
        <v>41</v>
      </c>
      <c r="D312" s="187"/>
      <c r="E312" s="15"/>
      <c r="F312" s="3" t="s">
        <v>76</v>
      </c>
      <c r="G312" s="4">
        <v>1</v>
      </c>
      <c r="H312" s="5">
        <v>1</v>
      </c>
      <c r="I312" s="117">
        <f>+H312*G312</f>
        <v>1</v>
      </c>
    </row>
    <row r="313" spans="2:9">
      <c r="B313" s="116">
        <v>4.2300000000000004</v>
      </c>
      <c r="C313" s="187" t="s">
        <v>153</v>
      </c>
      <c r="D313" s="187"/>
      <c r="E313" s="15"/>
      <c r="F313" s="3" t="s">
        <v>76</v>
      </c>
      <c r="G313" s="4">
        <v>1</v>
      </c>
      <c r="H313" s="5">
        <v>1</v>
      </c>
      <c r="I313" s="117">
        <f>+H313*G313</f>
        <v>1</v>
      </c>
    </row>
    <row r="314" spans="2:9">
      <c r="B314" s="114">
        <v>4.3</v>
      </c>
      <c r="C314" s="188" t="s">
        <v>197</v>
      </c>
      <c r="D314" s="188"/>
      <c r="E314" s="105" t="s">
        <v>147</v>
      </c>
      <c r="F314" s="19"/>
      <c r="G314" s="4">
        <v>1</v>
      </c>
      <c r="H314" s="5">
        <v>1</v>
      </c>
      <c r="I314" s="115">
        <f>SUM(I315:I319)</f>
        <v>5</v>
      </c>
    </row>
    <row r="315" spans="2:9">
      <c r="B315" s="116">
        <v>4.3099999999999996</v>
      </c>
      <c r="C315" s="187" t="s">
        <v>198</v>
      </c>
      <c r="D315" s="187"/>
      <c r="E315" s="15"/>
      <c r="F315" s="3" t="s">
        <v>76</v>
      </c>
      <c r="G315" s="4">
        <v>1</v>
      </c>
      <c r="H315" s="5">
        <v>1</v>
      </c>
      <c r="I315" s="117">
        <f>+H315*G315</f>
        <v>1</v>
      </c>
    </row>
    <row r="316" spans="2:9">
      <c r="B316" s="116">
        <v>4.32</v>
      </c>
      <c r="C316" s="187" t="s">
        <v>201</v>
      </c>
      <c r="D316" s="187"/>
      <c r="E316" s="15"/>
      <c r="F316" s="3" t="s">
        <v>76</v>
      </c>
      <c r="G316" s="4">
        <v>1</v>
      </c>
      <c r="H316" s="5">
        <v>1</v>
      </c>
      <c r="I316" s="117">
        <f>+H316*G316</f>
        <v>1</v>
      </c>
    </row>
    <row r="317" spans="2:9">
      <c r="B317" s="116">
        <v>4.33</v>
      </c>
      <c r="C317" s="187" t="s">
        <v>199</v>
      </c>
      <c r="D317" s="187"/>
      <c r="E317" s="15"/>
      <c r="F317" s="3" t="s">
        <v>71</v>
      </c>
      <c r="G317" s="4">
        <v>1</v>
      </c>
      <c r="H317" s="5">
        <v>1</v>
      </c>
      <c r="I317" s="117">
        <f>+H317*G317</f>
        <v>1</v>
      </c>
    </row>
    <row r="318" spans="2:9">
      <c r="B318" s="116">
        <v>4.34</v>
      </c>
      <c r="C318" s="187" t="s">
        <v>200</v>
      </c>
      <c r="D318" s="187"/>
      <c r="E318" s="15"/>
      <c r="F318" s="3" t="s">
        <v>71</v>
      </c>
      <c r="G318" s="4">
        <v>1</v>
      </c>
      <c r="H318" s="5">
        <v>1</v>
      </c>
      <c r="I318" s="117">
        <f>+H318*G318</f>
        <v>1</v>
      </c>
    </row>
    <row r="319" spans="2:9">
      <c r="B319" s="116">
        <v>4.3499999999999996</v>
      </c>
      <c r="C319" s="187" t="s">
        <v>202</v>
      </c>
      <c r="D319" s="187"/>
      <c r="E319" s="15"/>
      <c r="F319" s="3" t="s">
        <v>76</v>
      </c>
      <c r="G319" s="4">
        <v>1</v>
      </c>
      <c r="H319" s="5">
        <v>1</v>
      </c>
      <c r="I319" s="117">
        <f>+H319*G319</f>
        <v>1</v>
      </c>
    </row>
    <row r="320" spans="2:9">
      <c r="B320" s="118">
        <v>5</v>
      </c>
      <c r="C320" s="191" t="s">
        <v>24</v>
      </c>
      <c r="D320" s="191"/>
      <c r="E320" s="16"/>
      <c r="F320" s="6"/>
      <c r="G320" s="4">
        <v>1</v>
      </c>
      <c r="H320" s="5">
        <v>1</v>
      </c>
      <c r="I320" s="119">
        <f>I325+I329+I333+I341+I321</f>
        <v>21</v>
      </c>
    </row>
    <row r="321" spans="2:9">
      <c r="B321" s="114">
        <v>5.0999999999999996</v>
      </c>
      <c r="C321" s="188" t="s">
        <v>647</v>
      </c>
      <c r="D321" s="188"/>
      <c r="E321" s="105" t="s">
        <v>147</v>
      </c>
      <c r="F321" s="19"/>
      <c r="G321" s="4">
        <v>1</v>
      </c>
      <c r="H321" s="5">
        <v>1</v>
      </c>
      <c r="I321" s="115">
        <f>SUM(I322:I324)</f>
        <v>3</v>
      </c>
    </row>
    <row r="322" spans="2:9">
      <c r="B322" s="116">
        <v>5.1100000000000003</v>
      </c>
      <c r="C322" s="187" t="s">
        <v>648</v>
      </c>
      <c r="D322" s="187"/>
      <c r="E322" s="130"/>
      <c r="F322" s="131" t="s">
        <v>76</v>
      </c>
      <c r="G322" s="4">
        <v>1</v>
      </c>
      <c r="H322" s="5">
        <v>1</v>
      </c>
      <c r="I322" s="117">
        <f>+H322*G322</f>
        <v>1</v>
      </c>
    </row>
    <row r="323" spans="2:9">
      <c r="B323" s="116">
        <v>5.12</v>
      </c>
      <c r="C323" s="187" t="s">
        <v>41</v>
      </c>
      <c r="D323" s="187"/>
      <c r="E323" s="130"/>
      <c r="F323" s="131" t="s">
        <v>76</v>
      </c>
      <c r="G323" s="4">
        <v>1</v>
      </c>
      <c r="H323" s="5">
        <v>1</v>
      </c>
      <c r="I323" s="117">
        <f>+H323*G323</f>
        <v>1</v>
      </c>
    </row>
    <row r="324" spans="2:9">
      <c r="B324" s="116">
        <v>5.13</v>
      </c>
      <c r="C324" s="187" t="s">
        <v>153</v>
      </c>
      <c r="D324" s="187"/>
      <c r="E324" s="130"/>
      <c r="F324" s="131" t="s">
        <v>76</v>
      </c>
      <c r="G324" s="4">
        <v>1</v>
      </c>
      <c r="H324" s="5">
        <v>1</v>
      </c>
      <c r="I324" s="117">
        <f>+H324*G324</f>
        <v>1</v>
      </c>
    </row>
    <row r="325" spans="2:9">
      <c r="B325" s="114">
        <v>5.2</v>
      </c>
      <c r="C325" s="188" t="s">
        <v>95</v>
      </c>
      <c r="D325" s="188"/>
      <c r="E325" s="105" t="s">
        <v>147</v>
      </c>
      <c r="F325" s="19"/>
      <c r="G325" s="4">
        <v>1</v>
      </c>
      <c r="H325" s="5">
        <v>1</v>
      </c>
      <c r="I325" s="115">
        <f>SUM(I326:I328)</f>
        <v>3</v>
      </c>
    </row>
    <row r="326" spans="2:9">
      <c r="B326" s="116">
        <v>5.1100000000000003</v>
      </c>
      <c r="C326" s="187" t="s">
        <v>203</v>
      </c>
      <c r="D326" s="187"/>
      <c r="E326" s="15"/>
      <c r="F326" s="3" t="s">
        <v>76</v>
      </c>
      <c r="G326" s="4">
        <v>1</v>
      </c>
      <c r="H326" s="5">
        <v>1</v>
      </c>
      <c r="I326" s="117">
        <f>+H326*G326</f>
        <v>1</v>
      </c>
    </row>
    <row r="327" spans="2:9">
      <c r="B327" s="116">
        <v>5.12</v>
      </c>
      <c r="C327" s="187" t="s">
        <v>41</v>
      </c>
      <c r="D327" s="187"/>
      <c r="E327" s="15"/>
      <c r="F327" s="3" t="s">
        <v>76</v>
      </c>
      <c r="G327" s="4">
        <v>1</v>
      </c>
      <c r="H327" s="5">
        <v>1</v>
      </c>
      <c r="I327" s="117">
        <f>+H327*G327</f>
        <v>1</v>
      </c>
    </row>
    <row r="328" spans="2:9">
      <c r="B328" s="116">
        <v>5.13</v>
      </c>
      <c r="C328" s="187" t="s">
        <v>153</v>
      </c>
      <c r="D328" s="187"/>
      <c r="E328" s="15"/>
      <c r="F328" s="3" t="s">
        <v>76</v>
      </c>
      <c r="G328" s="4">
        <v>1</v>
      </c>
      <c r="H328" s="5">
        <v>1</v>
      </c>
      <c r="I328" s="117">
        <f>+H328*G328</f>
        <v>1</v>
      </c>
    </row>
    <row r="329" spans="2:9">
      <c r="B329" s="114">
        <v>5.3</v>
      </c>
      <c r="C329" s="188" t="s">
        <v>94</v>
      </c>
      <c r="D329" s="188"/>
      <c r="E329" s="105" t="s">
        <v>147</v>
      </c>
      <c r="F329" s="19"/>
      <c r="G329" s="4">
        <v>1</v>
      </c>
      <c r="H329" s="5">
        <v>1</v>
      </c>
      <c r="I329" s="115">
        <f>SUM(I330:I332)</f>
        <v>3</v>
      </c>
    </row>
    <row r="330" spans="2:9">
      <c r="B330" s="116">
        <v>5.21</v>
      </c>
      <c r="C330" s="187" t="s">
        <v>204</v>
      </c>
      <c r="D330" s="187"/>
      <c r="E330" s="15"/>
      <c r="F330" s="3" t="s">
        <v>76</v>
      </c>
      <c r="G330" s="4">
        <v>1</v>
      </c>
      <c r="H330" s="5">
        <v>1</v>
      </c>
      <c r="I330" s="117">
        <f>+H330*G330</f>
        <v>1</v>
      </c>
    </row>
    <row r="331" spans="2:9">
      <c r="B331" s="116">
        <v>5.22</v>
      </c>
      <c r="C331" s="187" t="s">
        <v>41</v>
      </c>
      <c r="D331" s="187"/>
      <c r="E331" s="15"/>
      <c r="F331" s="3" t="s">
        <v>76</v>
      </c>
      <c r="G331" s="4">
        <v>1</v>
      </c>
      <c r="H331" s="5">
        <v>1</v>
      </c>
      <c r="I331" s="117">
        <f>+H331*G331</f>
        <v>1</v>
      </c>
    </row>
    <row r="332" spans="2:9">
      <c r="B332" s="116">
        <v>5.23</v>
      </c>
      <c r="C332" s="187" t="s">
        <v>153</v>
      </c>
      <c r="D332" s="187"/>
      <c r="E332" s="15"/>
      <c r="F332" s="3" t="s">
        <v>76</v>
      </c>
      <c r="G332" s="4">
        <v>1</v>
      </c>
      <c r="H332" s="5">
        <v>1</v>
      </c>
      <c r="I332" s="117">
        <f>+H332*G332</f>
        <v>1</v>
      </c>
    </row>
    <row r="333" spans="2:9">
      <c r="B333" s="114">
        <v>5.4</v>
      </c>
      <c r="C333" s="188" t="s">
        <v>205</v>
      </c>
      <c r="D333" s="188"/>
      <c r="E333" s="105" t="s">
        <v>147</v>
      </c>
      <c r="F333" s="19"/>
      <c r="G333" s="4">
        <v>1</v>
      </c>
      <c r="H333" s="5">
        <v>1</v>
      </c>
      <c r="I333" s="115">
        <f>SUM(I334:I340)</f>
        <v>7</v>
      </c>
    </row>
    <row r="334" spans="2:9">
      <c r="B334" s="116">
        <v>5.31</v>
      </c>
      <c r="C334" s="187" t="s">
        <v>206</v>
      </c>
      <c r="D334" s="187"/>
      <c r="E334" s="15"/>
      <c r="F334" s="3" t="s">
        <v>76</v>
      </c>
      <c r="G334" s="4">
        <v>1</v>
      </c>
      <c r="H334" s="5">
        <v>1</v>
      </c>
      <c r="I334" s="117">
        <f t="shared" ref="I334:I339" si="15">+H334*G334</f>
        <v>1</v>
      </c>
    </row>
    <row r="335" spans="2:9">
      <c r="B335" s="116">
        <v>5.32</v>
      </c>
      <c r="C335" s="187" t="s">
        <v>207</v>
      </c>
      <c r="D335" s="187"/>
      <c r="E335" s="15"/>
      <c r="F335" s="3" t="s">
        <v>76</v>
      </c>
      <c r="G335" s="4">
        <v>1</v>
      </c>
      <c r="H335" s="5">
        <v>1</v>
      </c>
      <c r="I335" s="117">
        <f t="shared" si="15"/>
        <v>1</v>
      </c>
    </row>
    <row r="336" spans="2:9">
      <c r="B336" s="116">
        <v>5.33</v>
      </c>
      <c r="C336" s="187" t="s">
        <v>208</v>
      </c>
      <c r="D336" s="187"/>
      <c r="E336" s="15"/>
      <c r="F336" s="3" t="s">
        <v>71</v>
      </c>
      <c r="G336" s="4">
        <v>1</v>
      </c>
      <c r="H336" s="5">
        <v>1</v>
      </c>
      <c r="I336" s="117">
        <f t="shared" si="15"/>
        <v>1</v>
      </c>
    </row>
    <row r="337" spans="2:9">
      <c r="B337" s="116">
        <v>5.34</v>
      </c>
      <c r="C337" s="187" t="s">
        <v>209</v>
      </c>
      <c r="D337" s="187"/>
      <c r="E337" s="15"/>
      <c r="F337" s="3" t="s">
        <v>71</v>
      </c>
      <c r="G337" s="4">
        <v>1</v>
      </c>
      <c r="H337" s="5">
        <v>1</v>
      </c>
      <c r="I337" s="117">
        <f t="shared" si="15"/>
        <v>1</v>
      </c>
    </row>
    <row r="338" spans="2:9">
      <c r="B338" s="116">
        <v>5.35</v>
      </c>
      <c r="C338" s="187" t="s">
        <v>210</v>
      </c>
      <c r="D338" s="187"/>
      <c r="E338" s="15"/>
      <c r="F338" s="3" t="s">
        <v>71</v>
      </c>
      <c r="G338" s="4">
        <v>1</v>
      </c>
      <c r="H338" s="5">
        <v>1</v>
      </c>
      <c r="I338" s="117">
        <f t="shared" si="15"/>
        <v>1</v>
      </c>
    </row>
    <row r="339" spans="2:9">
      <c r="B339" s="116">
        <v>5.36</v>
      </c>
      <c r="C339" s="187" t="s">
        <v>41</v>
      </c>
      <c r="D339" s="187"/>
      <c r="E339" s="15"/>
      <c r="F339" s="3" t="s">
        <v>76</v>
      </c>
      <c r="G339" s="4">
        <v>1</v>
      </c>
      <c r="H339" s="5">
        <v>1</v>
      </c>
      <c r="I339" s="117">
        <f t="shared" si="15"/>
        <v>1</v>
      </c>
    </row>
    <row r="340" spans="2:9">
      <c r="B340" s="116">
        <v>5.37</v>
      </c>
      <c r="C340" s="187" t="s">
        <v>153</v>
      </c>
      <c r="D340" s="187"/>
      <c r="E340" s="15"/>
      <c r="F340" s="3" t="s">
        <v>76</v>
      </c>
      <c r="G340" s="4">
        <v>1</v>
      </c>
      <c r="H340" s="5">
        <v>1</v>
      </c>
      <c r="I340" s="117">
        <f>+H340*G340</f>
        <v>1</v>
      </c>
    </row>
    <row r="341" spans="2:9">
      <c r="B341" s="114">
        <v>5.5</v>
      </c>
      <c r="C341" s="188" t="s">
        <v>211</v>
      </c>
      <c r="D341" s="188"/>
      <c r="E341" s="105" t="s">
        <v>147</v>
      </c>
      <c r="F341" s="19"/>
      <c r="G341" s="4">
        <v>1</v>
      </c>
      <c r="H341" s="5">
        <v>1</v>
      </c>
      <c r="I341" s="115">
        <f>SUM(I342:I346)</f>
        <v>5</v>
      </c>
    </row>
    <row r="342" spans="2:9">
      <c r="B342" s="116">
        <v>5.41</v>
      </c>
      <c r="C342" s="187" t="s">
        <v>596</v>
      </c>
      <c r="D342" s="187"/>
      <c r="E342" s="15"/>
      <c r="F342" s="3" t="s">
        <v>74</v>
      </c>
      <c r="G342" s="4">
        <v>1</v>
      </c>
      <c r="H342" s="5">
        <v>1</v>
      </c>
      <c r="I342" s="117">
        <f>+H342*G342</f>
        <v>1</v>
      </c>
    </row>
    <row r="343" spans="2:9">
      <c r="B343" s="116">
        <v>5.42</v>
      </c>
      <c r="C343" s="187" t="s">
        <v>212</v>
      </c>
      <c r="D343" s="187"/>
      <c r="E343" s="15"/>
      <c r="F343" s="3" t="s">
        <v>71</v>
      </c>
      <c r="G343" s="4">
        <v>1</v>
      </c>
      <c r="H343" s="5">
        <v>1</v>
      </c>
      <c r="I343" s="117">
        <f>+H343*G343</f>
        <v>1</v>
      </c>
    </row>
    <row r="344" spans="2:9">
      <c r="B344" s="116">
        <v>5.43</v>
      </c>
      <c r="C344" s="187" t="s">
        <v>213</v>
      </c>
      <c r="D344" s="187"/>
      <c r="E344" s="15"/>
      <c r="F344" s="3" t="s">
        <v>71</v>
      </c>
      <c r="G344" s="4">
        <v>1</v>
      </c>
      <c r="H344" s="5">
        <v>1</v>
      </c>
      <c r="I344" s="117">
        <f>+H344*G344</f>
        <v>1</v>
      </c>
    </row>
    <row r="345" spans="2:9">
      <c r="B345" s="116">
        <v>5.44</v>
      </c>
      <c r="C345" s="187" t="s">
        <v>41</v>
      </c>
      <c r="D345" s="187"/>
      <c r="E345" s="15"/>
      <c r="F345" s="3" t="s">
        <v>76</v>
      </c>
      <c r="G345" s="4">
        <v>1</v>
      </c>
      <c r="H345" s="5">
        <v>1</v>
      </c>
      <c r="I345" s="117">
        <f>+H345*G345</f>
        <v>1</v>
      </c>
    </row>
    <row r="346" spans="2:9">
      <c r="B346" s="116">
        <v>5.45</v>
      </c>
      <c r="C346" s="194" t="s">
        <v>19</v>
      </c>
      <c r="D346" s="194"/>
      <c r="E346" s="14"/>
      <c r="F346" s="3" t="s">
        <v>20</v>
      </c>
      <c r="G346" s="4">
        <v>1</v>
      </c>
      <c r="H346" s="5">
        <v>1</v>
      </c>
      <c r="I346" s="117">
        <f>+H346*G346</f>
        <v>1</v>
      </c>
    </row>
    <row r="347" spans="2:9">
      <c r="B347" s="118">
        <v>6</v>
      </c>
      <c r="C347" s="191" t="s">
        <v>96</v>
      </c>
      <c r="D347" s="191"/>
      <c r="E347" s="16"/>
      <c r="F347" s="6"/>
      <c r="G347" s="4">
        <v>1</v>
      </c>
      <c r="H347" s="5">
        <v>1</v>
      </c>
      <c r="I347" s="119">
        <f>I348+I352</f>
        <v>6</v>
      </c>
    </row>
    <row r="348" spans="2:9">
      <c r="B348" s="114">
        <v>6.1</v>
      </c>
      <c r="C348" s="188" t="s">
        <v>97</v>
      </c>
      <c r="D348" s="188"/>
      <c r="E348" s="105" t="s">
        <v>147</v>
      </c>
      <c r="F348" s="19" t="s">
        <v>18</v>
      </c>
      <c r="G348" s="4">
        <v>1</v>
      </c>
      <c r="H348" s="5">
        <v>1</v>
      </c>
      <c r="I348" s="115">
        <f>SUM(I349:I351)</f>
        <v>3</v>
      </c>
    </row>
    <row r="349" spans="2:9">
      <c r="B349" s="116">
        <v>6.11</v>
      </c>
      <c r="C349" s="187" t="s">
        <v>214</v>
      </c>
      <c r="D349" s="187"/>
      <c r="E349" s="15"/>
      <c r="F349" s="3" t="s">
        <v>76</v>
      </c>
      <c r="G349" s="4">
        <v>1</v>
      </c>
      <c r="H349" s="5">
        <v>1</v>
      </c>
      <c r="I349" s="117">
        <f>+H349*G349</f>
        <v>1</v>
      </c>
    </row>
    <row r="350" spans="2:9">
      <c r="B350" s="116">
        <v>6.12</v>
      </c>
      <c r="C350" s="187" t="s">
        <v>72</v>
      </c>
      <c r="D350" s="187"/>
      <c r="E350" s="15"/>
      <c r="F350" s="3" t="s">
        <v>76</v>
      </c>
      <c r="G350" s="4">
        <v>1</v>
      </c>
      <c r="H350" s="5">
        <v>1</v>
      </c>
      <c r="I350" s="117">
        <f>+H350*G350</f>
        <v>1</v>
      </c>
    </row>
    <row r="351" spans="2:9">
      <c r="B351" s="116">
        <v>6.133</v>
      </c>
      <c r="C351" s="187" t="s">
        <v>153</v>
      </c>
      <c r="D351" s="187"/>
      <c r="E351" s="15"/>
      <c r="F351" s="3" t="s">
        <v>76</v>
      </c>
      <c r="G351" s="4">
        <v>1</v>
      </c>
      <c r="H351" s="5">
        <v>1</v>
      </c>
      <c r="I351" s="117">
        <f>+H351*G351</f>
        <v>1</v>
      </c>
    </row>
    <row r="352" spans="2:9">
      <c r="B352" s="114">
        <v>6.2</v>
      </c>
      <c r="C352" s="188" t="s">
        <v>98</v>
      </c>
      <c r="D352" s="188"/>
      <c r="E352" s="105" t="s">
        <v>147</v>
      </c>
      <c r="F352" s="19" t="s">
        <v>18</v>
      </c>
      <c r="G352" s="4">
        <v>1</v>
      </c>
      <c r="H352" s="5">
        <v>1</v>
      </c>
      <c r="I352" s="115">
        <f>SUM(I353:I355)</f>
        <v>3</v>
      </c>
    </row>
    <row r="353" spans="2:9">
      <c r="B353" s="116">
        <v>6.21</v>
      </c>
      <c r="C353" s="187" t="s">
        <v>215</v>
      </c>
      <c r="D353" s="187"/>
      <c r="E353" s="15"/>
      <c r="F353" s="3" t="s">
        <v>76</v>
      </c>
      <c r="G353" s="4">
        <v>1</v>
      </c>
      <c r="H353" s="5">
        <v>1</v>
      </c>
      <c r="I353" s="117">
        <f>+H353*G353</f>
        <v>1</v>
      </c>
    </row>
    <row r="354" spans="2:9">
      <c r="B354" s="116">
        <v>6.22</v>
      </c>
      <c r="C354" s="187" t="s">
        <v>72</v>
      </c>
      <c r="D354" s="187"/>
      <c r="E354" s="15"/>
      <c r="F354" s="3" t="s">
        <v>76</v>
      </c>
      <c r="G354" s="4">
        <v>1</v>
      </c>
      <c r="H354" s="5">
        <v>1</v>
      </c>
      <c r="I354" s="117">
        <f>+H354*G354</f>
        <v>1</v>
      </c>
    </row>
    <row r="355" spans="2:9">
      <c r="B355" s="116">
        <v>6.23</v>
      </c>
      <c r="C355" s="187" t="s">
        <v>153</v>
      </c>
      <c r="D355" s="187"/>
      <c r="E355" s="15"/>
      <c r="F355" s="3" t="s">
        <v>76</v>
      </c>
      <c r="G355" s="4">
        <v>1</v>
      </c>
      <c r="H355" s="5">
        <v>1</v>
      </c>
      <c r="I355" s="117">
        <f>+H355*G355</f>
        <v>1</v>
      </c>
    </row>
    <row r="356" spans="2:9">
      <c r="B356" s="118">
        <v>7</v>
      </c>
      <c r="C356" s="191" t="s">
        <v>99</v>
      </c>
      <c r="D356" s="191"/>
      <c r="E356" s="16"/>
      <c r="F356" s="6"/>
      <c r="G356" s="4">
        <v>1</v>
      </c>
      <c r="H356" s="5">
        <v>1</v>
      </c>
      <c r="I356" s="119">
        <f>I357</f>
        <v>4</v>
      </c>
    </row>
    <row r="357" spans="2:9">
      <c r="B357" s="114">
        <v>7.1</v>
      </c>
      <c r="C357" s="188" t="s">
        <v>94</v>
      </c>
      <c r="D357" s="188"/>
      <c r="E357" s="105" t="s">
        <v>147</v>
      </c>
      <c r="F357" s="19" t="s">
        <v>18</v>
      </c>
      <c r="G357" s="4">
        <v>1</v>
      </c>
      <c r="H357" s="5">
        <v>1</v>
      </c>
      <c r="I357" s="115">
        <f>SUM(I358:I361)</f>
        <v>4</v>
      </c>
    </row>
    <row r="358" spans="2:9">
      <c r="B358" s="116">
        <v>7.11</v>
      </c>
      <c r="C358" s="187" t="s">
        <v>649</v>
      </c>
      <c r="D358" s="187"/>
      <c r="E358" s="15"/>
      <c r="F358" s="3" t="s">
        <v>76</v>
      </c>
      <c r="G358" s="4">
        <v>1</v>
      </c>
      <c r="H358" s="5">
        <v>1</v>
      </c>
      <c r="I358" s="117">
        <f>+H358*G358</f>
        <v>1</v>
      </c>
    </row>
    <row r="359" spans="2:9">
      <c r="B359" s="116">
        <v>7.12</v>
      </c>
      <c r="C359" s="187" t="s">
        <v>217</v>
      </c>
      <c r="D359" s="187"/>
      <c r="E359" s="15"/>
      <c r="F359" s="3" t="s">
        <v>76</v>
      </c>
      <c r="G359" s="4">
        <v>1</v>
      </c>
      <c r="H359" s="5">
        <v>1</v>
      </c>
      <c r="I359" s="117">
        <f>+H359*G359</f>
        <v>1</v>
      </c>
    </row>
    <row r="360" spans="2:9">
      <c r="B360" s="116">
        <v>7.13</v>
      </c>
      <c r="C360" s="187" t="s">
        <v>41</v>
      </c>
      <c r="D360" s="187"/>
      <c r="E360" s="15"/>
      <c r="F360" s="3" t="s">
        <v>76</v>
      </c>
      <c r="G360" s="4">
        <v>1</v>
      </c>
      <c r="H360" s="5">
        <v>1</v>
      </c>
      <c r="I360" s="117">
        <f>+H360*G360</f>
        <v>1</v>
      </c>
    </row>
    <row r="361" spans="2:9">
      <c r="B361" s="116">
        <v>7.14</v>
      </c>
      <c r="C361" s="187" t="s">
        <v>153</v>
      </c>
      <c r="D361" s="187"/>
      <c r="E361" s="15"/>
      <c r="F361" s="3" t="s">
        <v>76</v>
      </c>
      <c r="G361" s="4">
        <v>1</v>
      </c>
      <c r="H361" s="5">
        <v>1</v>
      </c>
      <c r="I361" s="117">
        <f>+H361*G361</f>
        <v>1</v>
      </c>
    </row>
    <row r="362" spans="2:9">
      <c r="B362" s="118">
        <v>8</v>
      </c>
      <c r="C362" s="191" t="s">
        <v>100</v>
      </c>
      <c r="D362" s="191"/>
      <c r="E362" s="16"/>
      <c r="F362" s="6"/>
      <c r="G362" s="4">
        <v>1</v>
      </c>
      <c r="H362" s="5">
        <v>1</v>
      </c>
      <c r="I362" s="119">
        <f>I363+I368+I377+I387+I394+I401+I406+I416+I421+I430</f>
        <v>71</v>
      </c>
    </row>
    <row r="363" spans="2:9">
      <c r="B363" s="114">
        <v>8.1</v>
      </c>
      <c r="C363" s="188" t="s">
        <v>101</v>
      </c>
      <c r="D363" s="188"/>
      <c r="E363" s="105" t="s">
        <v>147</v>
      </c>
      <c r="F363" s="19" t="s">
        <v>18</v>
      </c>
      <c r="G363" s="4">
        <v>1</v>
      </c>
      <c r="H363" s="5">
        <v>1</v>
      </c>
      <c r="I363" s="115">
        <f>SUM(I364:I367)</f>
        <v>4</v>
      </c>
    </row>
    <row r="364" spans="2:9">
      <c r="B364" s="116">
        <v>8.11</v>
      </c>
      <c r="C364" s="187" t="s">
        <v>315</v>
      </c>
      <c r="D364" s="187"/>
      <c r="E364" s="15"/>
      <c r="F364" s="3" t="s">
        <v>71</v>
      </c>
      <c r="G364" s="4">
        <v>1</v>
      </c>
      <c r="H364" s="5">
        <v>1</v>
      </c>
      <c r="I364" s="117">
        <f>+H364*G364</f>
        <v>1</v>
      </c>
    </row>
    <row r="365" spans="2:9">
      <c r="B365" s="116">
        <v>8.1199999999999992</v>
      </c>
      <c r="C365" s="187" t="s">
        <v>218</v>
      </c>
      <c r="D365" s="187"/>
      <c r="E365" s="15"/>
      <c r="F365" s="3" t="s">
        <v>71</v>
      </c>
      <c r="G365" s="4">
        <v>1</v>
      </c>
      <c r="H365" s="5">
        <v>1</v>
      </c>
      <c r="I365" s="117">
        <f>+H365*G365</f>
        <v>1</v>
      </c>
    </row>
    <row r="366" spans="2:9">
      <c r="B366" s="116">
        <v>8.1300000000000008</v>
      </c>
      <c r="C366" s="187" t="s">
        <v>41</v>
      </c>
      <c r="D366" s="187"/>
      <c r="E366" s="15"/>
      <c r="F366" s="3" t="s">
        <v>76</v>
      </c>
      <c r="G366" s="4">
        <v>1</v>
      </c>
      <c r="H366" s="5">
        <v>1</v>
      </c>
      <c r="I366" s="117">
        <f>+H366*G366</f>
        <v>1</v>
      </c>
    </row>
    <row r="367" spans="2:9">
      <c r="B367" s="116">
        <v>8.14</v>
      </c>
      <c r="C367" s="187" t="s">
        <v>153</v>
      </c>
      <c r="D367" s="187"/>
      <c r="E367" s="15"/>
      <c r="F367" s="3" t="s">
        <v>76</v>
      </c>
      <c r="G367" s="4">
        <v>1</v>
      </c>
      <c r="H367" s="5">
        <v>1</v>
      </c>
      <c r="I367" s="117">
        <f>+H367*G367</f>
        <v>1</v>
      </c>
    </row>
    <row r="368" spans="2:9">
      <c r="B368" s="114">
        <v>8.1999999999999993</v>
      </c>
      <c r="C368" s="188" t="s">
        <v>102</v>
      </c>
      <c r="D368" s="188"/>
      <c r="E368" s="105" t="s">
        <v>147</v>
      </c>
      <c r="F368" s="19" t="s">
        <v>18</v>
      </c>
      <c r="G368" s="4">
        <v>1</v>
      </c>
      <c r="H368" s="5">
        <v>1</v>
      </c>
      <c r="I368" s="115">
        <f>SUM(I369:I376)</f>
        <v>8</v>
      </c>
    </row>
    <row r="369" spans="2:9">
      <c r="B369" s="116">
        <v>8.2100000000000009</v>
      </c>
      <c r="C369" s="187" t="s">
        <v>650</v>
      </c>
      <c r="D369" s="187"/>
      <c r="E369" s="15"/>
      <c r="F369" s="3" t="s">
        <v>71</v>
      </c>
      <c r="G369" s="4">
        <v>1</v>
      </c>
      <c r="H369" s="5">
        <v>1</v>
      </c>
      <c r="I369" s="117">
        <f t="shared" ref="I369:I376" si="16">+H369*G369</f>
        <v>1</v>
      </c>
    </row>
    <row r="370" spans="2:9">
      <c r="B370" s="116">
        <v>8.2200000000000006</v>
      </c>
      <c r="C370" s="187" t="s">
        <v>315</v>
      </c>
      <c r="D370" s="187"/>
      <c r="E370" s="15"/>
      <c r="F370" s="3" t="s">
        <v>71</v>
      </c>
      <c r="G370" s="4">
        <v>1</v>
      </c>
      <c r="H370" s="5">
        <v>1</v>
      </c>
      <c r="I370" s="117">
        <f t="shared" si="16"/>
        <v>1</v>
      </c>
    </row>
    <row r="371" spans="2:9">
      <c r="B371" s="116">
        <v>8.23</v>
      </c>
      <c r="C371" s="187" t="s">
        <v>236</v>
      </c>
      <c r="D371" s="187"/>
      <c r="E371" s="15"/>
      <c r="F371" s="3" t="s">
        <v>71</v>
      </c>
      <c r="G371" s="4">
        <v>1</v>
      </c>
      <c r="H371" s="5">
        <v>1</v>
      </c>
      <c r="I371" s="117">
        <f t="shared" si="16"/>
        <v>1</v>
      </c>
    </row>
    <row r="372" spans="2:9">
      <c r="B372" s="116">
        <v>8.24</v>
      </c>
      <c r="C372" s="187" t="s">
        <v>237</v>
      </c>
      <c r="D372" s="187"/>
      <c r="E372" s="15"/>
      <c r="F372" s="3" t="s">
        <v>71</v>
      </c>
      <c r="G372" s="4">
        <v>1</v>
      </c>
      <c r="H372" s="5">
        <v>1</v>
      </c>
      <c r="I372" s="117">
        <f t="shared" si="16"/>
        <v>1</v>
      </c>
    </row>
    <row r="373" spans="2:9">
      <c r="B373" s="116">
        <v>8.25</v>
      </c>
      <c r="C373" s="187" t="s">
        <v>597</v>
      </c>
      <c r="D373" s="187"/>
      <c r="E373" s="15"/>
      <c r="F373" s="3" t="s">
        <v>71</v>
      </c>
      <c r="G373" s="4">
        <v>1</v>
      </c>
      <c r="H373" s="5">
        <v>1</v>
      </c>
      <c r="I373" s="117">
        <f t="shared" si="16"/>
        <v>1</v>
      </c>
    </row>
    <row r="374" spans="2:9">
      <c r="B374" s="116">
        <v>8.26</v>
      </c>
      <c r="C374" s="187" t="s">
        <v>218</v>
      </c>
      <c r="D374" s="187"/>
      <c r="E374" s="15"/>
      <c r="F374" s="3" t="s">
        <v>71</v>
      </c>
      <c r="G374" s="4">
        <v>1</v>
      </c>
      <c r="H374" s="5">
        <v>1</v>
      </c>
      <c r="I374" s="117">
        <f t="shared" si="16"/>
        <v>1</v>
      </c>
    </row>
    <row r="375" spans="2:9">
      <c r="B375" s="116">
        <v>8.27</v>
      </c>
      <c r="C375" s="187" t="s">
        <v>41</v>
      </c>
      <c r="D375" s="187"/>
      <c r="E375" s="15"/>
      <c r="F375" s="3" t="s">
        <v>76</v>
      </c>
      <c r="G375" s="4">
        <v>1</v>
      </c>
      <c r="H375" s="5">
        <v>1</v>
      </c>
      <c r="I375" s="117">
        <f t="shared" si="16"/>
        <v>1</v>
      </c>
    </row>
    <row r="376" spans="2:9">
      <c r="B376" s="116">
        <v>8.2799999999999994</v>
      </c>
      <c r="C376" s="187" t="s">
        <v>153</v>
      </c>
      <c r="D376" s="187"/>
      <c r="E376" s="15"/>
      <c r="F376" s="3" t="s">
        <v>76</v>
      </c>
      <c r="G376" s="4">
        <v>1</v>
      </c>
      <c r="H376" s="5">
        <v>1</v>
      </c>
      <c r="I376" s="117">
        <f t="shared" si="16"/>
        <v>1</v>
      </c>
    </row>
    <row r="377" spans="2:9">
      <c r="B377" s="114">
        <v>8.3000000000000007</v>
      </c>
      <c r="C377" s="188" t="s">
        <v>103</v>
      </c>
      <c r="D377" s="188"/>
      <c r="E377" s="105" t="s">
        <v>147</v>
      </c>
      <c r="F377" s="19" t="s">
        <v>18</v>
      </c>
      <c r="G377" s="4">
        <v>1</v>
      </c>
      <c r="H377" s="5">
        <v>1</v>
      </c>
      <c r="I377" s="115">
        <f>SUM(I378:I386)</f>
        <v>9</v>
      </c>
    </row>
    <row r="378" spans="2:9">
      <c r="B378" s="116">
        <v>8.31</v>
      </c>
      <c r="C378" s="187" t="s">
        <v>219</v>
      </c>
      <c r="D378" s="187"/>
      <c r="E378" s="15"/>
      <c r="F378" s="3" t="s">
        <v>71</v>
      </c>
      <c r="G378" s="4">
        <v>1</v>
      </c>
      <c r="H378" s="5">
        <v>1</v>
      </c>
      <c r="I378" s="117">
        <f t="shared" ref="I378:I386" si="17">+H378*G378</f>
        <v>1</v>
      </c>
    </row>
    <row r="379" spans="2:9">
      <c r="B379" s="116">
        <v>8.32</v>
      </c>
      <c r="C379" s="187" t="s">
        <v>220</v>
      </c>
      <c r="D379" s="187"/>
      <c r="E379" s="15"/>
      <c r="F379" s="3" t="s">
        <v>71</v>
      </c>
      <c r="G379" s="4">
        <v>1</v>
      </c>
      <c r="H379" s="5">
        <v>1</v>
      </c>
      <c r="I379" s="117">
        <f t="shared" si="17"/>
        <v>1</v>
      </c>
    </row>
    <row r="380" spans="2:9">
      <c r="B380" s="116">
        <v>8.33</v>
      </c>
      <c r="C380" s="187" t="s">
        <v>221</v>
      </c>
      <c r="D380" s="187"/>
      <c r="E380" s="15"/>
      <c r="F380" s="3" t="s">
        <v>224</v>
      </c>
      <c r="G380" s="4">
        <v>1</v>
      </c>
      <c r="H380" s="5">
        <v>1</v>
      </c>
      <c r="I380" s="117">
        <f t="shared" si="17"/>
        <v>1</v>
      </c>
    </row>
    <row r="381" spans="2:9">
      <c r="B381" s="116">
        <v>8.34</v>
      </c>
      <c r="C381" s="187" t="s">
        <v>222</v>
      </c>
      <c r="D381" s="187"/>
      <c r="E381" s="15"/>
      <c r="F381" s="3" t="s">
        <v>224</v>
      </c>
      <c r="G381" s="4">
        <v>1</v>
      </c>
      <c r="H381" s="5">
        <v>1</v>
      </c>
      <c r="I381" s="117">
        <f t="shared" si="17"/>
        <v>1</v>
      </c>
    </row>
    <row r="382" spans="2:9">
      <c r="B382" s="116">
        <v>8.35</v>
      </c>
      <c r="C382" s="187" t="s">
        <v>223</v>
      </c>
      <c r="D382" s="187"/>
      <c r="E382" s="15"/>
      <c r="F382" s="3" t="s">
        <v>224</v>
      </c>
      <c r="G382" s="4">
        <v>1</v>
      </c>
      <c r="H382" s="5">
        <v>1</v>
      </c>
      <c r="I382" s="117">
        <f t="shared" si="17"/>
        <v>1</v>
      </c>
    </row>
    <row r="383" spans="2:9">
      <c r="B383" s="116">
        <v>8.36</v>
      </c>
      <c r="C383" s="187" t="s">
        <v>225</v>
      </c>
      <c r="D383" s="187"/>
      <c r="E383" s="15"/>
      <c r="F383" s="3" t="s">
        <v>71</v>
      </c>
      <c r="G383" s="4">
        <v>1</v>
      </c>
      <c r="H383" s="5">
        <v>1</v>
      </c>
      <c r="I383" s="117">
        <f t="shared" si="17"/>
        <v>1</v>
      </c>
    </row>
    <row r="384" spans="2:9">
      <c r="B384" s="116">
        <v>8.3699999999999992</v>
      </c>
      <c r="C384" s="187" t="s">
        <v>226</v>
      </c>
      <c r="D384" s="187"/>
      <c r="E384" s="15"/>
      <c r="F384" s="3" t="s">
        <v>51</v>
      </c>
      <c r="G384" s="4">
        <v>1</v>
      </c>
      <c r="H384" s="5">
        <v>1</v>
      </c>
      <c r="I384" s="117">
        <f t="shared" si="17"/>
        <v>1</v>
      </c>
    </row>
    <row r="385" spans="2:9">
      <c r="B385" s="116">
        <v>8.3800000000000008</v>
      </c>
      <c r="C385" s="196" t="s">
        <v>72</v>
      </c>
      <c r="D385" s="196"/>
      <c r="E385" s="15"/>
      <c r="F385" s="3" t="s">
        <v>76</v>
      </c>
      <c r="G385" s="4">
        <v>1</v>
      </c>
      <c r="H385" s="5">
        <v>1</v>
      </c>
      <c r="I385" s="117">
        <f t="shared" si="17"/>
        <v>1</v>
      </c>
    </row>
    <row r="386" spans="2:9">
      <c r="B386" s="116">
        <v>8.39</v>
      </c>
      <c r="C386" s="196" t="s">
        <v>153</v>
      </c>
      <c r="D386" s="196"/>
      <c r="E386" s="15"/>
      <c r="F386" s="3" t="s">
        <v>76</v>
      </c>
      <c r="G386" s="4">
        <v>1</v>
      </c>
      <c r="H386" s="5">
        <v>1</v>
      </c>
      <c r="I386" s="117">
        <f t="shared" si="17"/>
        <v>1</v>
      </c>
    </row>
    <row r="387" spans="2:9">
      <c r="B387" s="114">
        <v>8.4</v>
      </c>
      <c r="C387" s="188" t="s">
        <v>104</v>
      </c>
      <c r="D387" s="188"/>
      <c r="E387" s="105" t="s">
        <v>147</v>
      </c>
      <c r="F387" s="19" t="s">
        <v>18</v>
      </c>
      <c r="G387" s="4">
        <v>1</v>
      </c>
      <c r="H387" s="5">
        <v>1</v>
      </c>
      <c r="I387" s="115">
        <f>SUM(I388:I393)</f>
        <v>6</v>
      </c>
    </row>
    <row r="388" spans="2:9">
      <c r="B388" s="116">
        <v>8.41</v>
      </c>
      <c r="C388" s="187" t="s">
        <v>227</v>
      </c>
      <c r="D388" s="187"/>
      <c r="E388" s="15"/>
      <c r="F388" s="3" t="s">
        <v>51</v>
      </c>
      <c r="G388" s="4">
        <v>1</v>
      </c>
      <c r="H388" s="5">
        <v>1</v>
      </c>
      <c r="I388" s="117">
        <f t="shared" ref="I388:I393" si="18">+H388*G388</f>
        <v>1</v>
      </c>
    </row>
    <row r="389" spans="2:9">
      <c r="B389" s="116">
        <v>8.42</v>
      </c>
      <c r="C389" s="187" t="s">
        <v>228</v>
      </c>
      <c r="D389" s="187"/>
      <c r="E389" s="15"/>
      <c r="F389" s="3" t="s">
        <v>51</v>
      </c>
      <c r="G389" s="4">
        <v>1</v>
      </c>
      <c r="H389" s="5">
        <v>1</v>
      </c>
      <c r="I389" s="117">
        <f t="shared" si="18"/>
        <v>1</v>
      </c>
    </row>
    <row r="390" spans="2:9">
      <c r="B390" s="116">
        <v>8.43</v>
      </c>
      <c r="C390" s="187" t="s">
        <v>55</v>
      </c>
      <c r="D390" s="187"/>
      <c r="E390" s="15"/>
      <c r="F390" s="3" t="s">
        <v>71</v>
      </c>
      <c r="G390" s="4">
        <v>1</v>
      </c>
      <c r="H390" s="5">
        <v>1</v>
      </c>
      <c r="I390" s="117">
        <f t="shared" si="18"/>
        <v>1</v>
      </c>
    </row>
    <row r="391" spans="2:9">
      <c r="B391" s="116">
        <v>8.44</v>
      </c>
      <c r="C391" s="187" t="s">
        <v>229</v>
      </c>
      <c r="D391" s="187"/>
      <c r="E391" s="15"/>
      <c r="F391" s="3" t="s">
        <v>71</v>
      </c>
      <c r="G391" s="4">
        <v>1</v>
      </c>
      <c r="H391" s="5">
        <v>1</v>
      </c>
      <c r="I391" s="117">
        <f t="shared" si="18"/>
        <v>1</v>
      </c>
    </row>
    <row r="392" spans="2:9">
      <c r="B392" s="116">
        <v>8.4499999999999993</v>
      </c>
      <c r="C392" s="187" t="s">
        <v>41</v>
      </c>
      <c r="D392" s="187"/>
      <c r="E392" s="15"/>
      <c r="F392" s="3" t="s">
        <v>76</v>
      </c>
      <c r="G392" s="4">
        <v>1</v>
      </c>
      <c r="H392" s="5">
        <v>1</v>
      </c>
      <c r="I392" s="117">
        <f t="shared" si="18"/>
        <v>1</v>
      </c>
    </row>
    <row r="393" spans="2:9">
      <c r="B393" s="116">
        <v>8.4600000000000009</v>
      </c>
      <c r="C393" s="187" t="s">
        <v>153</v>
      </c>
      <c r="D393" s="187"/>
      <c r="E393" s="15"/>
      <c r="F393" s="3" t="s">
        <v>76</v>
      </c>
      <c r="G393" s="4">
        <v>1</v>
      </c>
      <c r="H393" s="5">
        <v>1</v>
      </c>
      <c r="I393" s="117">
        <f t="shared" si="18"/>
        <v>1</v>
      </c>
    </row>
    <row r="394" spans="2:9">
      <c r="B394" s="114">
        <v>8.5</v>
      </c>
      <c r="C394" s="188" t="s">
        <v>105</v>
      </c>
      <c r="D394" s="188"/>
      <c r="E394" s="105" t="s">
        <v>147</v>
      </c>
      <c r="F394" s="19" t="s">
        <v>18</v>
      </c>
      <c r="G394" s="4">
        <v>1</v>
      </c>
      <c r="H394" s="5">
        <v>1</v>
      </c>
      <c r="I394" s="115">
        <f>SUM(I395:I400)</f>
        <v>6</v>
      </c>
    </row>
    <row r="395" spans="2:9">
      <c r="B395" s="116">
        <v>8.51</v>
      </c>
      <c r="C395" s="187" t="s">
        <v>230</v>
      </c>
      <c r="D395" s="187"/>
      <c r="E395" s="15"/>
      <c r="F395" s="3" t="s">
        <v>71</v>
      </c>
      <c r="G395" s="4">
        <v>1</v>
      </c>
      <c r="H395" s="5">
        <v>1</v>
      </c>
      <c r="I395" s="117">
        <f t="shared" ref="I395:I400" si="19">+H395*G395</f>
        <v>1</v>
      </c>
    </row>
    <row r="396" spans="2:9">
      <c r="B396" s="116">
        <v>8.52</v>
      </c>
      <c r="C396" s="187" t="s">
        <v>231</v>
      </c>
      <c r="D396" s="187"/>
      <c r="E396" s="15"/>
      <c r="F396" s="3" t="s">
        <v>71</v>
      </c>
      <c r="G396" s="4">
        <v>1</v>
      </c>
      <c r="H396" s="5">
        <v>1</v>
      </c>
      <c r="I396" s="117">
        <f t="shared" si="19"/>
        <v>1</v>
      </c>
    </row>
    <row r="397" spans="2:9">
      <c r="B397" s="116">
        <v>8.5299999999999994</v>
      </c>
      <c r="C397" s="187" t="s">
        <v>232</v>
      </c>
      <c r="D397" s="187"/>
      <c r="E397" s="15"/>
      <c r="F397" s="3" t="s">
        <v>71</v>
      </c>
      <c r="G397" s="4">
        <v>1</v>
      </c>
      <c r="H397" s="5">
        <v>1</v>
      </c>
      <c r="I397" s="117">
        <f t="shared" si="19"/>
        <v>1</v>
      </c>
    </row>
    <row r="398" spans="2:9">
      <c r="B398" s="116">
        <v>8.5399999999999991</v>
      </c>
      <c r="C398" s="187" t="s">
        <v>233</v>
      </c>
      <c r="D398" s="187"/>
      <c r="E398" s="15"/>
      <c r="F398" s="3" t="s">
        <v>71</v>
      </c>
      <c r="G398" s="4">
        <v>1</v>
      </c>
      <c r="H398" s="5">
        <v>1</v>
      </c>
      <c r="I398" s="117">
        <f t="shared" si="19"/>
        <v>1</v>
      </c>
    </row>
    <row r="399" spans="2:9">
      <c r="B399" s="116">
        <v>8.5500000000000007</v>
      </c>
      <c r="C399" s="187" t="s">
        <v>41</v>
      </c>
      <c r="D399" s="187"/>
      <c r="E399" s="15"/>
      <c r="F399" s="3" t="s">
        <v>76</v>
      </c>
      <c r="G399" s="4">
        <v>1</v>
      </c>
      <c r="H399" s="5">
        <v>1</v>
      </c>
      <c r="I399" s="117">
        <f t="shared" si="19"/>
        <v>1</v>
      </c>
    </row>
    <row r="400" spans="2:9">
      <c r="B400" s="116">
        <v>8.56</v>
      </c>
      <c r="C400" s="187" t="s">
        <v>153</v>
      </c>
      <c r="D400" s="187"/>
      <c r="E400" s="15"/>
      <c r="F400" s="3" t="s">
        <v>76</v>
      </c>
      <c r="G400" s="4">
        <v>1</v>
      </c>
      <c r="H400" s="5">
        <v>1</v>
      </c>
      <c r="I400" s="117">
        <f t="shared" si="19"/>
        <v>1</v>
      </c>
    </row>
    <row r="401" spans="2:9">
      <c r="B401" s="114">
        <v>8.6</v>
      </c>
      <c r="C401" s="188" t="s">
        <v>106</v>
      </c>
      <c r="D401" s="188"/>
      <c r="E401" s="105" t="s">
        <v>147</v>
      </c>
      <c r="F401" s="19" t="s">
        <v>18</v>
      </c>
      <c r="G401" s="4">
        <v>1</v>
      </c>
      <c r="H401" s="5">
        <v>1</v>
      </c>
      <c r="I401" s="115">
        <f>SUM(I402:I405)</f>
        <v>4</v>
      </c>
    </row>
    <row r="402" spans="2:9">
      <c r="B402" s="116">
        <v>8.61</v>
      </c>
      <c r="C402" s="187" t="s">
        <v>234</v>
      </c>
      <c r="D402" s="187"/>
      <c r="E402" s="15"/>
      <c r="F402" s="3" t="s">
        <v>71</v>
      </c>
      <c r="G402" s="4">
        <v>1</v>
      </c>
      <c r="H402" s="5">
        <v>1</v>
      </c>
      <c r="I402" s="117">
        <f>+H402*G402</f>
        <v>1</v>
      </c>
    </row>
    <row r="403" spans="2:9">
      <c r="B403" s="116">
        <v>8.6199999999999992</v>
      </c>
      <c r="C403" s="187" t="s">
        <v>235</v>
      </c>
      <c r="D403" s="187"/>
      <c r="E403" s="15"/>
      <c r="F403" s="3" t="s">
        <v>71</v>
      </c>
      <c r="G403" s="4">
        <v>1</v>
      </c>
      <c r="H403" s="5">
        <v>1</v>
      </c>
      <c r="I403" s="117">
        <f>+H403*G403</f>
        <v>1</v>
      </c>
    </row>
    <row r="404" spans="2:9">
      <c r="B404" s="116">
        <v>8.6300000000000008</v>
      </c>
      <c r="C404" s="187" t="s">
        <v>41</v>
      </c>
      <c r="D404" s="187"/>
      <c r="E404" s="15"/>
      <c r="F404" s="3" t="s">
        <v>76</v>
      </c>
      <c r="G404" s="4">
        <v>1</v>
      </c>
      <c r="H404" s="5">
        <v>1</v>
      </c>
      <c r="I404" s="117">
        <f>+H404*G404</f>
        <v>1</v>
      </c>
    </row>
    <row r="405" spans="2:9">
      <c r="B405" s="116">
        <v>8.64</v>
      </c>
      <c r="C405" s="187" t="s">
        <v>153</v>
      </c>
      <c r="D405" s="187"/>
      <c r="E405" s="15"/>
      <c r="F405" s="3" t="s">
        <v>76</v>
      </c>
      <c r="G405" s="4">
        <v>1</v>
      </c>
      <c r="H405" s="5">
        <v>1</v>
      </c>
      <c r="I405" s="117">
        <f>+H405*G405</f>
        <v>1</v>
      </c>
    </row>
    <row r="406" spans="2:9">
      <c r="B406" s="114">
        <v>8.6999999999999993</v>
      </c>
      <c r="C406" s="188" t="s">
        <v>107</v>
      </c>
      <c r="D406" s="188"/>
      <c r="E406" s="105" t="s">
        <v>147</v>
      </c>
      <c r="F406" s="19" t="s">
        <v>18</v>
      </c>
      <c r="G406" s="4">
        <v>1</v>
      </c>
      <c r="H406" s="5">
        <v>1</v>
      </c>
      <c r="I406" s="115">
        <f>SUM(I407:I415)</f>
        <v>9</v>
      </c>
    </row>
    <row r="407" spans="2:9">
      <c r="B407" s="116">
        <v>8.7100000000000009</v>
      </c>
      <c r="C407" s="187" t="s">
        <v>52</v>
      </c>
      <c r="D407" s="187"/>
      <c r="E407" s="15"/>
      <c r="F407" s="3" t="s">
        <v>71</v>
      </c>
      <c r="G407" s="4">
        <v>1</v>
      </c>
      <c r="H407" s="5">
        <v>1</v>
      </c>
      <c r="I407" s="117">
        <f t="shared" ref="I407:I415" si="20">+H407*G407</f>
        <v>1</v>
      </c>
    </row>
    <row r="408" spans="2:9">
      <c r="B408" s="116">
        <v>8.7200000000000006</v>
      </c>
      <c r="C408" s="187" t="s">
        <v>53</v>
      </c>
      <c r="D408" s="187"/>
      <c r="E408" s="15"/>
      <c r="F408" s="3" t="s">
        <v>71</v>
      </c>
      <c r="G408" s="4">
        <v>1</v>
      </c>
      <c r="H408" s="5">
        <v>1</v>
      </c>
      <c r="I408" s="117">
        <f t="shared" si="20"/>
        <v>1</v>
      </c>
    </row>
    <row r="409" spans="2:9">
      <c r="B409" s="116">
        <v>8.73</v>
      </c>
      <c r="C409" s="187" t="s">
        <v>54</v>
      </c>
      <c r="D409" s="187"/>
      <c r="E409" s="15"/>
      <c r="F409" s="3" t="s">
        <v>71</v>
      </c>
      <c r="G409" s="4">
        <v>1</v>
      </c>
      <c r="H409" s="5">
        <v>1</v>
      </c>
      <c r="I409" s="117">
        <f t="shared" si="20"/>
        <v>1</v>
      </c>
    </row>
    <row r="410" spans="2:9">
      <c r="B410" s="116">
        <v>8.74</v>
      </c>
      <c r="C410" s="187" t="s">
        <v>55</v>
      </c>
      <c r="D410" s="187"/>
      <c r="E410" s="15"/>
      <c r="F410" s="3" t="s">
        <v>71</v>
      </c>
      <c r="G410" s="4">
        <v>1</v>
      </c>
      <c r="H410" s="5">
        <v>1</v>
      </c>
      <c r="I410" s="117">
        <f t="shared" si="20"/>
        <v>1</v>
      </c>
    </row>
    <row r="411" spans="2:9">
      <c r="B411" s="116">
        <v>8.75</v>
      </c>
      <c r="C411" s="187" t="s">
        <v>238</v>
      </c>
      <c r="D411" s="187"/>
      <c r="E411" s="15"/>
      <c r="F411" s="3" t="s">
        <v>71</v>
      </c>
      <c r="G411" s="4">
        <v>1</v>
      </c>
      <c r="H411" s="5">
        <v>1</v>
      </c>
      <c r="I411" s="117">
        <f t="shared" si="20"/>
        <v>1</v>
      </c>
    </row>
    <row r="412" spans="2:9">
      <c r="B412" s="116">
        <v>8.76</v>
      </c>
      <c r="C412" s="187" t="s">
        <v>239</v>
      </c>
      <c r="D412" s="187"/>
      <c r="E412" s="15"/>
      <c r="F412" s="3" t="s">
        <v>71</v>
      </c>
      <c r="G412" s="4">
        <v>1</v>
      </c>
      <c r="H412" s="5">
        <v>1</v>
      </c>
      <c r="I412" s="117">
        <f t="shared" si="20"/>
        <v>1</v>
      </c>
    </row>
    <row r="413" spans="2:9">
      <c r="B413" s="116">
        <v>8.77</v>
      </c>
      <c r="C413" s="187" t="s">
        <v>240</v>
      </c>
      <c r="D413" s="187"/>
      <c r="E413" s="15"/>
      <c r="F413" s="3" t="s">
        <v>71</v>
      </c>
      <c r="G413" s="4">
        <v>1</v>
      </c>
      <c r="H413" s="5">
        <v>1</v>
      </c>
      <c r="I413" s="117">
        <f t="shared" si="20"/>
        <v>1</v>
      </c>
    </row>
    <row r="414" spans="2:9">
      <c r="B414" s="116">
        <v>8.7799999999999994</v>
      </c>
      <c r="C414" s="187" t="s">
        <v>41</v>
      </c>
      <c r="D414" s="187"/>
      <c r="E414" s="15"/>
      <c r="F414" s="3" t="s">
        <v>76</v>
      </c>
      <c r="G414" s="4">
        <v>1</v>
      </c>
      <c r="H414" s="5">
        <v>1</v>
      </c>
      <c r="I414" s="117">
        <f t="shared" si="20"/>
        <v>1</v>
      </c>
    </row>
    <row r="415" spans="2:9">
      <c r="B415" s="116">
        <v>8.7899999999999991</v>
      </c>
      <c r="C415" s="187" t="s">
        <v>153</v>
      </c>
      <c r="D415" s="187"/>
      <c r="E415" s="15"/>
      <c r="F415" s="3" t="s">
        <v>76</v>
      </c>
      <c r="G415" s="4">
        <v>1</v>
      </c>
      <c r="H415" s="5">
        <v>1</v>
      </c>
      <c r="I415" s="117">
        <f t="shared" si="20"/>
        <v>1</v>
      </c>
    </row>
    <row r="416" spans="2:9">
      <c r="B416" s="114">
        <v>8.8000000000000007</v>
      </c>
      <c r="C416" s="188" t="s">
        <v>108</v>
      </c>
      <c r="D416" s="188"/>
      <c r="E416" s="105" t="s">
        <v>147</v>
      </c>
      <c r="F416" s="19" t="s">
        <v>18</v>
      </c>
      <c r="G416" s="4">
        <v>1</v>
      </c>
      <c r="H416" s="5">
        <v>1</v>
      </c>
      <c r="I416" s="115">
        <f>SUM(I417:I420)</f>
        <v>4</v>
      </c>
    </row>
    <row r="417" spans="2:9">
      <c r="B417" s="116">
        <v>8.81</v>
      </c>
      <c r="C417" s="187" t="s">
        <v>651</v>
      </c>
      <c r="D417" s="187"/>
      <c r="E417" s="15"/>
      <c r="F417" s="3" t="s">
        <v>76</v>
      </c>
      <c r="G417" s="4">
        <v>1</v>
      </c>
      <c r="H417" s="5">
        <v>1</v>
      </c>
      <c r="I417" s="117">
        <f>+H417*G417</f>
        <v>1</v>
      </c>
    </row>
    <row r="418" spans="2:9">
      <c r="B418" s="116">
        <v>8.82</v>
      </c>
      <c r="C418" s="187" t="s">
        <v>652</v>
      </c>
      <c r="D418" s="187"/>
      <c r="E418" s="15"/>
      <c r="F418" s="3" t="s">
        <v>76</v>
      </c>
      <c r="G418" s="4">
        <v>1</v>
      </c>
      <c r="H418" s="5">
        <v>1</v>
      </c>
      <c r="I418" s="117">
        <f>+H418*G418</f>
        <v>1</v>
      </c>
    </row>
    <row r="419" spans="2:9">
      <c r="B419" s="116">
        <v>8.83</v>
      </c>
      <c r="C419" s="187" t="s">
        <v>41</v>
      </c>
      <c r="D419" s="187"/>
      <c r="E419" s="15"/>
      <c r="F419" s="3" t="s">
        <v>76</v>
      </c>
      <c r="G419" s="4">
        <v>1</v>
      </c>
      <c r="H419" s="5">
        <v>1</v>
      </c>
      <c r="I419" s="117">
        <f>+H419*G419</f>
        <v>1</v>
      </c>
    </row>
    <row r="420" spans="2:9">
      <c r="B420" s="116">
        <v>8.84</v>
      </c>
      <c r="C420" s="187" t="s">
        <v>153</v>
      </c>
      <c r="D420" s="187"/>
      <c r="E420" s="15"/>
      <c r="F420" s="3" t="s">
        <v>76</v>
      </c>
      <c r="G420" s="4">
        <v>1</v>
      </c>
      <c r="H420" s="5">
        <v>1</v>
      </c>
      <c r="I420" s="117">
        <f>+H420*G420</f>
        <v>1</v>
      </c>
    </row>
    <row r="421" spans="2:9">
      <c r="B421" s="114">
        <v>8.9</v>
      </c>
      <c r="C421" s="188" t="s">
        <v>109</v>
      </c>
      <c r="D421" s="188"/>
      <c r="E421" s="105" t="s">
        <v>147</v>
      </c>
      <c r="F421" s="19" t="s">
        <v>18</v>
      </c>
      <c r="G421" s="4">
        <v>1</v>
      </c>
      <c r="H421" s="5">
        <v>1</v>
      </c>
      <c r="I421" s="115">
        <f>SUM(I422:I429)</f>
        <v>8</v>
      </c>
    </row>
    <row r="422" spans="2:9">
      <c r="B422" s="116">
        <v>8.91</v>
      </c>
      <c r="C422" s="187" t="s">
        <v>244</v>
      </c>
      <c r="D422" s="187"/>
      <c r="E422" s="15"/>
      <c r="F422" s="3" t="s">
        <v>613</v>
      </c>
      <c r="G422" s="4">
        <v>1</v>
      </c>
      <c r="H422" s="5">
        <v>1</v>
      </c>
      <c r="I422" s="117">
        <f t="shared" ref="I422:I429" si="21">+H422*G422</f>
        <v>1</v>
      </c>
    </row>
    <row r="423" spans="2:9">
      <c r="B423" s="116">
        <v>8.92</v>
      </c>
      <c r="C423" s="187" t="s">
        <v>241</v>
      </c>
      <c r="D423" s="187"/>
      <c r="E423" s="15"/>
      <c r="F423" s="3" t="s">
        <v>76</v>
      </c>
      <c r="G423" s="4">
        <v>1</v>
      </c>
      <c r="H423" s="5">
        <v>1</v>
      </c>
      <c r="I423" s="117">
        <f t="shared" si="21"/>
        <v>1</v>
      </c>
    </row>
    <row r="424" spans="2:9">
      <c r="B424" s="116">
        <v>8.93</v>
      </c>
      <c r="C424" s="187" t="s">
        <v>242</v>
      </c>
      <c r="D424" s="187"/>
      <c r="E424" s="15"/>
      <c r="F424" s="3" t="s">
        <v>71</v>
      </c>
      <c r="G424" s="4">
        <v>1</v>
      </c>
      <c r="H424" s="5">
        <v>1</v>
      </c>
      <c r="I424" s="117">
        <f t="shared" si="21"/>
        <v>1</v>
      </c>
    </row>
    <row r="425" spans="2:9">
      <c r="B425" s="116">
        <v>8.94</v>
      </c>
      <c r="C425" s="187" t="s">
        <v>245</v>
      </c>
      <c r="D425" s="187"/>
      <c r="E425" s="15"/>
      <c r="F425" s="3" t="s">
        <v>76</v>
      </c>
      <c r="G425" s="4">
        <v>1</v>
      </c>
      <c r="H425" s="5">
        <v>1</v>
      </c>
      <c r="I425" s="117">
        <f t="shared" si="21"/>
        <v>1</v>
      </c>
    </row>
    <row r="426" spans="2:9">
      <c r="B426" s="116">
        <v>8.9499999999999993</v>
      </c>
      <c r="C426" s="187" t="s">
        <v>614</v>
      </c>
      <c r="D426" s="187"/>
      <c r="E426" s="15"/>
      <c r="F426" s="3" t="s">
        <v>71</v>
      </c>
      <c r="G426" s="4">
        <v>1</v>
      </c>
      <c r="H426" s="5">
        <v>1</v>
      </c>
      <c r="I426" s="117">
        <f t="shared" si="21"/>
        <v>1</v>
      </c>
    </row>
    <row r="427" spans="2:9">
      <c r="B427" s="116">
        <v>8.9600000000000009</v>
      </c>
      <c r="C427" s="187" t="s">
        <v>243</v>
      </c>
      <c r="D427" s="187"/>
      <c r="E427" s="15"/>
      <c r="F427" s="3" t="s">
        <v>71</v>
      </c>
      <c r="G427" s="4">
        <v>1</v>
      </c>
      <c r="H427" s="5">
        <v>1</v>
      </c>
      <c r="I427" s="117">
        <f t="shared" si="21"/>
        <v>1</v>
      </c>
    </row>
    <row r="428" spans="2:9">
      <c r="B428" s="116">
        <v>8.9700000000000006</v>
      </c>
      <c r="C428" s="187" t="s">
        <v>41</v>
      </c>
      <c r="D428" s="187"/>
      <c r="E428" s="15"/>
      <c r="F428" s="3" t="s">
        <v>76</v>
      </c>
      <c r="G428" s="4">
        <v>1</v>
      </c>
      <c r="H428" s="5">
        <v>1</v>
      </c>
      <c r="I428" s="117">
        <f t="shared" si="21"/>
        <v>1</v>
      </c>
    </row>
    <row r="429" spans="2:9">
      <c r="B429" s="116">
        <v>8.98</v>
      </c>
      <c r="C429" s="187" t="s">
        <v>153</v>
      </c>
      <c r="D429" s="187"/>
      <c r="E429" s="15"/>
      <c r="F429" s="3" t="s">
        <v>76</v>
      </c>
      <c r="G429" s="4">
        <v>1</v>
      </c>
      <c r="H429" s="5">
        <v>1</v>
      </c>
      <c r="I429" s="117">
        <f t="shared" si="21"/>
        <v>1</v>
      </c>
    </row>
    <row r="430" spans="2:9">
      <c r="B430" s="114">
        <v>8.9</v>
      </c>
      <c r="C430" s="188" t="s">
        <v>110</v>
      </c>
      <c r="D430" s="188"/>
      <c r="E430" s="105" t="s">
        <v>147</v>
      </c>
      <c r="F430" s="19" t="s">
        <v>18</v>
      </c>
      <c r="G430" s="4">
        <v>1</v>
      </c>
      <c r="H430" s="5">
        <v>1</v>
      </c>
      <c r="I430" s="115">
        <f>SUM(I431:I443)</f>
        <v>13</v>
      </c>
    </row>
    <row r="431" spans="2:9">
      <c r="B431" s="116">
        <v>8.91</v>
      </c>
      <c r="C431" s="187" t="s">
        <v>246</v>
      </c>
      <c r="D431" s="187"/>
      <c r="E431" s="15"/>
      <c r="F431" s="3" t="s">
        <v>71</v>
      </c>
      <c r="G431" s="4">
        <v>1</v>
      </c>
      <c r="H431" s="5">
        <v>1</v>
      </c>
      <c r="I431" s="117">
        <f t="shared" ref="I431:I443" si="22">+H431*G431</f>
        <v>1</v>
      </c>
    </row>
    <row r="432" spans="2:9">
      <c r="B432" s="116">
        <v>8.92</v>
      </c>
      <c r="C432" s="187" t="s">
        <v>247</v>
      </c>
      <c r="D432" s="187"/>
      <c r="E432" s="15"/>
      <c r="F432" s="3" t="s">
        <v>71</v>
      </c>
      <c r="G432" s="4">
        <v>1</v>
      </c>
      <c r="H432" s="5">
        <v>1</v>
      </c>
      <c r="I432" s="117">
        <f t="shared" si="22"/>
        <v>1</v>
      </c>
    </row>
    <row r="433" spans="2:9">
      <c r="B433" s="116">
        <v>8.93</v>
      </c>
      <c r="C433" s="187" t="s">
        <v>248</v>
      </c>
      <c r="D433" s="187"/>
      <c r="E433" s="15"/>
      <c r="F433" s="3" t="s">
        <v>71</v>
      </c>
      <c r="G433" s="4">
        <v>1</v>
      </c>
      <c r="H433" s="5">
        <v>1</v>
      </c>
      <c r="I433" s="117">
        <f t="shared" si="22"/>
        <v>1</v>
      </c>
    </row>
    <row r="434" spans="2:9">
      <c r="B434" s="116">
        <v>8.94</v>
      </c>
      <c r="C434" s="187" t="s">
        <v>249</v>
      </c>
      <c r="D434" s="187"/>
      <c r="E434" s="15"/>
      <c r="F434" s="3" t="s">
        <v>71</v>
      </c>
      <c r="G434" s="4">
        <v>1</v>
      </c>
      <c r="H434" s="5">
        <v>1</v>
      </c>
      <c r="I434" s="117">
        <f t="shared" si="22"/>
        <v>1</v>
      </c>
    </row>
    <row r="435" spans="2:9">
      <c r="B435" s="116">
        <v>8.9499999999999993</v>
      </c>
      <c r="C435" s="187" t="s">
        <v>250</v>
      </c>
      <c r="D435" s="187"/>
      <c r="E435" s="15"/>
      <c r="F435" s="3" t="s">
        <v>71</v>
      </c>
      <c r="G435" s="4">
        <v>1</v>
      </c>
      <c r="H435" s="5">
        <v>1</v>
      </c>
      <c r="I435" s="117">
        <f t="shared" si="22"/>
        <v>1</v>
      </c>
    </row>
    <row r="436" spans="2:9">
      <c r="B436" s="116">
        <v>8.9600000000000009</v>
      </c>
      <c r="C436" s="187" t="s">
        <v>251</v>
      </c>
      <c r="D436" s="187"/>
      <c r="E436" s="15"/>
      <c r="F436" s="3" t="s">
        <v>71</v>
      </c>
      <c r="G436" s="4">
        <v>1</v>
      </c>
      <c r="H436" s="5">
        <v>1</v>
      </c>
      <c r="I436" s="117">
        <f t="shared" si="22"/>
        <v>1</v>
      </c>
    </row>
    <row r="437" spans="2:9">
      <c r="B437" s="116">
        <v>8.9700000000000006</v>
      </c>
      <c r="C437" s="187" t="s">
        <v>252</v>
      </c>
      <c r="D437" s="187"/>
      <c r="E437" s="15"/>
      <c r="F437" s="3" t="s">
        <v>71</v>
      </c>
      <c r="G437" s="4">
        <v>1</v>
      </c>
      <c r="H437" s="5">
        <v>1</v>
      </c>
      <c r="I437" s="117">
        <f t="shared" si="22"/>
        <v>1</v>
      </c>
    </row>
    <row r="438" spans="2:9">
      <c r="B438" s="116">
        <v>8.98</v>
      </c>
      <c r="C438" s="187" t="s">
        <v>253</v>
      </c>
      <c r="D438" s="187"/>
      <c r="E438" s="15"/>
      <c r="F438" s="3" t="s">
        <v>71</v>
      </c>
      <c r="G438" s="4">
        <v>1</v>
      </c>
      <c r="H438" s="5">
        <v>1</v>
      </c>
      <c r="I438" s="117">
        <f t="shared" si="22"/>
        <v>1</v>
      </c>
    </row>
    <row r="439" spans="2:9">
      <c r="B439" s="116">
        <v>8.99</v>
      </c>
      <c r="C439" s="187" t="s">
        <v>254</v>
      </c>
      <c r="D439" s="187"/>
      <c r="E439" s="15"/>
      <c r="F439" s="3" t="s">
        <v>71</v>
      </c>
      <c r="G439" s="4">
        <v>1</v>
      </c>
      <c r="H439" s="5">
        <v>1</v>
      </c>
      <c r="I439" s="117">
        <f t="shared" si="22"/>
        <v>1</v>
      </c>
    </row>
    <row r="440" spans="2:9">
      <c r="B440" s="116">
        <v>8.99</v>
      </c>
      <c r="C440" s="187" t="s">
        <v>255</v>
      </c>
      <c r="D440" s="187"/>
      <c r="E440" s="15"/>
      <c r="F440" s="3" t="s">
        <v>71</v>
      </c>
      <c r="G440" s="4">
        <v>1</v>
      </c>
      <c r="H440" s="5">
        <v>1</v>
      </c>
      <c r="I440" s="117">
        <f t="shared" si="22"/>
        <v>1</v>
      </c>
    </row>
    <row r="441" spans="2:9">
      <c r="B441" s="116">
        <v>8.99</v>
      </c>
      <c r="C441" s="187" t="s">
        <v>256</v>
      </c>
      <c r="D441" s="187"/>
      <c r="E441" s="15"/>
      <c r="F441" s="3" t="s">
        <v>71</v>
      </c>
      <c r="G441" s="4">
        <v>1</v>
      </c>
      <c r="H441" s="5">
        <v>1</v>
      </c>
      <c r="I441" s="117">
        <f t="shared" si="22"/>
        <v>1</v>
      </c>
    </row>
    <row r="442" spans="2:9">
      <c r="B442" s="116">
        <v>8.99</v>
      </c>
      <c r="C442" s="187" t="s">
        <v>41</v>
      </c>
      <c r="D442" s="187"/>
      <c r="E442" s="15"/>
      <c r="F442" s="3" t="s">
        <v>76</v>
      </c>
      <c r="G442" s="4">
        <v>1</v>
      </c>
      <c r="H442" s="5">
        <v>1</v>
      </c>
      <c r="I442" s="117">
        <f t="shared" si="22"/>
        <v>1</v>
      </c>
    </row>
    <row r="443" spans="2:9">
      <c r="B443" s="116">
        <v>8.99</v>
      </c>
      <c r="C443" s="187" t="s">
        <v>153</v>
      </c>
      <c r="D443" s="187"/>
      <c r="E443" s="15"/>
      <c r="F443" s="3" t="s">
        <v>76</v>
      </c>
      <c r="G443" s="4">
        <v>1</v>
      </c>
      <c r="H443" s="5">
        <v>1</v>
      </c>
      <c r="I443" s="117">
        <f t="shared" si="22"/>
        <v>1</v>
      </c>
    </row>
    <row r="444" spans="2:9">
      <c r="B444" s="118">
        <v>9</v>
      </c>
      <c r="C444" s="191" t="s">
        <v>111</v>
      </c>
      <c r="D444" s="191"/>
      <c r="E444" s="16"/>
      <c r="F444" s="6"/>
      <c r="G444" s="4">
        <v>1</v>
      </c>
      <c r="H444" s="5">
        <v>1</v>
      </c>
      <c r="I444" s="119">
        <f>I445+I459+I481+I489+I495+I501+I510+I521+I526+I531+I537</f>
        <v>86</v>
      </c>
    </row>
    <row r="445" spans="2:9">
      <c r="B445" s="114">
        <v>9.1</v>
      </c>
      <c r="C445" s="188" t="s">
        <v>112</v>
      </c>
      <c r="D445" s="188"/>
      <c r="E445" s="105" t="s">
        <v>147</v>
      </c>
      <c r="F445" s="19" t="s">
        <v>18</v>
      </c>
      <c r="G445" s="4">
        <v>1</v>
      </c>
      <c r="H445" s="5">
        <v>1</v>
      </c>
      <c r="I445" s="115">
        <f>SUM(I446:I458)</f>
        <v>13</v>
      </c>
    </row>
    <row r="446" spans="2:9">
      <c r="B446" s="116">
        <v>9.11</v>
      </c>
      <c r="C446" s="187" t="s">
        <v>257</v>
      </c>
      <c r="D446" s="187"/>
      <c r="E446" s="15"/>
      <c r="F446" s="3" t="s">
        <v>71</v>
      </c>
      <c r="G446" s="4">
        <v>1</v>
      </c>
      <c r="H446" s="5">
        <v>1</v>
      </c>
      <c r="I446" s="117">
        <f t="shared" ref="I446:I458" si="23">+H446*G446</f>
        <v>1</v>
      </c>
    </row>
    <row r="447" spans="2:9">
      <c r="B447" s="116">
        <v>9.1199999999999992</v>
      </c>
      <c r="C447" s="187" t="s">
        <v>258</v>
      </c>
      <c r="D447" s="187"/>
      <c r="E447" s="15"/>
      <c r="F447" s="3" t="s">
        <v>71</v>
      </c>
      <c r="G447" s="4">
        <v>1</v>
      </c>
      <c r="H447" s="5">
        <v>1</v>
      </c>
      <c r="I447" s="117">
        <f t="shared" si="23"/>
        <v>1</v>
      </c>
    </row>
    <row r="448" spans="2:9">
      <c r="B448" s="116">
        <v>9.1300000000000008</v>
      </c>
      <c r="C448" s="187" t="s">
        <v>259</v>
      </c>
      <c r="D448" s="187"/>
      <c r="E448" s="15"/>
      <c r="F448" s="3" t="s">
        <v>71</v>
      </c>
      <c r="G448" s="4">
        <v>1</v>
      </c>
      <c r="H448" s="5">
        <v>1</v>
      </c>
      <c r="I448" s="117">
        <f t="shared" si="23"/>
        <v>1</v>
      </c>
    </row>
    <row r="449" spans="2:9">
      <c r="B449" s="116">
        <v>9.14</v>
      </c>
      <c r="C449" s="187" t="s">
        <v>609</v>
      </c>
      <c r="D449" s="187"/>
      <c r="E449" s="15"/>
      <c r="F449" s="3" t="s">
        <v>71</v>
      </c>
      <c r="G449" s="4">
        <v>1</v>
      </c>
      <c r="H449" s="5">
        <v>1</v>
      </c>
      <c r="I449" s="117">
        <f t="shared" si="23"/>
        <v>1</v>
      </c>
    </row>
    <row r="450" spans="2:9">
      <c r="B450" s="116">
        <v>9.15</v>
      </c>
      <c r="C450" s="187" t="s">
        <v>260</v>
      </c>
      <c r="D450" s="187"/>
      <c r="E450" s="15"/>
      <c r="F450" s="3" t="s">
        <v>71</v>
      </c>
      <c r="G450" s="4">
        <v>1</v>
      </c>
      <c r="H450" s="5">
        <v>1</v>
      </c>
      <c r="I450" s="117">
        <f t="shared" si="23"/>
        <v>1</v>
      </c>
    </row>
    <row r="451" spans="2:9">
      <c r="B451" s="116">
        <v>9.16</v>
      </c>
      <c r="C451" s="187" t="s">
        <v>584</v>
      </c>
      <c r="D451" s="187"/>
      <c r="E451" s="15"/>
      <c r="F451" s="3" t="s">
        <v>71</v>
      </c>
      <c r="G451" s="4">
        <v>1</v>
      </c>
      <c r="H451" s="5">
        <v>1</v>
      </c>
      <c r="I451" s="117">
        <f t="shared" si="23"/>
        <v>1</v>
      </c>
    </row>
    <row r="452" spans="2:9">
      <c r="B452" s="116">
        <v>9.17</v>
      </c>
      <c r="C452" s="187" t="s">
        <v>261</v>
      </c>
      <c r="D452" s="187"/>
      <c r="E452" s="15"/>
      <c r="F452" s="3" t="s">
        <v>71</v>
      </c>
      <c r="G452" s="4">
        <v>1</v>
      </c>
      <c r="H452" s="5">
        <v>1</v>
      </c>
      <c r="I452" s="117">
        <f t="shared" si="23"/>
        <v>1</v>
      </c>
    </row>
    <row r="453" spans="2:9">
      <c r="B453" s="116">
        <v>9.18</v>
      </c>
      <c r="C453" s="187" t="s">
        <v>262</v>
      </c>
      <c r="D453" s="187"/>
      <c r="E453" s="15"/>
      <c r="F453" s="3" t="s">
        <v>71</v>
      </c>
      <c r="G453" s="4">
        <v>1</v>
      </c>
      <c r="H453" s="5">
        <v>1</v>
      </c>
      <c r="I453" s="117">
        <f t="shared" si="23"/>
        <v>1</v>
      </c>
    </row>
    <row r="454" spans="2:9">
      <c r="B454" s="116">
        <v>9.19</v>
      </c>
      <c r="C454" s="187" t="s">
        <v>213</v>
      </c>
      <c r="D454" s="187"/>
      <c r="E454" s="15"/>
      <c r="F454" s="3" t="s">
        <v>71</v>
      </c>
      <c r="G454" s="4">
        <v>1</v>
      </c>
      <c r="H454" s="5">
        <v>1</v>
      </c>
      <c r="I454" s="117">
        <f t="shared" si="23"/>
        <v>1</v>
      </c>
    </row>
    <row r="455" spans="2:9">
      <c r="B455" s="116">
        <v>9.19</v>
      </c>
      <c r="C455" s="187" t="s">
        <v>263</v>
      </c>
      <c r="D455" s="187"/>
      <c r="E455" s="15"/>
      <c r="F455" s="3" t="s">
        <v>71</v>
      </c>
      <c r="G455" s="4">
        <v>1</v>
      </c>
      <c r="H455" s="5">
        <v>1</v>
      </c>
      <c r="I455" s="117">
        <f t="shared" si="23"/>
        <v>1</v>
      </c>
    </row>
    <row r="456" spans="2:9">
      <c r="B456" s="116">
        <v>9.19</v>
      </c>
      <c r="C456" s="187" t="s">
        <v>264</v>
      </c>
      <c r="D456" s="187"/>
      <c r="E456" s="15"/>
      <c r="F456" s="3" t="s">
        <v>71</v>
      </c>
      <c r="G456" s="4">
        <v>1</v>
      </c>
      <c r="H456" s="5">
        <v>1</v>
      </c>
      <c r="I456" s="117">
        <f t="shared" si="23"/>
        <v>1</v>
      </c>
    </row>
    <row r="457" spans="2:9">
      <c r="B457" s="116">
        <v>9.19</v>
      </c>
      <c r="C457" s="187" t="s">
        <v>72</v>
      </c>
      <c r="D457" s="187"/>
      <c r="E457" s="15"/>
      <c r="F457" s="3" t="s">
        <v>76</v>
      </c>
      <c r="G457" s="4">
        <v>1</v>
      </c>
      <c r="H457" s="5">
        <v>1</v>
      </c>
      <c r="I457" s="117">
        <f t="shared" si="23"/>
        <v>1</v>
      </c>
    </row>
    <row r="458" spans="2:9">
      <c r="B458" s="116">
        <v>9.19</v>
      </c>
      <c r="C458" s="187" t="s">
        <v>153</v>
      </c>
      <c r="D458" s="187"/>
      <c r="E458" s="15"/>
      <c r="F458" s="3" t="s">
        <v>76</v>
      </c>
      <c r="G458" s="4">
        <v>1</v>
      </c>
      <c r="H458" s="5">
        <v>1</v>
      </c>
      <c r="I458" s="117">
        <f t="shared" si="23"/>
        <v>1</v>
      </c>
    </row>
    <row r="459" spans="2:9">
      <c r="B459" s="114">
        <v>9.1999999999999993</v>
      </c>
      <c r="C459" s="188" t="s">
        <v>113</v>
      </c>
      <c r="D459" s="188"/>
      <c r="E459" s="105" t="s">
        <v>147</v>
      </c>
      <c r="F459" s="19" t="s">
        <v>18</v>
      </c>
      <c r="G459" s="4">
        <v>1</v>
      </c>
      <c r="H459" s="5">
        <v>1</v>
      </c>
      <c r="I459" s="115">
        <f>SUM(I460:I480)</f>
        <v>21</v>
      </c>
    </row>
    <row r="460" spans="2:9">
      <c r="B460" s="116">
        <v>9.2100000000000009</v>
      </c>
      <c r="C460" s="187" t="s">
        <v>265</v>
      </c>
      <c r="D460" s="187"/>
      <c r="E460" s="15"/>
      <c r="F460" s="3" t="s">
        <v>71</v>
      </c>
      <c r="G460" s="4">
        <v>1</v>
      </c>
      <c r="H460" s="5">
        <v>1</v>
      </c>
      <c r="I460" s="117">
        <f t="shared" ref="I460:I466" si="24">+H460*G460</f>
        <v>1</v>
      </c>
    </row>
    <row r="461" spans="2:9">
      <c r="B461" s="116">
        <v>9.2200000000000006</v>
      </c>
      <c r="C461" s="187" t="s">
        <v>266</v>
      </c>
      <c r="D461" s="187"/>
      <c r="E461" s="15"/>
      <c r="F461" s="3" t="s">
        <v>71</v>
      </c>
      <c r="G461" s="4">
        <v>1</v>
      </c>
      <c r="H461" s="5">
        <v>1</v>
      </c>
      <c r="I461" s="117">
        <f t="shared" si="24"/>
        <v>1</v>
      </c>
    </row>
    <row r="462" spans="2:9">
      <c r="B462" s="116">
        <v>9.23</v>
      </c>
      <c r="C462" s="187" t="s">
        <v>267</v>
      </c>
      <c r="D462" s="187"/>
      <c r="E462" s="15"/>
      <c r="F462" s="3" t="s">
        <v>71</v>
      </c>
      <c r="G462" s="4">
        <v>1</v>
      </c>
      <c r="H462" s="5">
        <v>1</v>
      </c>
      <c r="I462" s="117">
        <f t="shared" si="24"/>
        <v>1</v>
      </c>
    </row>
    <row r="463" spans="2:9">
      <c r="B463" s="116">
        <v>9.24</v>
      </c>
      <c r="C463" s="187" t="s">
        <v>268</v>
      </c>
      <c r="D463" s="187"/>
      <c r="E463" s="15"/>
      <c r="F463" s="3" t="s">
        <v>71</v>
      </c>
      <c r="G463" s="4">
        <v>1</v>
      </c>
      <c r="H463" s="5">
        <v>1</v>
      </c>
      <c r="I463" s="117">
        <f t="shared" si="24"/>
        <v>1</v>
      </c>
    </row>
    <row r="464" spans="2:9">
      <c r="B464" s="116">
        <v>9.25</v>
      </c>
      <c r="C464" s="187" t="s">
        <v>269</v>
      </c>
      <c r="D464" s="187"/>
      <c r="E464" s="15"/>
      <c r="F464" s="3" t="s">
        <v>71</v>
      </c>
      <c r="G464" s="4">
        <v>1</v>
      </c>
      <c r="H464" s="5">
        <v>1</v>
      </c>
      <c r="I464" s="117">
        <f t="shared" si="24"/>
        <v>1</v>
      </c>
    </row>
    <row r="465" spans="2:9">
      <c r="B465" s="116">
        <v>9.26</v>
      </c>
      <c r="C465" s="187" t="s">
        <v>270</v>
      </c>
      <c r="D465" s="187"/>
      <c r="E465" s="15"/>
      <c r="F465" s="3" t="s">
        <v>71</v>
      </c>
      <c r="G465" s="4">
        <v>1</v>
      </c>
      <c r="H465" s="5">
        <v>1</v>
      </c>
      <c r="I465" s="117">
        <f t="shared" si="24"/>
        <v>1</v>
      </c>
    </row>
    <row r="466" spans="2:9">
      <c r="B466" s="116">
        <v>9.27</v>
      </c>
      <c r="C466" s="187" t="s">
        <v>271</v>
      </c>
      <c r="D466" s="187"/>
      <c r="E466" s="15"/>
      <c r="F466" s="3" t="s">
        <v>71</v>
      </c>
      <c r="G466" s="4">
        <v>1</v>
      </c>
      <c r="H466" s="5">
        <v>1</v>
      </c>
      <c r="I466" s="117">
        <f t="shared" si="24"/>
        <v>1</v>
      </c>
    </row>
    <row r="467" spans="2:9">
      <c r="B467" s="116">
        <v>9.2799999999999994</v>
      </c>
      <c r="C467" s="187" t="s">
        <v>272</v>
      </c>
      <c r="D467" s="187"/>
      <c r="E467" s="15"/>
      <c r="F467" s="3" t="s">
        <v>71</v>
      </c>
      <c r="G467" s="4">
        <v>1</v>
      </c>
      <c r="H467" s="5">
        <v>1</v>
      </c>
      <c r="I467" s="117">
        <f>+H467*G467</f>
        <v>1</v>
      </c>
    </row>
    <row r="468" spans="2:9">
      <c r="B468" s="116">
        <v>9.2899999999999991</v>
      </c>
      <c r="C468" s="187" t="s">
        <v>273</v>
      </c>
      <c r="D468" s="187"/>
      <c r="E468" s="15"/>
      <c r="F468" s="3" t="s">
        <v>71</v>
      </c>
      <c r="G468" s="4">
        <v>1</v>
      </c>
      <c r="H468" s="5">
        <v>1</v>
      </c>
      <c r="I468" s="117">
        <f>+H468*G468</f>
        <v>1</v>
      </c>
    </row>
    <row r="469" spans="2:9">
      <c r="B469" s="116">
        <v>9.2899999999999991</v>
      </c>
      <c r="C469" s="187" t="s">
        <v>274</v>
      </c>
      <c r="D469" s="187"/>
      <c r="E469" s="15"/>
      <c r="F469" s="3" t="s">
        <v>71</v>
      </c>
      <c r="G469" s="4">
        <v>1</v>
      </c>
      <c r="H469" s="5">
        <v>1</v>
      </c>
      <c r="I469" s="117">
        <f>+H469*G469</f>
        <v>1</v>
      </c>
    </row>
    <row r="470" spans="2:9">
      <c r="B470" s="116">
        <v>9.2899999999999991</v>
      </c>
      <c r="C470" s="187" t="s">
        <v>275</v>
      </c>
      <c r="D470" s="187"/>
      <c r="E470" s="15"/>
      <c r="F470" s="3" t="s">
        <v>71</v>
      </c>
      <c r="G470" s="4">
        <v>1</v>
      </c>
      <c r="H470" s="5">
        <v>1</v>
      </c>
      <c r="I470" s="117">
        <f t="shared" ref="I470:I478" si="25">+H470*G470</f>
        <v>1</v>
      </c>
    </row>
    <row r="471" spans="2:9">
      <c r="B471" s="116">
        <v>9.2899999999999991</v>
      </c>
      <c r="C471" s="187" t="s">
        <v>276</v>
      </c>
      <c r="D471" s="187"/>
      <c r="E471" s="15"/>
      <c r="F471" s="3" t="s">
        <v>71</v>
      </c>
      <c r="G471" s="4">
        <v>1</v>
      </c>
      <c r="H471" s="5">
        <v>1</v>
      </c>
      <c r="I471" s="117">
        <f t="shared" si="25"/>
        <v>1</v>
      </c>
    </row>
    <row r="472" spans="2:9">
      <c r="B472" s="116">
        <v>9.2899999999999991</v>
      </c>
      <c r="C472" s="187" t="s">
        <v>277</v>
      </c>
      <c r="D472" s="187"/>
      <c r="E472" s="15"/>
      <c r="F472" s="3" t="s">
        <v>71</v>
      </c>
      <c r="G472" s="4">
        <v>1</v>
      </c>
      <c r="H472" s="5">
        <v>1</v>
      </c>
      <c r="I472" s="117">
        <f t="shared" si="25"/>
        <v>1</v>
      </c>
    </row>
    <row r="473" spans="2:9">
      <c r="B473" s="116">
        <v>9.2899999999999991</v>
      </c>
      <c r="C473" s="187" t="s">
        <v>278</v>
      </c>
      <c r="D473" s="187"/>
      <c r="E473" s="15"/>
      <c r="F473" s="3" t="s">
        <v>71</v>
      </c>
      <c r="G473" s="4">
        <v>1</v>
      </c>
      <c r="H473" s="5">
        <v>1</v>
      </c>
      <c r="I473" s="117">
        <f t="shared" si="25"/>
        <v>1</v>
      </c>
    </row>
    <row r="474" spans="2:9">
      <c r="B474" s="116">
        <v>9.2899999999999991</v>
      </c>
      <c r="C474" s="187" t="s">
        <v>279</v>
      </c>
      <c r="D474" s="187"/>
      <c r="E474" s="15"/>
      <c r="F474" s="3" t="s">
        <v>71</v>
      </c>
      <c r="G474" s="4">
        <v>1</v>
      </c>
      <c r="H474" s="5">
        <v>1</v>
      </c>
      <c r="I474" s="117">
        <f t="shared" si="25"/>
        <v>1</v>
      </c>
    </row>
    <row r="475" spans="2:9">
      <c r="B475" s="116">
        <v>9.2899999999999991</v>
      </c>
      <c r="C475" s="187" t="s">
        <v>280</v>
      </c>
      <c r="D475" s="187"/>
      <c r="E475" s="15"/>
      <c r="F475" s="3" t="s">
        <v>71</v>
      </c>
      <c r="G475" s="4">
        <v>1</v>
      </c>
      <c r="H475" s="5">
        <v>1</v>
      </c>
      <c r="I475" s="117">
        <f t="shared" si="25"/>
        <v>1</v>
      </c>
    </row>
    <row r="476" spans="2:9">
      <c r="B476" s="116">
        <v>9.2899999999999991</v>
      </c>
      <c r="C476" s="187" t="s">
        <v>281</v>
      </c>
      <c r="D476" s="187"/>
      <c r="E476" s="14"/>
      <c r="F476" s="3" t="s">
        <v>71</v>
      </c>
      <c r="G476" s="4">
        <v>1</v>
      </c>
      <c r="H476" s="5">
        <v>1</v>
      </c>
      <c r="I476" s="117">
        <f t="shared" si="25"/>
        <v>1</v>
      </c>
    </row>
    <row r="477" spans="2:9">
      <c r="B477" s="116">
        <v>9.2899999999999991</v>
      </c>
      <c r="C477" s="187" t="s">
        <v>282</v>
      </c>
      <c r="D477" s="187"/>
      <c r="E477" s="14"/>
      <c r="F477" s="3" t="s">
        <v>71</v>
      </c>
      <c r="G477" s="4">
        <v>1</v>
      </c>
      <c r="H477" s="5">
        <v>1</v>
      </c>
      <c r="I477" s="117">
        <f t="shared" si="25"/>
        <v>1</v>
      </c>
    </row>
    <row r="478" spans="2:9">
      <c r="B478" s="116">
        <v>9.2899999999999991</v>
      </c>
      <c r="C478" s="187" t="s">
        <v>283</v>
      </c>
      <c r="D478" s="187"/>
      <c r="E478" s="14"/>
      <c r="F478" s="3" t="s">
        <v>71</v>
      </c>
      <c r="G478" s="4">
        <v>1</v>
      </c>
      <c r="H478" s="5">
        <v>1</v>
      </c>
      <c r="I478" s="117">
        <f t="shared" si="25"/>
        <v>1</v>
      </c>
    </row>
    <row r="479" spans="2:9">
      <c r="B479" s="116">
        <v>9.2899999999999991</v>
      </c>
      <c r="C479" s="187" t="s">
        <v>72</v>
      </c>
      <c r="D479" s="187"/>
      <c r="E479" s="14"/>
      <c r="F479" s="3" t="s">
        <v>76</v>
      </c>
      <c r="G479" s="4">
        <v>1</v>
      </c>
      <c r="H479" s="5">
        <v>1</v>
      </c>
      <c r="I479" s="117">
        <f>+H479*G479</f>
        <v>1</v>
      </c>
    </row>
    <row r="480" spans="2:9">
      <c r="B480" s="116">
        <v>9.2899999999999991</v>
      </c>
      <c r="C480" s="187" t="s">
        <v>153</v>
      </c>
      <c r="D480" s="187"/>
      <c r="E480" s="14"/>
      <c r="F480" s="3" t="s">
        <v>76</v>
      </c>
      <c r="G480" s="4">
        <v>1</v>
      </c>
      <c r="H480" s="5">
        <v>1</v>
      </c>
      <c r="I480" s="117">
        <f>+H480*G480</f>
        <v>1</v>
      </c>
    </row>
    <row r="481" spans="2:9">
      <c r="B481" s="114">
        <v>9.3000000000000007</v>
      </c>
      <c r="C481" s="188" t="s">
        <v>114</v>
      </c>
      <c r="D481" s="188"/>
      <c r="E481" s="105" t="s">
        <v>147</v>
      </c>
      <c r="F481" s="19" t="s">
        <v>18</v>
      </c>
      <c r="G481" s="4">
        <v>1</v>
      </c>
      <c r="H481" s="5">
        <v>1</v>
      </c>
      <c r="I481" s="115">
        <f>SUM(I482:I488)</f>
        <v>7</v>
      </c>
    </row>
    <row r="482" spans="2:9">
      <c r="B482" s="116">
        <v>9.31</v>
      </c>
      <c r="C482" s="187" t="s">
        <v>284</v>
      </c>
      <c r="D482" s="187"/>
      <c r="E482" s="14"/>
      <c r="F482" s="3" t="s">
        <v>50</v>
      </c>
      <c r="G482" s="4">
        <v>1</v>
      </c>
      <c r="H482" s="5">
        <v>1</v>
      </c>
      <c r="I482" s="117">
        <f t="shared" ref="I482:I488" si="26">+H482*G482</f>
        <v>1</v>
      </c>
    </row>
    <row r="483" spans="2:9">
      <c r="B483" s="116">
        <v>9.32</v>
      </c>
      <c r="C483" s="187" t="s">
        <v>289</v>
      </c>
      <c r="D483" s="187"/>
      <c r="E483" s="14"/>
      <c r="F483" s="3" t="s">
        <v>50</v>
      </c>
      <c r="G483" s="4">
        <v>1</v>
      </c>
      <c r="H483" s="5">
        <v>1</v>
      </c>
      <c r="I483" s="117">
        <f t="shared" si="26"/>
        <v>1</v>
      </c>
    </row>
    <row r="484" spans="2:9">
      <c r="B484" s="116">
        <v>9.33</v>
      </c>
      <c r="C484" s="187" t="s">
        <v>610</v>
      </c>
      <c r="D484" s="187"/>
      <c r="E484" s="14"/>
      <c r="F484" s="3" t="s">
        <v>50</v>
      </c>
      <c r="G484" s="4">
        <v>1</v>
      </c>
      <c r="H484" s="5">
        <v>1</v>
      </c>
      <c r="I484" s="117">
        <f t="shared" si="26"/>
        <v>1</v>
      </c>
    </row>
    <row r="485" spans="2:9">
      <c r="B485" s="116">
        <v>9.34</v>
      </c>
      <c r="C485" s="187" t="s">
        <v>285</v>
      </c>
      <c r="D485" s="187"/>
      <c r="E485" s="14"/>
      <c r="F485" s="3" t="s">
        <v>50</v>
      </c>
      <c r="G485" s="4">
        <v>1</v>
      </c>
      <c r="H485" s="5">
        <v>1</v>
      </c>
      <c r="I485" s="117">
        <f t="shared" si="26"/>
        <v>1</v>
      </c>
    </row>
    <row r="486" spans="2:9">
      <c r="B486" s="116">
        <v>9.35</v>
      </c>
      <c r="C486" s="187" t="s">
        <v>286</v>
      </c>
      <c r="D486" s="187"/>
      <c r="E486" s="14"/>
      <c r="F486" s="3" t="s">
        <v>50</v>
      </c>
      <c r="G486" s="4">
        <v>1</v>
      </c>
      <c r="H486" s="5">
        <v>1</v>
      </c>
      <c r="I486" s="117">
        <f t="shared" si="26"/>
        <v>1</v>
      </c>
    </row>
    <row r="487" spans="2:9">
      <c r="B487" s="116">
        <v>9.36</v>
      </c>
      <c r="C487" s="187" t="s">
        <v>72</v>
      </c>
      <c r="D487" s="187"/>
      <c r="E487" s="14"/>
      <c r="F487" s="3" t="s">
        <v>76</v>
      </c>
      <c r="G487" s="4">
        <v>1</v>
      </c>
      <c r="H487" s="5">
        <v>1</v>
      </c>
      <c r="I487" s="117">
        <f t="shared" si="26"/>
        <v>1</v>
      </c>
    </row>
    <row r="488" spans="2:9">
      <c r="B488" s="116">
        <v>9.3699999999999992</v>
      </c>
      <c r="C488" s="187" t="s">
        <v>153</v>
      </c>
      <c r="D488" s="187"/>
      <c r="E488" s="14"/>
      <c r="F488" s="3" t="s">
        <v>76</v>
      </c>
      <c r="G488" s="4">
        <v>1</v>
      </c>
      <c r="H488" s="5">
        <v>1</v>
      </c>
      <c r="I488" s="117">
        <f t="shared" si="26"/>
        <v>1</v>
      </c>
    </row>
    <row r="489" spans="2:9">
      <c r="B489" s="114">
        <v>9.4</v>
      </c>
      <c r="C489" s="188" t="s">
        <v>293</v>
      </c>
      <c r="D489" s="188"/>
      <c r="E489" s="105" t="s">
        <v>147</v>
      </c>
      <c r="F489" s="19" t="s">
        <v>18</v>
      </c>
      <c r="G489" s="4">
        <v>1</v>
      </c>
      <c r="H489" s="5">
        <v>1</v>
      </c>
      <c r="I489" s="115">
        <f>SUM(I490:I494)</f>
        <v>5</v>
      </c>
    </row>
    <row r="490" spans="2:9">
      <c r="B490" s="116">
        <v>9.41</v>
      </c>
      <c r="C490" s="187" t="s">
        <v>292</v>
      </c>
      <c r="D490" s="187"/>
      <c r="E490" s="14"/>
      <c r="F490" s="3" t="s">
        <v>71</v>
      </c>
      <c r="G490" s="4">
        <v>1</v>
      </c>
      <c r="H490" s="5">
        <v>1</v>
      </c>
      <c r="I490" s="117">
        <f>+H490*G490</f>
        <v>1</v>
      </c>
    </row>
    <row r="491" spans="2:9">
      <c r="B491" s="116">
        <v>9.42</v>
      </c>
      <c r="C491" s="187" t="s">
        <v>290</v>
      </c>
      <c r="D491" s="187"/>
      <c r="E491" s="14"/>
      <c r="F491" s="3" t="s">
        <v>71</v>
      </c>
      <c r="G491" s="4">
        <v>1</v>
      </c>
      <c r="H491" s="5">
        <v>1</v>
      </c>
      <c r="I491" s="117">
        <f>+H491*G491</f>
        <v>1</v>
      </c>
    </row>
    <row r="492" spans="2:9">
      <c r="B492" s="116">
        <v>9.43</v>
      </c>
      <c r="C492" s="187" t="s">
        <v>291</v>
      </c>
      <c r="D492" s="187"/>
      <c r="E492" s="14"/>
      <c r="F492" s="3" t="s">
        <v>71</v>
      </c>
      <c r="G492" s="4">
        <v>1</v>
      </c>
      <c r="H492" s="5">
        <v>1</v>
      </c>
      <c r="I492" s="117">
        <f>+H492*G492</f>
        <v>1</v>
      </c>
    </row>
    <row r="493" spans="2:9">
      <c r="B493" s="116">
        <v>9.44</v>
      </c>
      <c r="C493" s="187" t="s">
        <v>41</v>
      </c>
      <c r="D493" s="187"/>
      <c r="E493" s="14"/>
      <c r="F493" s="3" t="s">
        <v>76</v>
      </c>
      <c r="G493" s="4">
        <v>1</v>
      </c>
      <c r="H493" s="5">
        <v>1</v>
      </c>
      <c r="I493" s="117">
        <f>+H493*G493</f>
        <v>1</v>
      </c>
    </row>
    <row r="494" spans="2:9">
      <c r="B494" s="116">
        <v>9.4499999999999993</v>
      </c>
      <c r="C494" s="187" t="s">
        <v>153</v>
      </c>
      <c r="D494" s="187"/>
      <c r="E494" s="14"/>
      <c r="F494" s="3" t="s">
        <v>76</v>
      </c>
      <c r="G494" s="4">
        <v>1</v>
      </c>
      <c r="H494" s="5">
        <v>1</v>
      </c>
      <c r="I494" s="117">
        <f>+H494*G494</f>
        <v>1</v>
      </c>
    </row>
    <row r="495" spans="2:9">
      <c r="B495" s="114">
        <v>9.5</v>
      </c>
      <c r="C495" s="188" t="s">
        <v>294</v>
      </c>
      <c r="D495" s="188"/>
      <c r="E495" s="105" t="s">
        <v>147</v>
      </c>
      <c r="F495" s="19" t="s">
        <v>18</v>
      </c>
      <c r="G495" s="4">
        <v>1</v>
      </c>
      <c r="H495" s="5">
        <v>1</v>
      </c>
      <c r="I495" s="115">
        <f>SUM(I496:I500)</f>
        <v>5</v>
      </c>
    </row>
    <row r="496" spans="2:9">
      <c r="B496" s="116">
        <v>9.51</v>
      </c>
      <c r="C496" s="187" t="s">
        <v>290</v>
      </c>
      <c r="D496" s="187"/>
      <c r="E496" s="14"/>
      <c r="F496" s="3" t="s">
        <v>71</v>
      </c>
      <c r="G496" s="4">
        <v>1</v>
      </c>
      <c r="H496" s="5">
        <v>1</v>
      </c>
      <c r="I496" s="117">
        <f>+H496*G496</f>
        <v>1</v>
      </c>
    </row>
    <row r="497" spans="2:9">
      <c r="B497" s="116">
        <v>9.52</v>
      </c>
      <c r="C497" s="187" t="s">
        <v>291</v>
      </c>
      <c r="D497" s="187"/>
      <c r="E497" s="14"/>
      <c r="F497" s="3" t="s">
        <v>71</v>
      </c>
      <c r="G497" s="4">
        <v>1</v>
      </c>
      <c r="H497" s="5">
        <v>1</v>
      </c>
      <c r="I497" s="117">
        <f>+H497*G497</f>
        <v>1</v>
      </c>
    </row>
    <row r="498" spans="2:9">
      <c r="B498" s="116">
        <v>9.5299999999999994</v>
      </c>
      <c r="C498" s="187" t="s">
        <v>295</v>
      </c>
      <c r="D498" s="187"/>
      <c r="E498" s="14"/>
      <c r="F498" s="3" t="s">
        <v>71</v>
      </c>
      <c r="G498" s="4">
        <v>1</v>
      </c>
      <c r="H498" s="5">
        <v>1</v>
      </c>
      <c r="I498" s="117">
        <f>+H498*G498</f>
        <v>1</v>
      </c>
    </row>
    <row r="499" spans="2:9">
      <c r="B499" s="116">
        <v>9.5399999999999991</v>
      </c>
      <c r="C499" s="187" t="s">
        <v>41</v>
      </c>
      <c r="D499" s="187"/>
      <c r="E499" s="14"/>
      <c r="F499" s="3" t="s">
        <v>76</v>
      </c>
      <c r="G499" s="4">
        <v>1</v>
      </c>
      <c r="H499" s="5">
        <v>1</v>
      </c>
      <c r="I499" s="117">
        <f>+H499*G499</f>
        <v>1</v>
      </c>
    </row>
    <row r="500" spans="2:9">
      <c r="B500" s="116">
        <v>9.5500000000000007</v>
      </c>
      <c r="C500" s="187" t="s">
        <v>153</v>
      </c>
      <c r="D500" s="187"/>
      <c r="E500" s="14"/>
      <c r="F500" s="3" t="s">
        <v>76</v>
      </c>
      <c r="G500" s="4">
        <v>1</v>
      </c>
      <c r="H500" s="5">
        <v>1</v>
      </c>
      <c r="I500" s="117">
        <f>+H500*G500</f>
        <v>1</v>
      </c>
    </row>
    <row r="501" spans="2:9">
      <c r="B501" s="114">
        <v>9.6</v>
      </c>
      <c r="C501" s="188" t="s">
        <v>115</v>
      </c>
      <c r="D501" s="188"/>
      <c r="E501" s="105" t="s">
        <v>147</v>
      </c>
      <c r="F501" s="19" t="s">
        <v>18</v>
      </c>
      <c r="G501" s="4">
        <v>1</v>
      </c>
      <c r="H501" s="5">
        <v>1</v>
      </c>
      <c r="I501" s="115">
        <f>SUM(I502:I509)</f>
        <v>8</v>
      </c>
    </row>
    <row r="502" spans="2:9">
      <c r="B502" s="116">
        <v>9.61</v>
      </c>
      <c r="C502" s="187" t="s">
        <v>216</v>
      </c>
      <c r="D502" s="187"/>
      <c r="E502" s="14"/>
      <c r="F502" s="3" t="s">
        <v>171</v>
      </c>
      <c r="G502" s="4">
        <v>1</v>
      </c>
      <c r="H502" s="5">
        <v>1</v>
      </c>
      <c r="I502" s="117">
        <f t="shared" ref="I502:I509" si="27">+H502*G502</f>
        <v>1</v>
      </c>
    </row>
    <row r="503" spans="2:9">
      <c r="B503" s="116">
        <v>9.6199999999999992</v>
      </c>
      <c r="C503" s="187" t="s">
        <v>157</v>
      </c>
      <c r="D503" s="187"/>
      <c r="E503" s="14"/>
      <c r="F503" s="3" t="s">
        <v>64</v>
      </c>
      <c r="G503" s="4">
        <v>1</v>
      </c>
      <c r="H503" s="5">
        <v>1</v>
      </c>
      <c r="I503" s="117">
        <f t="shared" si="27"/>
        <v>1</v>
      </c>
    </row>
    <row r="504" spans="2:9">
      <c r="B504" s="116">
        <v>9.6300000000000008</v>
      </c>
      <c r="C504" s="187" t="s">
        <v>300</v>
      </c>
      <c r="D504" s="187"/>
      <c r="E504" s="14"/>
      <c r="F504" s="3" t="s">
        <v>71</v>
      </c>
      <c r="G504" s="4">
        <v>1</v>
      </c>
      <c r="H504" s="5">
        <v>1</v>
      </c>
      <c r="I504" s="117">
        <f t="shared" si="27"/>
        <v>1</v>
      </c>
    </row>
    <row r="505" spans="2:9">
      <c r="B505" s="116">
        <v>9.64</v>
      </c>
      <c r="C505" s="187" t="s">
        <v>176</v>
      </c>
      <c r="D505" s="187"/>
      <c r="E505" s="14"/>
      <c r="F505" s="3" t="s">
        <v>178</v>
      </c>
      <c r="G505" s="4">
        <v>1</v>
      </c>
      <c r="H505" s="5">
        <v>1</v>
      </c>
      <c r="I505" s="117">
        <f t="shared" si="27"/>
        <v>1</v>
      </c>
    </row>
    <row r="506" spans="2:9">
      <c r="B506" s="116">
        <v>9.65</v>
      </c>
      <c r="C506" s="187" t="s">
        <v>585</v>
      </c>
      <c r="D506" s="187"/>
      <c r="E506" s="14"/>
      <c r="F506" s="3" t="s">
        <v>71</v>
      </c>
      <c r="G506" s="4">
        <v>1</v>
      </c>
      <c r="H506" s="5">
        <v>1</v>
      </c>
      <c r="I506" s="117">
        <f t="shared" si="27"/>
        <v>1</v>
      </c>
    </row>
    <row r="507" spans="2:9">
      <c r="B507" s="116">
        <v>9.66</v>
      </c>
      <c r="C507" s="187" t="s">
        <v>301</v>
      </c>
      <c r="D507" s="187"/>
      <c r="E507" s="14"/>
      <c r="F507" s="3" t="s">
        <v>71</v>
      </c>
      <c r="G507" s="4">
        <v>1</v>
      </c>
      <c r="H507" s="5">
        <v>1</v>
      </c>
      <c r="I507" s="117">
        <f t="shared" si="27"/>
        <v>1</v>
      </c>
    </row>
    <row r="508" spans="2:9">
      <c r="B508" s="116">
        <v>9.67</v>
      </c>
      <c r="C508" s="187" t="s">
        <v>41</v>
      </c>
      <c r="D508" s="187"/>
      <c r="E508" s="14"/>
      <c r="F508" s="3" t="s">
        <v>76</v>
      </c>
      <c r="G508" s="4">
        <v>1</v>
      </c>
      <c r="H508" s="5">
        <v>1</v>
      </c>
      <c r="I508" s="117">
        <f t="shared" si="27"/>
        <v>1</v>
      </c>
    </row>
    <row r="509" spans="2:9">
      <c r="B509" s="116">
        <v>9.68</v>
      </c>
      <c r="C509" s="187" t="s">
        <v>153</v>
      </c>
      <c r="D509" s="187"/>
      <c r="E509" s="14"/>
      <c r="F509" s="3" t="s">
        <v>76</v>
      </c>
      <c r="G509" s="4">
        <v>1</v>
      </c>
      <c r="H509" s="5">
        <v>1</v>
      </c>
      <c r="I509" s="117">
        <f t="shared" si="27"/>
        <v>1</v>
      </c>
    </row>
    <row r="510" spans="2:9">
      <c r="B510" s="114">
        <v>9.6999999999999993</v>
      </c>
      <c r="C510" s="188" t="s">
        <v>116</v>
      </c>
      <c r="D510" s="188"/>
      <c r="E510" s="105" t="s">
        <v>147</v>
      </c>
      <c r="F510" s="19" t="s">
        <v>18</v>
      </c>
      <c r="G510" s="4">
        <v>1</v>
      </c>
      <c r="H510" s="5">
        <v>1</v>
      </c>
      <c r="I510" s="115">
        <f>SUM(I511:I520)</f>
        <v>10</v>
      </c>
    </row>
    <row r="511" spans="2:9">
      <c r="B511" s="116">
        <v>9.7100000000000009</v>
      </c>
      <c r="C511" s="187" t="s">
        <v>296</v>
      </c>
      <c r="D511" s="187"/>
      <c r="E511" s="14"/>
      <c r="F511" s="3" t="s">
        <v>71</v>
      </c>
      <c r="G511" s="4">
        <v>1</v>
      </c>
      <c r="H511" s="5">
        <v>1</v>
      </c>
      <c r="I511" s="117">
        <f t="shared" ref="I511:I520" si="28">+H511*G511</f>
        <v>1</v>
      </c>
    </row>
    <row r="512" spans="2:9">
      <c r="B512" s="116">
        <v>9.7200000000000006</v>
      </c>
      <c r="C512" s="187" t="s">
        <v>297</v>
      </c>
      <c r="D512" s="187"/>
      <c r="E512" s="14"/>
      <c r="F512" s="3" t="s">
        <v>71</v>
      </c>
      <c r="G512" s="4">
        <v>1</v>
      </c>
      <c r="H512" s="5">
        <v>1</v>
      </c>
      <c r="I512" s="117">
        <f t="shared" si="28"/>
        <v>1</v>
      </c>
    </row>
    <row r="513" spans="2:9">
      <c r="B513" s="116">
        <v>9.73</v>
      </c>
      <c r="C513" s="187" t="s">
        <v>298</v>
      </c>
      <c r="D513" s="187"/>
      <c r="E513" s="14"/>
      <c r="F513" s="3" t="s">
        <v>71</v>
      </c>
      <c r="G513" s="4">
        <v>1</v>
      </c>
      <c r="H513" s="5">
        <v>1</v>
      </c>
      <c r="I513" s="117">
        <f t="shared" si="28"/>
        <v>1</v>
      </c>
    </row>
    <row r="514" spans="2:9">
      <c r="B514" s="116">
        <v>9.74</v>
      </c>
      <c r="C514" s="187" t="s">
        <v>216</v>
      </c>
      <c r="D514" s="187"/>
      <c r="E514" s="14"/>
      <c r="F514" s="3" t="s">
        <v>171</v>
      </c>
      <c r="G514" s="4">
        <v>1</v>
      </c>
      <c r="H514" s="5">
        <v>1</v>
      </c>
      <c r="I514" s="117">
        <f t="shared" si="28"/>
        <v>1</v>
      </c>
    </row>
    <row r="515" spans="2:9">
      <c r="B515" s="116">
        <v>9.75</v>
      </c>
      <c r="C515" s="187" t="s">
        <v>157</v>
      </c>
      <c r="D515" s="187"/>
      <c r="E515" s="14"/>
      <c r="F515" s="3" t="s">
        <v>64</v>
      </c>
      <c r="G515" s="4">
        <v>1</v>
      </c>
      <c r="H515" s="5">
        <v>1</v>
      </c>
      <c r="I515" s="117">
        <f t="shared" si="28"/>
        <v>1</v>
      </c>
    </row>
    <row r="516" spans="2:9">
      <c r="B516" s="116">
        <v>9.76</v>
      </c>
      <c r="C516" s="187" t="s">
        <v>299</v>
      </c>
      <c r="D516" s="187"/>
      <c r="E516" s="14"/>
      <c r="F516" s="3" t="s">
        <v>71</v>
      </c>
      <c r="G516" s="4">
        <v>1</v>
      </c>
      <c r="H516" s="5">
        <v>1</v>
      </c>
      <c r="I516" s="117">
        <f t="shared" si="28"/>
        <v>1</v>
      </c>
    </row>
    <row r="517" spans="2:9">
      <c r="B517" s="116">
        <v>9.77</v>
      </c>
      <c r="C517" s="187" t="s">
        <v>653</v>
      </c>
      <c r="D517" s="187"/>
      <c r="E517" s="14"/>
      <c r="F517" s="3" t="s">
        <v>71</v>
      </c>
      <c r="G517" s="4">
        <v>1</v>
      </c>
      <c r="H517" s="5">
        <v>1</v>
      </c>
      <c r="I517" s="117">
        <f t="shared" si="28"/>
        <v>1</v>
      </c>
    </row>
    <row r="518" spans="2:9">
      <c r="B518" s="116">
        <v>9.7799999999999994</v>
      </c>
      <c r="C518" s="293" t="s">
        <v>611</v>
      </c>
      <c r="D518" s="293"/>
      <c r="E518" s="14"/>
      <c r="F518" s="3" t="s">
        <v>76</v>
      </c>
      <c r="G518" s="4">
        <v>1</v>
      </c>
      <c r="H518" s="5">
        <v>1</v>
      </c>
      <c r="I518" s="117">
        <f t="shared" si="28"/>
        <v>1</v>
      </c>
    </row>
    <row r="519" spans="2:9">
      <c r="B519" s="116">
        <v>9.7899999999999991</v>
      </c>
      <c r="C519" s="187" t="s">
        <v>41</v>
      </c>
      <c r="D519" s="187"/>
      <c r="E519" s="14"/>
      <c r="F519" s="3" t="s">
        <v>76</v>
      </c>
      <c r="G519" s="4">
        <v>1</v>
      </c>
      <c r="H519" s="5">
        <v>1</v>
      </c>
      <c r="I519" s="117">
        <f t="shared" si="28"/>
        <v>1</v>
      </c>
    </row>
    <row r="520" spans="2:9">
      <c r="B520" s="116">
        <v>9.7899999999999991</v>
      </c>
      <c r="C520" s="187" t="s">
        <v>153</v>
      </c>
      <c r="D520" s="187"/>
      <c r="E520" s="14"/>
      <c r="F520" s="3" t="s">
        <v>76</v>
      </c>
      <c r="G520" s="4">
        <v>1</v>
      </c>
      <c r="H520" s="5">
        <v>1</v>
      </c>
      <c r="I520" s="117">
        <f t="shared" si="28"/>
        <v>1</v>
      </c>
    </row>
    <row r="521" spans="2:9">
      <c r="B521" s="114">
        <v>9.8000000000000007</v>
      </c>
      <c r="C521" s="188" t="s">
        <v>302</v>
      </c>
      <c r="D521" s="188"/>
      <c r="E521" s="105" t="s">
        <v>147</v>
      </c>
      <c r="F521" s="19" t="s">
        <v>18</v>
      </c>
      <c r="G521" s="4">
        <v>1</v>
      </c>
      <c r="H521" s="5">
        <v>1</v>
      </c>
      <c r="I521" s="115">
        <f>SUM(I522:I525)</f>
        <v>4</v>
      </c>
    </row>
    <row r="522" spans="2:9">
      <c r="B522" s="116">
        <v>9.81</v>
      </c>
      <c r="C522" s="187" t="s">
        <v>615</v>
      </c>
      <c r="D522" s="187"/>
      <c r="E522" s="14"/>
      <c r="F522" s="3" t="s">
        <v>76</v>
      </c>
      <c r="G522" s="4">
        <v>1</v>
      </c>
      <c r="H522" s="5">
        <v>1</v>
      </c>
      <c r="I522" s="117">
        <f>+H522*G522</f>
        <v>1</v>
      </c>
    </row>
    <row r="523" spans="2:9">
      <c r="B523" s="116">
        <v>9.82</v>
      </c>
      <c r="C523" s="187" t="s">
        <v>303</v>
      </c>
      <c r="D523" s="187"/>
      <c r="E523" s="14"/>
      <c r="F523" s="3" t="s">
        <v>71</v>
      </c>
      <c r="G523" s="4">
        <v>1</v>
      </c>
      <c r="H523" s="5">
        <v>1</v>
      </c>
      <c r="I523" s="117">
        <f>+H523*G523</f>
        <v>1</v>
      </c>
    </row>
    <row r="524" spans="2:9">
      <c r="B524" s="116">
        <v>9.83</v>
      </c>
      <c r="C524" s="187" t="s">
        <v>41</v>
      </c>
      <c r="D524" s="187"/>
      <c r="E524" s="14"/>
      <c r="F524" s="3" t="s">
        <v>76</v>
      </c>
      <c r="G524" s="4">
        <v>1</v>
      </c>
      <c r="H524" s="5">
        <v>1</v>
      </c>
      <c r="I524" s="117">
        <f>+H524*G524</f>
        <v>1</v>
      </c>
    </row>
    <row r="525" spans="2:9">
      <c r="B525" s="116">
        <v>9.84</v>
      </c>
      <c r="C525" s="187" t="s">
        <v>153</v>
      </c>
      <c r="D525" s="187"/>
      <c r="E525" s="14"/>
      <c r="F525" s="3" t="s">
        <v>76</v>
      </c>
      <c r="G525" s="4">
        <v>1</v>
      </c>
      <c r="H525" s="5">
        <v>1</v>
      </c>
      <c r="I525" s="117">
        <f>+H525*G525</f>
        <v>1</v>
      </c>
    </row>
    <row r="526" spans="2:9">
      <c r="B526" s="114">
        <v>9.9</v>
      </c>
      <c r="C526" s="188" t="s">
        <v>117</v>
      </c>
      <c r="D526" s="188"/>
      <c r="E526" s="105" t="s">
        <v>147</v>
      </c>
      <c r="F526" s="19" t="s">
        <v>18</v>
      </c>
      <c r="G526" s="4">
        <v>1</v>
      </c>
      <c r="H526" s="5">
        <v>1</v>
      </c>
      <c r="I526" s="115">
        <f>SUM(I527:I530)</f>
        <v>4</v>
      </c>
    </row>
    <row r="527" spans="2:9">
      <c r="B527" s="116">
        <v>9.91</v>
      </c>
      <c r="C527" s="187" t="s">
        <v>586</v>
      </c>
      <c r="D527" s="187"/>
      <c r="E527" s="14"/>
      <c r="F527" s="3" t="s">
        <v>76</v>
      </c>
      <c r="G527" s="4">
        <v>1</v>
      </c>
      <c r="H527" s="5">
        <v>1</v>
      </c>
      <c r="I527" s="117">
        <f>+H527*G527</f>
        <v>1</v>
      </c>
    </row>
    <row r="528" spans="2:9">
      <c r="B528" s="116">
        <v>9.92</v>
      </c>
      <c r="C528" s="187" t="s">
        <v>304</v>
      </c>
      <c r="D528" s="187"/>
      <c r="E528" s="14"/>
      <c r="F528" s="3" t="s">
        <v>76</v>
      </c>
      <c r="G528" s="4">
        <v>1</v>
      </c>
      <c r="H528" s="5">
        <v>1</v>
      </c>
      <c r="I528" s="117">
        <f>+H528*G528</f>
        <v>1</v>
      </c>
    </row>
    <row r="529" spans="2:9">
      <c r="B529" s="116">
        <v>9.93</v>
      </c>
      <c r="C529" s="187" t="s">
        <v>41</v>
      </c>
      <c r="D529" s="187"/>
      <c r="E529" s="14"/>
      <c r="F529" s="3" t="s">
        <v>76</v>
      </c>
      <c r="G529" s="4">
        <v>1</v>
      </c>
      <c r="H529" s="5">
        <v>1</v>
      </c>
      <c r="I529" s="117">
        <f>+H529*G529</f>
        <v>1</v>
      </c>
    </row>
    <row r="530" spans="2:9">
      <c r="B530" s="116">
        <v>9.94</v>
      </c>
      <c r="C530" s="187" t="s">
        <v>153</v>
      </c>
      <c r="D530" s="187"/>
      <c r="E530" s="14"/>
      <c r="F530" s="3" t="s">
        <v>76</v>
      </c>
      <c r="G530" s="4">
        <v>1</v>
      </c>
      <c r="H530" s="5">
        <v>1</v>
      </c>
      <c r="I530" s="117">
        <f>+H530*G530</f>
        <v>1</v>
      </c>
    </row>
    <row r="531" spans="2:9">
      <c r="B531" s="114">
        <v>9.9</v>
      </c>
      <c r="C531" s="188" t="s">
        <v>118</v>
      </c>
      <c r="D531" s="188"/>
      <c r="E531" s="105" t="s">
        <v>147</v>
      </c>
      <c r="F531" s="19" t="s">
        <v>18</v>
      </c>
      <c r="G531" s="4">
        <v>1</v>
      </c>
      <c r="H531" s="5">
        <v>1</v>
      </c>
      <c r="I531" s="115">
        <f>SUM(I532:I536)</f>
        <v>5</v>
      </c>
    </row>
    <row r="532" spans="2:9">
      <c r="B532" s="116">
        <v>9.91</v>
      </c>
      <c r="C532" s="187" t="s">
        <v>216</v>
      </c>
      <c r="D532" s="187"/>
      <c r="E532" s="14"/>
      <c r="F532" s="3" t="s">
        <v>171</v>
      </c>
      <c r="G532" s="4">
        <v>1</v>
      </c>
      <c r="H532" s="5">
        <v>1</v>
      </c>
      <c r="I532" s="117">
        <f>+H532*G532</f>
        <v>1</v>
      </c>
    </row>
    <row r="533" spans="2:9">
      <c r="B533" s="116">
        <v>9.92</v>
      </c>
      <c r="C533" s="187" t="s">
        <v>170</v>
      </c>
      <c r="D533" s="187"/>
      <c r="E533" s="14"/>
      <c r="F533" s="3" t="s">
        <v>64</v>
      </c>
      <c r="G533" s="4">
        <v>1</v>
      </c>
      <c r="H533" s="5">
        <v>1</v>
      </c>
      <c r="I533" s="117">
        <f>+H533*G533</f>
        <v>1</v>
      </c>
    </row>
    <row r="534" spans="2:9">
      <c r="B534" s="116">
        <v>9.93</v>
      </c>
      <c r="C534" s="187" t="s">
        <v>587</v>
      </c>
      <c r="D534" s="187"/>
      <c r="E534" s="14"/>
      <c r="F534" s="3" t="s">
        <v>64</v>
      </c>
      <c r="G534" s="4">
        <v>1</v>
      </c>
      <c r="H534" s="5">
        <v>1</v>
      </c>
      <c r="I534" s="117">
        <f>+H534*G534</f>
        <v>1</v>
      </c>
    </row>
    <row r="535" spans="2:9">
      <c r="B535" s="116">
        <v>9.94</v>
      </c>
      <c r="C535" s="187" t="s">
        <v>41</v>
      </c>
      <c r="D535" s="187"/>
      <c r="E535" s="14"/>
      <c r="F535" s="3" t="s">
        <v>76</v>
      </c>
      <c r="G535" s="4">
        <v>1</v>
      </c>
      <c r="H535" s="5">
        <v>1</v>
      </c>
      <c r="I535" s="117">
        <f>+H535*G535</f>
        <v>1</v>
      </c>
    </row>
    <row r="536" spans="2:9">
      <c r="B536" s="116">
        <v>9.9499999999999993</v>
      </c>
      <c r="C536" s="187" t="s">
        <v>153</v>
      </c>
      <c r="D536" s="187"/>
      <c r="E536" s="14"/>
      <c r="F536" s="3" t="s">
        <v>76</v>
      </c>
      <c r="G536" s="4">
        <v>1</v>
      </c>
      <c r="H536" s="5">
        <v>1</v>
      </c>
      <c r="I536" s="117">
        <f>+H536*G536</f>
        <v>1</v>
      </c>
    </row>
    <row r="537" spans="2:9">
      <c r="B537" s="114">
        <v>9.9</v>
      </c>
      <c r="C537" s="188" t="s">
        <v>119</v>
      </c>
      <c r="D537" s="188"/>
      <c r="E537" s="105" t="s">
        <v>147</v>
      </c>
      <c r="F537" s="19" t="s">
        <v>18</v>
      </c>
      <c r="G537" s="4">
        <v>1</v>
      </c>
      <c r="H537" s="5">
        <v>1</v>
      </c>
      <c r="I537" s="115">
        <f>SUM(I538:I541)</f>
        <v>4</v>
      </c>
    </row>
    <row r="538" spans="2:9">
      <c r="B538" s="116">
        <v>9.91</v>
      </c>
      <c r="C538" s="187" t="s">
        <v>306</v>
      </c>
      <c r="D538" s="187"/>
      <c r="E538" s="14"/>
      <c r="F538" s="3" t="s">
        <v>71</v>
      </c>
      <c r="G538" s="4">
        <v>1</v>
      </c>
      <c r="H538" s="5">
        <v>1</v>
      </c>
      <c r="I538" s="117">
        <f>+H538*G538</f>
        <v>1</v>
      </c>
    </row>
    <row r="539" spans="2:9">
      <c r="B539" s="116">
        <v>9.92</v>
      </c>
      <c r="C539" s="187" t="s">
        <v>307</v>
      </c>
      <c r="D539" s="187"/>
      <c r="E539" s="14"/>
      <c r="F539" s="3" t="s">
        <v>71</v>
      </c>
      <c r="G539" s="4">
        <v>1</v>
      </c>
      <c r="H539" s="5">
        <v>1</v>
      </c>
      <c r="I539" s="117">
        <f>+H539*G539</f>
        <v>1</v>
      </c>
    </row>
    <row r="540" spans="2:9">
      <c r="B540" s="116">
        <v>9.93</v>
      </c>
      <c r="C540" s="187" t="s">
        <v>41</v>
      </c>
      <c r="D540" s="187"/>
      <c r="E540" s="14"/>
      <c r="F540" s="3" t="s">
        <v>76</v>
      </c>
      <c r="G540" s="4">
        <v>1</v>
      </c>
      <c r="H540" s="5">
        <v>1</v>
      </c>
      <c r="I540" s="117">
        <f>+H540*G540</f>
        <v>1</v>
      </c>
    </row>
    <row r="541" spans="2:9">
      <c r="B541" s="116">
        <v>9.94</v>
      </c>
      <c r="C541" s="187" t="s">
        <v>153</v>
      </c>
      <c r="D541" s="187"/>
      <c r="E541" s="14"/>
      <c r="F541" s="3" t="s">
        <v>76</v>
      </c>
      <c r="G541" s="4">
        <v>1</v>
      </c>
      <c r="H541" s="5">
        <v>1</v>
      </c>
      <c r="I541" s="117">
        <f>+H541*G541</f>
        <v>1</v>
      </c>
    </row>
    <row r="542" spans="2:9">
      <c r="B542" s="120">
        <v>10</v>
      </c>
      <c r="C542" s="191" t="s">
        <v>120</v>
      </c>
      <c r="D542" s="191"/>
      <c r="E542" s="16"/>
      <c r="F542" s="6"/>
      <c r="G542" s="4">
        <v>1</v>
      </c>
      <c r="H542" s="5">
        <v>1</v>
      </c>
      <c r="I542" s="119">
        <f>I543</f>
        <v>9</v>
      </c>
    </row>
    <row r="543" spans="2:9">
      <c r="B543" s="121">
        <v>10.1</v>
      </c>
      <c r="C543" s="188" t="s">
        <v>121</v>
      </c>
      <c r="D543" s="188"/>
      <c r="E543" s="105" t="s">
        <v>147</v>
      </c>
      <c r="F543" s="19" t="s">
        <v>18</v>
      </c>
      <c r="G543" s="4">
        <v>1</v>
      </c>
      <c r="H543" s="5">
        <v>1</v>
      </c>
      <c r="I543" s="115">
        <f>SUM(I544:I552)</f>
        <v>9</v>
      </c>
    </row>
    <row r="544" spans="2:9">
      <c r="B544" s="122">
        <v>10.11</v>
      </c>
      <c r="C544" s="194" t="s">
        <v>308</v>
      </c>
      <c r="D544" s="194"/>
      <c r="E544" s="14"/>
      <c r="F544" s="3" t="s">
        <v>71</v>
      </c>
      <c r="G544" s="4">
        <v>1</v>
      </c>
      <c r="H544" s="5">
        <v>1</v>
      </c>
      <c r="I544" s="117">
        <f t="shared" ref="I544:I552" si="29">+H544*G544</f>
        <v>1</v>
      </c>
    </row>
    <row r="545" spans="2:9">
      <c r="B545" s="122">
        <v>10.119999999999999</v>
      </c>
      <c r="C545" s="194" t="s">
        <v>309</v>
      </c>
      <c r="D545" s="194"/>
      <c r="E545" s="14"/>
      <c r="F545" s="3" t="s">
        <v>71</v>
      </c>
      <c r="G545" s="4">
        <v>1</v>
      </c>
      <c r="H545" s="5">
        <v>1</v>
      </c>
      <c r="I545" s="117">
        <f t="shared" si="29"/>
        <v>1</v>
      </c>
    </row>
    <row r="546" spans="2:9">
      <c r="B546" s="122">
        <v>10.130000000000001</v>
      </c>
      <c r="C546" s="194" t="s">
        <v>310</v>
      </c>
      <c r="D546" s="194"/>
      <c r="E546" s="14"/>
      <c r="F546" s="3" t="s">
        <v>71</v>
      </c>
      <c r="G546" s="4">
        <v>1</v>
      </c>
      <c r="H546" s="5">
        <v>1</v>
      </c>
      <c r="I546" s="117">
        <f t="shared" si="29"/>
        <v>1</v>
      </c>
    </row>
    <row r="547" spans="2:9">
      <c r="B547" s="122">
        <v>10.14</v>
      </c>
      <c r="C547" s="194" t="s">
        <v>311</v>
      </c>
      <c r="D547" s="194"/>
      <c r="E547" s="14"/>
      <c r="F547" s="3" t="s">
        <v>71</v>
      </c>
      <c r="G547" s="4">
        <v>1</v>
      </c>
      <c r="H547" s="5">
        <v>1</v>
      </c>
      <c r="I547" s="117">
        <f t="shared" si="29"/>
        <v>1</v>
      </c>
    </row>
    <row r="548" spans="2:9">
      <c r="B548" s="122">
        <v>10.15</v>
      </c>
      <c r="C548" s="194" t="s">
        <v>312</v>
      </c>
      <c r="D548" s="194"/>
      <c r="E548" s="14"/>
      <c r="F548" s="3" t="s">
        <v>71</v>
      </c>
      <c r="G548" s="4">
        <v>1</v>
      </c>
      <c r="H548" s="5">
        <v>1</v>
      </c>
      <c r="I548" s="117">
        <f t="shared" si="29"/>
        <v>1</v>
      </c>
    </row>
    <row r="549" spans="2:9">
      <c r="B549" s="122">
        <v>10.16</v>
      </c>
      <c r="C549" s="194" t="s">
        <v>313</v>
      </c>
      <c r="D549" s="194"/>
      <c r="E549" s="14"/>
      <c r="F549" s="3" t="s">
        <v>71</v>
      </c>
      <c r="G549" s="4">
        <v>1</v>
      </c>
      <c r="H549" s="5">
        <v>1</v>
      </c>
      <c r="I549" s="117">
        <f t="shared" si="29"/>
        <v>1</v>
      </c>
    </row>
    <row r="550" spans="2:9">
      <c r="B550" s="122">
        <v>10.17</v>
      </c>
      <c r="C550" s="194" t="s">
        <v>314</v>
      </c>
      <c r="D550" s="194"/>
      <c r="E550" s="14"/>
      <c r="F550" s="3" t="s">
        <v>71</v>
      </c>
      <c r="G550" s="4">
        <v>1</v>
      </c>
      <c r="H550" s="5">
        <v>1</v>
      </c>
      <c r="I550" s="117">
        <f t="shared" si="29"/>
        <v>1</v>
      </c>
    </row>
    <row r="551" spans="2:9">
      <c r="B551" s="122">
        <v>10.18</v>
      </c>
      <c r="C551" s="194" t="s">
        <v>72</v>
      </c>
      <c r="D551" s="194"/>
      <c r="E551" s="14"/>
      <c r="F551" s="3" t="s">
        <v>76</v>
      </c>
      <c r="G551" s="4">
        <v>1</v>
      </c>
      <c r="H551" s="5">
        <v>1</v>
      </c>
      <c r="I551" s="117">
        <f t="shared" si="29"/>
        <v>1</v>
      </c>
    </row>
    <row r="552" spans="2:9">
      <c r="B552" s="122">
        <v>10.19</v>
      </c>
      <c r="C552" s="194" t="s">
        <v>153</v>
      </c>
      <c r="D552" s="194"/>
      <c r="E552" s="14"/>
      <c r="F552" s="3" t="s">
        <v>76</v>
      </c>
      <c r="G552" s="4">
        <v>1</v>
      </c>
      <c r="H552" s="5">
        <v>1</v>
      </c>
      <c r="I552" s="117">
        <f t="shared" si="29"/>
        <v>1</v>
      </c>
    </row>
    <row r="553" spans="2:9">
      <c r="B553" s="120">
        <v>11</v>
      </c>
      <c r="C553" s="191" t="s">
        <v>122</v>
      </c>
      <c r="D553" s="191"/>
      <c r="E553" s="16"/>
      <c r="F553" s="6"/>
      <c r="G553" s="4">
        <v>1</v>
      </c>
      <c r="H553" s="5">
        <v>1</v>
      </c>
      <c r="I553" s="119">
        <f>I554+I559</f>
        <v>10</v>
      </c>
    </row>
    <row r="554" spans="2:9">
      <c r="B554" s="121">
        <v>11.1</v>
      </c>
      <c r="C554" s="188" t="s">
        <v>123</v>
      </c>
      <c r="D554" s="188"/>
      <c r="E554" s="105" t="s">
        <v>147</v>
      </c>
      <c r="F554" s="19" t="s">
        <v>18</v>
      </c>
      <c r="G554" s="4">
        <v>1</v>
      </c>
      <c r="H554" s="5">
        <v>1</v>
      </c>
      <c r="I554" s="115">
        <f>SUM(I555:I558)</f>
        <v>4</v>
      </c>
    </row>
    <row r="555" spans="2:9">
      <c r="B555" s="122">
        <v>11.11</v>
      </c>
      <c r="C555" s="187" t="s">
        <v>316</v>
      </c>
      <c r="D555" s="187"/>
      <c r="E555" s="14"/>
      <c r="F555" s="3" t="s">
        <v>51</v>
      </c>
      <c r="G555" s="4">
        <v>1</v>
      </c>
      <c r="H555" s="5">
        <v>1</v>
      </c>
      <c r="I555" s="117">
        <f t="shared" ref="I555:I558" si="30">+H555*G555</f>
        <v>1</v>
      </c>
    </row>
    <row r="556" spans="2:9">
      <c r="B556" s="122">
        <v>11.12</v>
      </c>
      <c r="C556" s="187" t="s">
        <v>607</v>
      </c>
      <c r="D556" s="187"/>
      <c r="E556" s="14"/>
      <c r="F556" s="3" t="s">
        <v>51</v>
      </c>
      <c r="G556" s="4">
        <v>1</v>
      </c>
      <c r="H556" s="5">
        <v>1</v>
      </c>
      <c r="I556" s="117">
        <f t="shared" si="30"/>
        <v>1</v>
      </c>
    </row>
    <row r="557" spans="2:9">
      <c r="B557" s="122">
        <v>11.13</v>
      </c>
      <c r="C557" s="187" t="s">
        <v>41</v>
      </c>
      <c r="D557" s="187"/>
      <c r="E557" s="14"/>
      <c r="F557" s="3" t="s">
        <v>71</v>
      </c>
      <c r="G557" s="4">
        <v>1</v>
      </c>
      <c r="H557" s="5">
        <v>1</v>
      </c>
      <c r="I557" s="117">
        <f t="shared" si="30"/>
        <v>1</v>
      </c>
    </row>
    <row r="558" spans="2:9">
      <c r="B558" s="122">
        <v>11.14</v>
      </c>
      <c r="C558" s="187" t="s">
        <v>153</v>
      </c>
      <c r="D558" s="187"/>
      <c r="E558" s="14"/>
      <c r="F558" s="3" t="s">
        <v>71</v>
      </c>
      <c r="G558" s="4">
        <v>1</v>
      </c>
      <c r="H558" s="5">
        <v>1</v>
      </c>
      <c r="I558" s="117">
        <f t="shared" si="30"/>
        <v>1</v>
      </c>
    </row>
    <row r="559" spans="2:9">
      <c r="B559" s="121">
        <v>11.2</v>
      </c>
      <c r="C559" s="188" t="s">
        <v>105</v>
      </c>
      <c r="D559" s="188"/>
      <c r="E559" s="105" t="s">
        <v>147</v>
      </c>
      <c r="F559" s="19" t="s">
        <v>18</v>
      </c>
      <c r="G559" s="4">
        <v>1</v>
      </c>
      <c r="H559" s="5">
        <v>1</v>
      </c>
      <c r="I559" s="115">
        <f>SUM(I560:I565)</f>
        <v>6</v>
      </c>
    </row>
    <row r="560" spans="2:9">
      <c r="B560" s="122">
        <v>11.21</v>
      </c>
      <c r="C560" s="187" t="s">
        <v>230</v>
      </c>
      <c r="D560" s="187"/>
      <c r="E560" s="14"/>
      <c r="F560" s="3" t="s">
        <v>71</v>
      </c>
      <c r="G560" s="4">
        <v>1</v>
      </c>
      <c r="H560" s="5">
        <v>1</v>
      </c>
      <c r="I560" s="117">
        <f t="shared" ref="I560:I565" si="31">+H560*G560</f>
        <v>1</v>
      </c>
    </row>
    <row r="561" spans="2:9">
      <c r="B561" s="122">
        <v>11.22</v>
      </c>
      <c r="C561" s="187" t="s">
        <v>231</v>
      </c>
      <c r="D561" s="187"/>
      <c r="E561" s="14"/>
      <c r="F561" s="3" t="s">
        <v>71</v>
      </c>
      <c r="G561" s="4">
        <v>1</v>
      </c>
      <c r="H561" s="5">
        <v>1</v>
      </c>
      <c r="I561" s="117">
        <f t="shared" si="31"/>
        <v>1</v>
      </c>
    </row>
    <row r="562" spans="2:9">
      <c r="B562" s="122">
        <v>11.23</v>
      </c>
      <c r="C562" s="187" t="s">
        <v>232</v>
      </c>
      <c r="D562" s="187"/>
      <c r="E562" s="14"/>
      <c r="F562" s="3" t="s">
        <v>71</v>
      </c>
      <c r="G562" s="4">
        <v>1</v>
      </c>
      <c r="H562" s="5">
        <v>1</v>
      </c>
      <c r="I562" s="117">
        <f t="shared" si="31"/>
        <v>1</v>
      </c>
    </row>
    <row r="563" spans="2:9">
      <c r="B563" s="122">
        <v>11.24</v>
      </c>
      <c r="C563" s="187" t="s">
        <v>233</v>
      </c>
      <c r="D563" s="187"/>
      <c r="E563" s="14"/>
      <c r="F563" s="3" t="s">
        <v>71</v>
      </c>
      <c r="G563" s="4">
        <v>1</v>
      </c>
      <c r="H563" s="5">
        <v>1</v>
      </c>
      <c r="I563" s="117">
        <f t="shared" si="31"/>
        <v>1</v>
      </c>
    </row>
    <row r="564" spans="2:9">
      <c r="B564" s="122">
        <v>11.25</v>
      </c>
      <c r="C564" s="187" t="s">
        <v>41</v>
      </c>
      <c r="D564" s="187"/>
      <c r="E564" s="14"/>
      <c r="F564" s="3" t="s">
        <v>76</v>
      </c>
      <c r="G564" s="4">
        <v>1</v>
      </c>
      <c r="H564" s="5">
        <v>1</v>
      </c>
      <c r="I564" s="117">
        <f t="shared" si="31"/>
        <v>1</v>
      </c>
    </row>
    <row r="565" spans="2:9">
      <c r="B565" s="122">
        <v>11.26</v>
      </c>
      <c r="C565" s="187" t="s">
        <v>153</v>
      </c>
      <c r="D565" s="187"/>
      <c r="E565" s="14"/>
      <c r="F565" s="3" t="s">
        <v>76</v>
      </c>
      <c r="G565" s="4">
        <v>1</v>
      </c>
      <c r="H565" s="5">
        <v>1</v>
      </c>
      <c r="I565" s="117">
        <f t="shared" si="31"/>
        <v>1</v>
      </c>
    </row>
    <row r="566" spans="2:9">
      <c r="B566" s="120">
        <v>12</v>
      </c>
      <c r="C566" s="191" t="s">
        <v>124</v>
      </c>
      <c r="D566" s="191"/>
      <c r="E566" s="16"/>
      <c r="F566" s="6"/>
      <c r="G566" s="4">
        <v>1</v>
      </c>
      <c r="H566" s="5">
        <v>1</v>
      </c>
      <c r="I566" s="119">
        <f>I567+I572+I578</f>
        <v>15</v>
      </c>
    </row>
    <row r="567" spans="2:9">
      <c r="B567" s="121">
        <v>12.1</v>
      </c>
      <c r="C567" s="188" t="s">
        <v>125</v>
      </c>
      <c r="D567" s="188"/>
      <c r="E567" s="105" t="s">
        <v>147</v>
      </c>
      <c r="F567" s="19" t="s">
        <v>18</v>
      </c>
      <c r="G567" s="4">
        <v>1</v>
      </c>
      <c r="H567" s="5">
        <v>1</v>
      </c>
      <c r="I567" s="115">
        <f>SUM(I568:I571)</f>
        <v>4</v>
      </c>
    </row>
    <row r="568" spans="2:9">
      <c r="B568" s="122">
        <v>12.11</v>
      </c>
      <c r="C568" s="194" t="s">
        <v>608</v>
      </c>
      <c r="D568" s="194"/>
      <c r="E568" s="14"/>
      <c r="F568" s="3" t="s">
        <v>71</v>
      </c>
      <c r="G568" s="4">
        <v>1</v>
      </c>
      <c r="H568" s="5">
        <v>1</v>
      </c>
      <c r="I568" s="117">
        <f>+H568*G568</f>
        <v>1</v>
      </c>
    </row>
    <row r="569" spans="2:9">
      <c r="B569" s="122">
        <v>12.12</v>
      </c>
      <c r="C569" s="194" t="s">
        <v>317</v>
      </c>
      <c r="D569" s="194"/>
      <c r="E569" s="14"/>
      <c r="F569" s="3" t="s">
        <v>71</v>
      </c>
      <c r="G569" s="4">
        <v>1</v>
      </c>
      <c r="H569" s="5">
        <v>1</v>
      </c>
      <c r="I569" s="117">
        <f>+H569*G569</f>
        <v>1</v>
      </c>
    </row>
    <row r="570" spans="2:9">
      <c r="B570" s="122">
        <v>12.13</v>
      </c>
      <c r="C570" s="194" t="s">
        <v>72</v>
      </c>
      <c r="D570" s="194"/>
      <c r="E570" s="14"/>
      <c r="F570" s="3" t="s">
        <v>76</v>
      </c>
      <c r="G570" s="4">
        <v>1</v>
      </c>
      <c r="H570" s="5">
        <v>1</v>
      </c>
      <c r="I570" s="117">
        <f>+H570*G570</f>
        <v>1</v>
      </c>
    </row>
    <row r="571" spans="2:9">
      <c r="B571" s="122">
        <v>12.14</v>
      </c>
      <c r="C571" s="194" t="s">
        <v>153</v>
      </c>
      <c r="D571" s="194"/>
      <c r="E571" s="14"/>
      <c r="F571" s="3" t="s">
        <v>76</v>
      </c>
      <c r="G571" s="4">
        <v>1</v>
      </c>
      <c r="H571" s="5">
        <v>1</v>
      </c>
      <c r="I571" s="117">
        <f>+H571*G571</f>
        <v>1</v>
      </c>
    </row>
    <row r="572" spans="2:9">
      <c r="B572" s="121">
        <v>12.2</v>
      </c>
      <c r="C572" s="188" t="s">
        <v>126</v>
      </c>
      <c r="D572" s="188"/>
      <c r="E572" s="105" t="s">
        <v>147</v>
      </c>
      <c r="F572" s="19" t="s">
        <v>18</v>
      </c>
      <c r="G572" s="4">
        <v>1</v>
      </c>
      <c r="H572" s="5">
        <v>1</v>
      </c>
      <c r="I572" s="115">
        <f>SUM(I573:I577)</f>
        <v>5</v>
      </c>
    </row>
    <row r="573" spans="2:9">
      <c r="B573" s="122">
        <v>12.21</v>
      </c>
      <c r="C573" s="194" t="s">
        <v>318</v>
      </c>
      <c r="D573" s="194"/>
      <c r="E573" s="14"/>
      <c r="F573" s="3" t="s">
        <v>71</v>
      </c>
      <c r="G573" s="4">
        <v>1</v>
      </c>
      <c r="H573" s="5">
        <v>1</v>
      </c>
      <c r="I573" s="117">
        <f>+H573*G573</f>
        <v>1</v>
      </c>
    </row>
    <row r="574" spans="2:9">
      <c r="B574" s="122">
        <v>12.22</v>
      </c>
      <c r="C574" s="194" t="s">
        <v>319</v>
      </c>
      <c r="D574" s="194"/>
      <c r="E574" s="14"/>
      <c r="F574" s="3" t="s">
        <v>71</v>
      </c>
      <c r="G574" s="4">
        <v>1</v>
      </c>
      <c r="H574" s="5">
        <v>1</v>
      </c>
      <c r="I574" s="117">
        <f>+H574*G574</f>
        <v>1</v>
      </c>
    </row>
    <row r="575" spans="2:9">
      <c r="B575" s="122">
        <v>12.23</v>
      </c>
      <c r="C575" s="194" t="s">
        <v>320</v>
      </c>
      <c r="D575" s="194"/>
      <c r="E575" s="14"/>
      <c r="F575" s="3" t="s">
        <v>71</v>
      </c>
      <c r="G575" s="4">
        <v>1</v>
      </c>
      <c r="H575" s="5">
        <v>1</v>
      </c>
      <c r="I575" s="117">
        <f>+H575*G575</f>
        <v>1</v>
      </c>
    </row>
    <row r="576" spans="2:9">
      <c r="B576" s="122">
        <v>12.24</v>
      </c>
      <c r="C576" s="194" t="s">
        <v>72</v>
      </c>
      <c r="D576" s="194"/>
      <c r="E576" s="14"/>
      <c r="F576" s="3" t="s">
        <v>76</v>
      </c>
      <c r="G576" s="4">
        <v>1</v>
      </c>
      <c r="H576" s="5">
        <v>1</v>
      </c>
      <c r="I576" s="117">
        <f>+H576*G576</f>
        <v>1</v>
      </c>
    </row>
    <row r="577" spans="2:9">
      <c r="B577" s="122">
        <v>12.25</v>
      </c>
      <c r="C577" s="194" t="s">
        <v>153</v>
      </c>
      <c r="D577" s="194"/>
      <c r="E577" s="14"/>
      <c r="F577" s="3" t="s">
        <v>76</v>
      </c>
      <c r="G577" s="4">
        <v>1</v>
      </c>
      <c r="H577" s="5">
        <v>1</v>
      </c>
      <c r="I577" s="117">
        <f>+H577*G577</f>
        <v>1</v>
      </c>
    </row>
    <row r="578" spans="2:9">
      <c r="B578" s="121">
        <v>12.3</v>
      </c>
      <c r="C578" s="188" t="s">
        <v>127</v>
      </c>
      <c r="D578" s="188"/>
      <c r="E578" s="105" t="s">
        <v>147</v>
      </c>
      <c r="F578" s="19" t="s">
        <v>18</v>
      </c>
      <c r="G578" s="4">
        <v>1</v>
      </c>
      <c r="H578" s="5">
        <v>1</v>
      </c>
      <c r="I578" s="115">
        <f>SUM(I579:I584)</f>
        <v>6</v>
      </c>
    </row>
    <row r="579" spans="2:9">
      <c r="B579" s="122">
        <v>12.31</v>
      </c>
      <c r="C579" s="194" t="s">
        <v>321</v>
      </c>
      <c r="D579" s="194"/>
      <c r="E579" s="14"/>
      <c r="F579" s="3" t="s">
        <v>71</v>
      </c>
      <c r="G579" s="4">
        <v>1</v>
      </c>
      <c r="H579" s="5">
        <v>1</v>
      </c>
      <c r="I579" s="117">
        <f t="shared" ref="I579:I584" si="32">+H579*G579</f>
        <v>1</v>
      </c>
    </row>
    <row r="580" spans="2:9">
      <c r="B580" s="122">
        <v>12.32</v>
      </c>
      <c r="C580" s="194" t="s">
        <v>322</v>
      </c>
      <c r="D580" s="194"/>
      <c r="E580" s="14"/>
      <c r="F580" s="3" t="s">
        <v>71</v>
      </c>
      <c r="G580" s="4">
        <v>1</v>
      </c>
      <c r="H580" s="5">
        <v>1</v>
      </c>
      <c r="I580" s="117">
        <f t="shared" si="32"/>
        <v>1</v>
      </c>
    </row>
    <row r="581" spans="2:9">
      <c r="B581" s="122">
        <v>12.33</v>
      </c>
      <c r="C581" s="194" t="s">
        <v>612</v>
      </c>
      <c r="D581" s="194"/>
      <c r="E581" s="14"/>
      <c r="F581" s="3" t="s">
        <v>71</v>
      </c>
      <c r="G581" s="4">
        <v>1</v>
      </c>
      <c r="H581" s="5">
        <v>1</v>
      </c>
      <c r="I581" s="117">
        <f t="shared" si="32"/>
        <v>1</v>
      </c>
    </row>
    <row r="582" spans="2:9">
      <c r="B582" s="122">
        <v>12.34</v>
      </c>
      <c r="C582" s="194" t="s">
        <v>323</v>
      </c>
      <c r="D582" s="194"/>
      <c r="E582" s="14"/>
      <c r="F582" s="3" t="s">
        <v>71</v>
      </c>
      <c r="G582" s="4">
        <v>1</v>
      </c>
      <c r="H582" s="5">
        <v>1</v>
      </c>
      <c r="I582" s="117">
        <f t="shared" si="32"/>
        <v>1</v>
      </c>
    </row>
    <row r="583" spans="2:9">
      <c r="B583" s="122">
        <v>12.35</v>
      </c>
      <c r="C583" s="196" t="s">
        <v>41</v>
      </c>
      <c r="D583" s="196"/>
      <c r="E583" s="14"/>
      <c r="F583" s="3" t="s">
        <v>76</v>
      </c>
      <c r="G583" s="4">
        <v>1</v>
      </c>
      <c r="H583" s="5">
        <v>1</v>
      </c>
      <c r="I583" s="117">
        <f t="shared" si="32"/>
        <v>1</v>
      </c>
    </row>
    <row r="584" spans="2:9">
      <c r="B584" s="122">
        <v>12.36</v>
      </c>
      <c r="C584" s="194" t="s">
        <v>153</v>
      </c>
      <c r="D584" s="194"/>
      <c r="E584" s="14"/>
      <c r="F584" s="3" t="s">
        <v>76</v>
      </c>
      <c r="G584" s="4">
        <v>1</v>
      </c>
      <c r="H584" s="5">
        <v>1</v>
      </c>
      <c r="I584" s="117">
        <f t="shared" si="32"/>
        <v>1</v>
      </c>
    </row>
    <row r="585" spans="2:9">
      <c r="B585" s="120">
        <v>13</v>
      </c>
      <c r="C585" s="282" t="s">
        <v>132</v>
      </c>
      <c r="D585" s="282"/>
      <c r="E585" s="16"/>
      <c r="F585" s="6"/>
      <c r="G585" s="4">
        <v>1</v>
      </c>
      <c r="H585" s="5">
        <v>1</v>
      </c>
      <c r="I585" s="119">
        <f>I586+I595+I606+I609</f>
        <v>23</v>
      </c>
    </row>
    <row r="586" spans="2:9">
      <c r="B586" s="121">
        <v>13.1</v>
      </c>
      <c r="C586" s="188" t="s">
        <v>128</v>
      </c>
      <c r="D586" s="188"/>
      <c r="E586" s="105" t="s">
        <v>147</v>
      </c>
      <c r="F586" s="19" t="s">
        <v>18</v>
      </c>
      <c r="G586" s="4">
        <v>1</v>
      </c>
      <c r="H586" s="5">
        <v>1</v>
      </c>
      <c r="I586" s="115">
        <f>SUM(I587:I594)</f>
        <v>8</v>
      </c>
    </row>
    <row r="587" spans="2:9">
      <c r="B587" s="122">
        <v>13.11</v>
      </c>
      <c r="C587" s="187" t="s">
        <v>324</v>
      </c>
      <c r="D587" s="187"/>
      <c r="E587" s="14"/>
      <c r="F587" s="3" t="s">
        <v>71</v>
      </c>
      <c r="G587" s="4">
        <v>1</v>
      </c>
      <c r="H587" s="5">
        <v>1</v>
      </c>
      <c r="I587" s="117">
        <f t="shared" ref="I587:I594" si="33">+H587*G587</f>
        <v>1</v>
      </c>
    </row>
    <row r="588" spans="2:9">
      <c r="B588" s="122">
        <v>13.12</v>
      </c>
      <c r="C588" s="187" t="s">
        <v>325</v>
      </c>
      <c r="D588" s="187"/>
      <c r="E588" s="14"/>
      <c r="F588" s="3" t="s">
        <v>71</v>
      </c>
      <c r="G588" s="4">
        <v>1</v>
      </c>
      <c r="H588" s="5">
        <v>1</v>
      </c>
      <c r="I588" s="117">
        <f t="shared" si="33"/>
        <v>1</v>
      </c>
    </row>
    <row r="589" spans="2:9">
      <c r="B589" s="122">
        <v>13.13</v>
      </c>
      <c r="C589" s="187" t="s">
        <v>326</v>
      </c>
      <c r="D589" s="187"/>
      <c r="E589" s="14"/>
      <c r="F589" s="3" t="s">
        <v>71</v>
      </c>
      <c r="G589" s="4">
        <v>1</v>
      </c>
      <c r="H589" s="5">
        <v>1</v>
      </c>
      <c r="I589" s="117">
        <f t="shared" si="33"/>
        <v>1</v>
      </c>
    </row>
    <row r="590" spans="2:9">
      <c r="B590" s="122">
        <v>13.14</v>
      </c>
      <c r="C590" s="187" t="s">
        <v>327</v>
      </c>
      <c r="D590" s="187"/>
      <c r="E590" s="14"/>
      <c r="F590" s="3" t="s">
        <v>64</v>
      </c>
      <c r="G590" s="4">
        <v>1</v>
      </c>
      <c r="H590" s="5">
        <v>1</v>
      </c>
      <c r="I590" s="117">
        <f t="shared" si="33"/>
        <v>1</v>
      </c>
    </row>
    <row r="591" spans="2:9">
      <c r="B591" s="122">
        <v>13.15</v>
      </c>
      <c r="C591" s="187" t="s">
        <v>328</v>
      </c>
      <c r="D591" s="187"/>
      <c r="E591" s="14"/>
      <c r="F591" s="3" t="s">
        <v>64</v>
      </c>
      <c r="G591" s="4">
        <v>1</v>
      </c>
      <c r="H591" s="5">
        <v>1</v>
      </c>
      <c r="I591" s="117">
        <f t="shared" si="33"/>
        <v>1</v>
      </c>
    </row>
    <row r="592" spans="2:9">
      <c r="B592" s="122">
        <v>13.16</v>
      </c>
      <c r="C592" s="187" t="s">
        <v>329</v>
      </c>
      <c r="D592" s="187"/>
      <c r="E592" s="14"/>
      <c r="F592" s="3" t="s">
        <v>64</v>
      </c>
      <c r="G592" s="4">
        <v>1</v>
      </c>
      <c r="H592" s="5">
        <v>1</v>
      </c>
      <c r="I592" s="117">
        <f t="shared" si="33"/>
        <v>1</v>
      </c>
    </row>
    <row r="593" spans="2:9">
      <c r="B593" s="122">
        <v>13.17</v>
      </c>
      <c r="C593" s="187" t="s">
        <v>72</v>
      </c>
      <c r="D593" s="187"/>
      <c r="E593" s="14"/>
      <c r="F593" s="3" t="s">
        <v>76</v>
      </c>
      <c r="G593" s="4">
        <v>1</v>
      </c>
      <c r="H593" s="5">
        <v>1</v>
      </c>
      <c r="I593" s="117">
        <f t="shared" si="33"/>
        <v>1</v>
      </c>
    </row>
    <row r="594" spans="2:9">
      <c r="B594" s="122">
        <v>13.18</v>
      </c>
      <c r="C594" s="187" t="s">
        <v>153</v>
      </c>
      <c r="D594" s="187"/>
      <c r="E594" s="14"/>
      <c r="F594" s="3" t="s">
        <v>76</v>
      </c>
      <c r="G594" s="4">
        <v>1</v>
      </c>
      <c r="H594" s="5">
        <v>1</v>
      </c>
      <c r="I594" s="117">
        <f t="shared" si="33"/>
        <v>1</v>
      </c>
    </row>
    <row r="595" spans="2:9">
      <c r="B595" s="121">
        <v>13.2</v>
      </c>
      <c r="C595" s="188" t="s">
        <v>129</v>
      </c>
      <c r="D595" s="188"/>
      <c r="E595" s="105" t="s">
        <v>147</v>
      </c>
      <c r="F595" s="19" t="s">
        <v>18</v>
      </c>
      <c r="G595" s="4">
        <v>1</v>
      </c>
      <c r="H595" s="5">
        <v>1</v>
      </c>
      <c r="I595" s="115">
        <f>SUM(I596:I605)</f>
        <v>10</v>
      </c>
    </row>
    <row r="596" spans="2:9">
      <c r="B596" s="122">
        <v>13.21</v>
      </c>
      <c r="C596" s="187" t="s">
        <v>157</v>
      </c>
      <c r="D596" s="187"/>
      <c r="E596" s="14"/>
      <c r="F596" s="3" t="s">
        <v>64</v>
      </c>
      <c r="G596" s="4">
        <v>1</v>
      </c>
      <c r="H596" s="5">
        <v>1</v>
      </c>
      <c r="I596" s="117">
        <f t="shared" ref="I596:I603" si="34">+H596*G596</f>
        <v>1</v>
      </c>
    </row>
    <row r="597" spans="2:9">
      <c r="B597" s="122">
        <v>13.22</v>
      </c>
      <c r="C597" s="187" t="s">
        <v>330</v>
      </c>
      <c r="D597" s="187"/>
      <c r="E597" s="14"/>
      <c r="F597" s="3" t="s">
        <v>74</v>
      </c>
      <c r="G597" s="4">
        <v>1</v>
      </c>
      <c r="H597" s="5">
        <v>1</v>
      </c>
      <c r="I597" s="117">
        <f t="shared" si="34"/>
        <v>1</v>
      </c>
    </row>
    <row r="598" spans="2:9">
      <c r="B598" s="122">
        <v>13.23</v>
      </c>
      <c r="C598" s="187" t="s">
        <v>176</v>
      </c>
      <c r="D598" s="187"/>
      <c r="E598" s="14"/>
      <c r="F598" s="3" t="s">
        <v>178</v>
      </c>
      <c r="G598" s="4">
        <v>1</v>
      </c>
      <c r="H598" s="5">
        <v>1</v>
      </c>
      <c r="I598" s="117">
        <f t="shared" si="34"/>
        <v>1</v>
      </c>
    </row>
    <row r="599" spans="2:9">
      <c r="B599" s="122">
        <v>13.24</v>
      </c>
      <c r="C599" s="187" t="s">
        <v>331</v>
      </c>
      <c r="D599" s="187"/>
      <c r="E599" s="14"/>
      <c r="F599" s="3" t="s">
        <v>74</v>
      </c>
      <c r="G599" s="4">
        <v>1</v>
      </c>
      <c r="H599" s="5">
        <v>1</v>
      </c>
      <c r="I599" s="117">
        <f t="shared" si="34"/>
        <v>1</v>
      </c>
    </row>
    <row r="600" spans="2:9">
      <c r="B600" s="122">
        <v>13.25</v>
      </c>
      <c r="C600" s="187" t="s">
        <v>332</v>
      </c>
      <c r="D600" s="187"/>
      <c r="E600" s="14"/>
      <c r="F600" s="3" t="s">
        <v>51</v>
      </c>
      <c r="G600" s="4">
        <v>1</v>
      </c>
      <c r="H600" s="5">
        <v>1</v>
      </c>
      <c r="I600" s="117">
        <f t="shared" si="34"/>
        <v>1</v>
      </c>
    </row>
    <row r="601" spans="2:9">
      <c r="B601" s="122">
        <v>13.26</v>
      </c>
      <c r="C601" s="187" t="s">
        <v>333</v>
      </c>
      <c r="D601" s="187"/>
      <c r="E601" s="14"/>
      <c r="F601" s="3" t="s">
        <v>71</v>
      </c>
      <c r="G601" s="4">
        <v>1</v>
      </c>
      <c r="H601" s="5">
        <v>1</v>
      </c>
      <c r="I601" s="117">
        <f t="shared" si="34"/>
        <v>1</v>
      </c>
    </row>
    <row r="602" spans="2:9">
      <c r="B602" s="122">
        <v>13.27</v>
      </c>
      <c r="C602" s="187" t="s">
        <v>334</v>
      </c>
      <c r="D602" s="187"/>
      <c r="E602" s="14"/>
      <c r="F602" s="3" t="s">
        <v>71</v>
      </c>
      <c r="G602" s="4">
        <v>1</v>
      </c>
      <c r="H602" s="5">
        <v>1</v>
      </c>
      <c r="I602" s="117">
        <f t="shared" si="34"/>
        <v>1</v>
      </c>
    </row>
    <row r="603" spans="2:9">
      <c r="B603" s="122">
        <v>13.28</v>
      </c>
      <c r="C603" s="187" t="s">
        <v>335</v>
      </c>
      <c r="D603" s="187"/>
      <c r="E603" s="14"/>
      <c r="F603" s="3" t="s">
        <v>178</v>
      </c>
      <c r="G603" s="4">
        <v>1</v>
      </c>
      <c r="H603" s="5">
        <v>1</v>
      </c>
      <c r="I603" s="117">
        <f t="shared" si="34"/>
        <v>1</v>
      </c>
    </row>
    <row r="604" spans="2:9">
      <c r="B604" s="122">
        <v>13.29</v>
      </c>
      <c r="C604" s="187" t="s">
        <v>72</v>
      </c>
      <c r="D604" s="187"/>
      <c r="E604" s="14"/>
      <c r="F604" s="3" t="s">
        <v>76</v>
      </c>
      <c r="G604" s="4">
        <v>1</v>
      </c>
      <c r="H604" s="5">
        <v>1</v>
      </c>
      <c r="I604" s="117">
        <f>+H604*G604</f>
        <v>1</v>
      </c>
    </row>
    <row r="605" spans="2:9">
      <c r="B605" s="122">
        <v>13.29</v>
      </c>
      <c r="C605" s="187" t="s">
        <v>153</v>
      </c>
      <c r="D605" s="187"/>
      <c r="E605" s="14"/>
      <c r="F605" s="3" t="s">
        <v>76</v>
      </c>
      <c r="G605" s="4">
        <v>1</v>
      </c>
      <c r="H605" s="5">
        <v>1</v>
      </c>
      <c r="I605" s="117">
        <f>+H605*G605</f>
        <v>1</v>
      </c>
    </row>
    <row r="606" spans="2:9">
      <c r="B606" s="121">
        <v>13.3</v>
      </c>
      <c r="C606" s="188" t="s">
        <v>130</v>
      </c>
      <c r="D606" s="188"/>
      <c r="E606" s="105" t="s">
        <v>147</v>
      </c>
      <c r="F606" s="19" t="s">
        <v>18</v>
      </c>
      <c r="G606" s="4">
        <v>1</v>
      </c>
      <c r="H606" s="5">
        <v>1</v>
      </c>
      <c r="I606" s="115">
        <f>SUM(I607:I608)</f>
        <v>2</v>
      </c>
    </row>
    <row r="607" spans="2:9">
      <c r="B607" s="122">
        <v>13.31</v>
      </c>
      <c r="C607" s="187" t="s">
        <v>337</v>
      </c>
      <c r="D607" s="187"/>
      <c r="E607" s="14"/>
      <c r="F607" s="3" t="s">
        <v>51</v>
      </c>
      <c r="G607" s="4">
        <v>1</v>
      </c>
      <c r="H607" s="5">
        <v>1</v>
      </c>
      <c r="I607" s="117">
        <f>+H607*G607</f>
        <v>1</v>
      </c>
    </row>
    <row r="608" spans="2:9">
      <c r="B608" s="123" t="s">
        <v>617</v>
      </c>
      <c r="C608" s="187" t="s">
        <v>336</v>
      </c>
      <c r="D608" s="187"/>
      <c r="E608" s="14"/>
      <c r="F608" s="3" t="s">
        <v>51</v>
      </c>
      <c r="G608" s="4">
        <v>1</v>
      </c>
      <c r="H608" s="5">
        <v>1</v>
      </c>
      <c r="I608" s="117">
        <f>+H608*G608</f>
        <v>1</v>
      </c>
    </row>
    <row r="609" spans="2:9">
      <c r="B609" s="121">
        <v>13.4</v>
      </c>
      <c r="C609" s="188" t="s">
        <v>131</v>
      </c>
      <c r="D609" s="188"/>
      <c r="E609" s="105" t="s">
        <v>147</v>
      </c>
      <c r="F609" s="19" t="s">
        <v>18</v>
      </c>
      <c r="G609" s="4">
        <v>1</v>
      </c>
      <c r="H609" s="5">
        <v>1</v>
      </c>
      <c r="I609" s="115">
        <f>SUM(I610:I612)</f>
        <v>3</v>
      </c>
    </row>
    <row r="610" spans="2:9">
      <c r="B610" s="122">
        <v>13.41</v>
      </c>
      <c r="C610" s="187" t="s">
        <v>338</v>
      </c>
      <c r="D610" s="187"/>
      <c r="E610" s="14"/>
      <c r="F610" s="3" t="s">
        <v>71</v>
      </c>
      <c r="G610" s="4">
        <v>1</v>
      </c>
      <c r="H610" s="5">
        <v>1</v>
      </c>
      <c r="I610" s="117">
        <f>+H610*G610</f>
        <v>1</v>
      </c>
    </row>
    <row r="611" spans="2:9">
      <c r="B611" s="122">
        <v>13.42</v>
      </c>
      <c r="C611" s="187" t="s">
        <v>41</v>
      </c>
      <c r="D611" s="187"/>
      <c r="E611" s="14"/>
      <c r="F611" s="3" t="s">
        <v>76</v>
      </c>
      <c r="G611" s="4">
        <v>1</v>
      </c>
      <c r="H611" s="5">
        <v>1</v>
      </c>
      <c r="I611" s="117">
        <f>+H611*G611</f>
        <v>1</v>
      </c>
    </row>
    <row r="612" spans="2:9">
      <c r="B612" s="122">
        <v>13.43</v>
      </c>
      <c r="C612" s="187" t="s">
        <v>153</v>
      </c>
      <c r="D612" s="187"/>
      <c r="E612" s="14"/>
      <c r="F612" s="3" t="s">
        <v>76</v>
      </c>
      <c r="G612" s="4">
        <v>1</v>
      </c>
      <c r="H612" s="5">
        <v>1</v>
      </c>
      <c r="I612" s="117">
        <f>+H612*G612</f>
        <v>1</v>
      </c>
    </row>
    <row r="613" spans="2:9">
      <c r="B613" s="120">
        <v>14</v>
      </c>
      <c r="C613" s="283" t="s">
        <v>133</v>
      </c>
      <c r="D613" s="283"/>
      <c r="E613" s="16"/>
      <c r="F613" s="6"/>
      <c r="G613" s="4">
        <v>1</v>
      </c>
      <c r="H613" s="5">
        <v>1</v>
      </c>
      <c r="I613" s="119">
        <f>I614+I625+I630+I634+I639+I644</f>
        <v>27</v>
      </c>
    </row>
    <row r="614" spans="2:9">
      <c r="B614" s="121">
        <v>14.1</v>
      </c>
      <c r="C614" s="188" t="s">
        <v>134</v>
      </c>
      <c r="D614" s="188"/>
      <c r="E614" s="105" t="s">
        <v>147</v>
      </c>
      <c r="F614" s="19" t="s">
        <v>18</v>
      </c>
      <c r="G614" s="4">
        <v>1</v>
      </c>
      <c r="H614" s="5">
        <v>1</v>
      </c>
      <c r="I614" s="115">
        <f>SUM(I615:I624)</f>
        <v>10</v>
      </c>
    </row>
    <row r="615" spans="2:9">
      <c r="B615" s="122">
        <v>14.11</v>
      </c>
      <c r="C615" s="187" t="s">
        <v>342</v>
      </c>
      <c r="D615" s="187"/>
      <c r="E615" s="14"/>
      <c r="F615" s="3" t="s">
        <v>71</v>
      </c>
      <c r="G615" s="4">
        <v>1</v>
      </c>
      <c r="H615" s="5">
        <v>1</v>
      </c>
      <c r="I615" s="117">
        <f t="shared" ref="I615:I624" si="35">+H615*G615</f>
        <v>1</v>
      </c>
    </row>
    <row r="616" spans="2:9">
      <c r="B616" s="122">
        <v>14.12</v>
      </c>
      <c r="C616" s="187" t="s">
        <v>343</v>
      </c>
      <c r="D616" s="187"/>
      <c r="E616" s="14"/>
      <c r="F616" s="3" t="s">
        <v>71</v>
      </c>
      <c r="G616" s="4">
        <v>1</v>
      </c>
      <c r="H616" s="5">
        <v>1</v>
      </c>
      <c r="I616" s="117">
        <f t="shared" si="35"/>
        <v>1</v>
      </c>
    </row>
    <row r="617" spans="2:9">
      <c r="B617" s="122">
        <v>14.13</v>
      </c>
      <c r="C617" s="187" t="s">
        <v>339</v>
      </c>
      <c r="D617" s="187"/>
      <c r="E617" s="14"/>
      <c r="F617" s="3" t="s">
        <v>71</v>
      </c>
      <c r="G617" s="4">
        <v>1</v>
      </c>
      <c r="H617" s="5">
        <v>1</v>
      </c>
      <c r="I617" s="117">
        <f t="shared" si="35"/>
        <v>1</v>
      </c>
    </row>
    <row r="618" spans="2:9">
      <c r="B618" s="122">
        <v>14.14</v>
      </c>
      <c r="C618" s="187" t="s">
        <v>340</v>
      </c>
      <c r="D618" s="187"/>
      <c r="E618" s="14"/>
      <c r="F618" s="3" t="s">
        <v>71</v>
      </c>
      <c r="G618" s="4">
        <v>1</v>
      </c>
      <c r="H618" s="5">
        <v>1</v>
      </c>
      <c r="I618" s="117">
        <f t="shared" si="35"/>
        <v>1</v>
      </c>
    </row>
    <row r="619" spans="2:9">
      <c r="B619" s="122">
        <v>14.15</v>
      </c>
      <c r="C619" s="187" t="s">
        <v>341</v>
      </c>
      <c r="D619" s="187"/>
      <c r="E619" s="14"/>
      <c r="F619" s="3" t="s">
        <v>76</v>
      </c>
      <c r="G619" s="4">
        <v>1</v>
      </c>
      <c r="H619" s="5">
        <v>1</v>
      </c>
      <c r="I619" s="117">
        <f t="shared" si="35"/>
        <v>1</v>
      </c>
    </row>
    <row r="620" spans="2:9">
      <c r="B620" s="122">
        <v>14.16</v>
      </c>
      <c r="C620" s="187" t="s">
        <v>153</v>
      </c>
      <c r="D620" s="187"/>
      <c r="E620" s="14"/>
      <c r="F620" s="3" t="s">
        <v>76</v>
      </c>
      <c r="G620" s="4">
        <v>1</v>
      </c>
      <c r="H620" s="5">
        <v>1</v>
      </c>
      <c r="I620" s="117">
        <f t="shared" si="35"/>
        <v>1</v>
      </c>
    </row>
    <row r="621" spans="2:9">
      <c r="B621" s="122">
        <v>14.17</v>
      </c>
      <c r="C621" s="196" t="s">
        <v>604</v>
      </c>
      <c r="D621" s="196"/>
      <c r="E621" s="14"/>
      <c r="F621" s="3"/>
      <c r="G621" s="4">
        <v>1</v>
      </c>
      <c r="H621" s="5">
        <v>1</v>
      </c>
      <c r="I621" s="117">
        <f t="shared" si="35"/>
        <v>1</v>
      </c>
    </row>
    <row r="622" spans="2:9">
      <c r="B622" s="122">
        <v>14.18</v>
      </c>
      <c r="C622" s="196" t="s">
        <v>576</v>
      </c>
      <c r="D622" s="196"/>
      <c r="E622" s="14"/>
      <c r="F622" s="3" t="s">
        <v>71</v>
      </c>
      <c r="G622" s="4">
        <v>1</v>
      </c>
      <c r="H622" s="5">
        <v>1</v>
      </c>
      <c r="I622" s="117">
        <f t="shared" si="35"/>
        <v>1</v>
      </c>
    </row>
    <row r="623" spans="2:9">
      <c r="B623" s="122">
        <v>14.19</v>
      </c>
      <c r="C623" s="196" t="s">
        <v>605</v>
      </c>
      <c r="D623" s="196"/>
      <c r="E623" s="14"/>
      <c r="F623" s="3"/>
      <c r="G623" s="4">
        <v>1</v>
      </c>
      <c r="H623" s="5">
        <v>1</v>
      </c>
      <c r="I623" s="117">
        <f t="shared" si="35"/>
        <v>1</v>
      </c>
    </row>
    <row r="624" spans="2:9">
      <c r="B624" s="122">
        <v>14.19</v>
      </c>
      <c r="C624" s="196" t="s">
        <v>575</v>
      </c>
      <c r="D624" s="196"/>
      <c r="E624" s="14"/>
      <c r="F624" s="3" t="s">
        <v>71</v>
      </c>
      <c r="G624" s="4">
        <v>1</v>
      </c>
      <c r="H624" s="5">
        <v>1</v>
      </c>
      <c r="I624" s="117">
        <f t="shared" si="35"/>
        <v>1</v>
      </c>
    </row>
    <row r="625" spans="2:9">
      <c r="B625" s="121">
        <v>14.2</v>
      </c>
      <c r="C625" s="188" t="s">
        <v>135</v>
      </c>
      <c r="D625" s="188"/>
      <c r="E625" s="105" t="s">
        <v>147</v>
      </c>
      <c r="F625" s="19" t="s">
        <v>18</v>
      </c>
      <c r="G625" s="4">
        <v>1</v>
      </c>
      <c r="H625" s="5">
        <v>1</v>
      </c>
      <c r="I625" s="115">
        <f>SUM(I626:I629)</f>
        <v>4</v>
      </c>
    </row>
    <row r="626" spans="2:9">
      <c r="B626" s="122">
        <v>14.21</v>
      </c>
      <c r="C626" s="187" t="s">
        <v>606</v>
      </c>
      <c r="D626" s="187"/>
      <c r="E626" s="14"/>
      <c r="F626" s="3" t="s">
        <v>71</v>
      </c>
      <c r="G626" s="4">
        <v>1</v>
      </c>
      <c r="H626" s="5">
        <v>1</v>
      </c>
      <c r="I626" s="117">
        <f>+H626*G626</f>
        <v>1</v>
      </c>
    </row>
    <row r="627" spans="2:9">
      <c r="B627" s="122">
        <v>14.22</v>
      </c>
      <c r="C627" s="187" t="s">
        <v>654</v>
      </c>
      <c r="D627" s="187"/>
      <c r="E627" s="14"/>
      <c r="F627" s="3" t="s">
        <v>71</v>
      </c>
      <c r="G627" s="4">
        <v>1</v>
      </c>
      <c r="H627" s="5">
        <v>1</v>
      </c>
      <c r="I627" s="117">
        <f>+H627*G627</f>
        <v>1</v>
      </c>
    </row>
    <row r="628" spans="2:9">
      <c r="B628" s="122">
        <v>14.23</v>
      </c>
      <c r="C628" s="187" t="s">
        <v>41</v>
      </c>
      <c r="D628" s="187"/>
      <c r="E628" s="14"/>
      <c r="F628" s="3" t="s">
        <v>76</v>
      </c>
      <c r="G628" s="4">
        <v>1</v>
      </c>
      <c r="H628" s="5">
        <v>1</v>
      </c>
      <c r="I628" s="117">
        <f>+H628*G628</f>
        <v>1</v>
      </c>
    </row>
    <row r="629" spans="2:9">
      <c r="B629" s="122">
        <v>14.24</v>
      </c>
      <c r="C629" s="187" t="s">
        <v>153</v>
      </c>
      <c r="D629" s="187"/>
      <c r="E629" s="14"/>
      <c r="F629" s="3" t="s">
        <v>76</v>
      </c>
      <c r="G629" s="4">
        <v>1</v>
      </c>
      <c r="H629" s="5">
        <v>1</v>
      </c>
      <c r="I629" s="117">
        <f>+H629*G629</f>
        <v>1</v>
      </c>
    </row>
    <row r="630" spans="2:9">
      <c r="B630" s="121">
        <v>14.3</v>
      </c>
      <c r="C630" s="188" t="s">
        <v>136</v>
      </c>
      <c r="D630" s="188"/>
      <c r="E630" s="105" t="s">
        <v>147</v>
      </c>
      <c r="F630" s="19" t="s">
        <v>18</v>
      </c>
      <c r="G630" s="4">
        <v>1</v>
      </c>
      <c r="H630" s="5">
        <v>1</v>
      </c>
      <c r="I630" s="115">
        <f>SUM(I631:I633)</f>
        <v>3</v>
      </c>
    </row>
    <row r="631" spans="2:9">
      <c r="B631" s="132">
        <v>14.31</v>
      </c>
      <c r="C631" s="287" t="s">
        <v>567</v>
      </c>
      <c r="D631" s="287"/>
      <c r="E631" s="137"/>
      <c r="F631" s="138"/>
      <c r="G631" s="4">
        <v>1</v>
      </c>
      <c r="H631" s="5">
        <v>1</v>
      </c>
      <c r="I631" s="139">
        <f>+H631*G631</f>
        <v>1</v>
      </c>
    </row>
    <row r="632" spans="2:9">
      <c r="B632" s="132">
        <v>14.32</v>
      </c>
      <c r="C632" s="288" t="s">
        <v>574</v>
      </c>
      <c r="D632" s="288"/>
      <c r="E632" s="137"/>
      <c r="F632" s="138" t="s">
        <v>71</v>
      </c>
      <c r="G632" s="4">
        <v>1</v>
      </c>
      <c r="H632" s="5">
        <v>1</v>
      </c>
      <c r="I632" s="139">
        <f>+H632*G632</f>
        <v>1</v>
      </c>
    </row>
    <row r="633" spans="2:9">
      <c r="B633" s="132">
        <v>14.33</v>
      </c>
      <c r="C633" s="289"/>
      <c r="D633" s="289"/>
      <c r="E633" s="137"/>
      <c r="F633" s="140" t="s">
        <v>71</v>
      </c>
      <c r="G633" s="4">
        <v>1</v>
      </c>
      <c r="H633" s="5">
        <v>1</v>
      </c>
      <c r="I633" s="139">
        <f>+H633*G633</f>
        <v>1</v>
      </c>
    </row>
    <row r="634" spans="2:9">
      <c r="B634" s="121">
        <v>14.4</v>
      </c>
      <c r="C634" s="290" t="s">
        <v>137</v>
      </c>
      <c r="D634" s="291"/>
      <c r="E634" s="105" t="s">
        <v>147</v>
      </c>
      <c r="F634" s="19" t="s">
        <v>18</v>
      </c>
      <c r="G634" s="4">
        <v>1</v>
      </c>
      <c r="H634" s="5">
        <v>1</v>
      </c>
      <c r="I634" s="115">
        <f>SUM(I635:I638)</f>
        <v>4</v>
      </c>
    </row>
    <row r="635" spans="2:9">
      <c r="B635" s="132">
        <v>14.41</v>
      </c>
      <c r="C635" s="284" t="s">
        <v>598</v>
      </c>
      <c r="D635" s="284"/>
      <c r="E635" s="137"/>
      <c r="F635" s="138" t="s">
        <v>599</v>
      </c>
      <c r="G635" s="4">
        <v>1</v>
      </c>
      <c r="H635" s="5">
        <v>1</v>
      </c>
      <c r="I635" s="139">
        <f>+H635*G635</f>
        <v>1</v>
      </c>
    </row>
    <row r="636" spans="2:9">
      <c r="B636" s="132">
        <v>14.42</v>
      </c>
      <c r="C636" s="284" t="s">
        <v>600</v>
      </c>
      <c r="D636" s="284"/>
      <c r="E636" s="137"/>
      <c r="F636" s="138" t="s">
        <v>71</v>
      </c>
      <c r="G636" s="4">
        <v>1</v>
      </c>
      <c r="H636" s="5">
        <v>1</v>
      </c>
      <c r="I636" s="139">
        <f>+H636*G636</f>
        <v>1</v>
      </c>
    </row>
    <row r="637" spans="2:9">
      <c r="B637" s="132">
        <v>14.43</v>
      </c>
      <c r="C637" s="284" t="s">
        <v>72</v>
      </c>
      <c r="D637" s="284"/>
      <c r="E637" s="137"/>
      <c r="F637" s="138" t="s">
        <v>76</v>
      </c>
      <c r="G637" s="4">
        <v>1</v>
      </c>
      <c r="H637" s="5">
        <v>1</v>
      </c>
      <c r="I637" s="139">
        <f>+H637*G637</f>
        <v>1</v>
      </c>
    </row>
    <row r="638" spans="2:9">
      <c r="B638" s="132">
        <v>14.44</v>
      </c>
      <c r="C638" s="284" t="s">
        <v>153</v>
      </c>
      <c r="D638" s="284"/>
      <c r="E638" s="137"/>
      <c r="F638" s="138" t="s">
        <v>76</v>
      </c>
      <c r="G638" s="4">
        <v>1</v>
      </c>
      <c r="H638" s="5">
        <v>1</v>
      </c>
      <c r="I638" s="139">
        <f>+H638*G638</f>
        <v>1</v>
      </c>
    </row>
    <row r="639" spans="2:9">
      <c r="B639" s="121">
        <v>14.5</v>
      </c>
      <c r="C639" s="188" t="s">
        <v>138</v>
      </c>
      <c r="D639" s="188"/>
      <c r="E639" s="105" t="s">
        <v>147</v>
      </c>
      <c r="F639" s="19" t="s">
        <v>18</v>
      </c>
      <c r="G639" s="4">
        <v>1</v>
      </c>
      <c r="H639" s="5">
        <v>1</v>
      </c>
      <c r="I639" s="115">
        <f>SUM(I640:I643)</f>
        <v>4</v>
      </c>
    </row>
    <row r="640" spans="2:9">
      <c r="B640" s="132">
        <v>14.51</v>
      </c>
      <c r="C640" s="284" t="s">
        <v>568</v>
      </c>
      <c r="D640" s="284"/>
      <c r="E640" s="137"/>
      <c r="F640" s="138" t="s">
        <v>71</v>
      </c>
      <c r="G640" s="4">
        <v>1</v>
      </c>
      <c r="H640" s="5">
        <v>1</v>
      </c>
      <c r="I640" s="139">
        <f>+H640*G640</f>
        <v>1</v>
      </c>
    </row>
    <row r="641" spans="2:9">
      <c r="B641" s="132">
        <v>14.52</v>
      </c>
      <c r="C641" s="284" t="s">
        <v>571</v>
      </c>
      <c r="D641" s="284"/>
      <c r="E641" s="137"/>
      <c r="F641" s="138" t="s">
        <v>71</v>
      </c>
      <c r="G641" s="4">
        <v>1</v>
      </c>
      <c r="H641" s="5">
        <v>1</v>
      </c>
      <c r="I641" s="139">
        <f>+H641*G641</f>
        <v>1</v>
      </c>
    </row>
    <row r="642" spans="2:9">
      <c r="B642" s="132">
        <v>14.53</v>
      </c>
      <c r="C642" s="286" t="s">
        <v>570</v>
      </c>
      <c r="D642" s="286"/>
      <c r="E642" s="137"/>
      <c r="F642" s="138" t="s">
        <v>71</v>
      </c>
      <c r="G642" s="4">
        <v>1</v>
      </c>
      <c r="H642" s="5">
        <v>1</v>
      </c>
      <c r="I642" s="139">
        <f>+H642*G642</f>
        <v>1</v>
      </c>
    </row>
    <row r="643" spans="2:9">
      <c r="B643" s="132">
        <v>14.54</v>
      </c>
      <c r="C643" s="284" t="s">
        <v>569</v>
      </c>
      <c r="D643" s="284"/>
      <c r="E643" s="137"/>
      <c r="F643" s="138" t="s">
        <v>71</v>
      </c>
      <c r="G643" s="4">
        <v>1</v>
      </c>
      <c r="H643" s="5">
        <v>1</v>
      </c>
      <c r="I643" s="139">
        <f>+H643*G643</f>
        <v>1</v>
      </c>
    </row>
    <row r="644" spans="2:9">
      <c r="B644" s="121">
        <v>14.6</v>
      </c>
      <c r="C644" s="188" t="s">
        <v>572</v>
      </c>
      <c r="D644" s="188"/>
      <c r="E644" s="105" t="s">
        <v>147</v>
      </c>
      <c r="F644" s="19" t="s">
        <v>18</v>
      </c>
      <c r="G644" s="4">
        <v>1</v>
      </c>
      <c r="H644" s="5">
        <v>1</v>
      </c>
      <c r="I644" s="115">
        <f>SUM(I645:I646)</f>
        <v>2</v>
      </c>
    </row>
    <row r="645" spans="2:9">
      <c r="B645" s="133">
        <v>14.61</v>
      </c>
      <c r="C645" s="285" t="s">
        <v>566</v>
      </c>
      <c r="D645" s="285"/>
      <c r="E645" s="134"/>
      <c r="F645" s="135"/>
      <c r="G645" s="4">
        <v>1</v>
      </c>
      <c r="H645" s="5">
        <v>1</v>
      </c>
      <c r="I645" s="136">
        <f>+H645*G645</f>
        <v>1</v>
      </c>
    </row>
    <row r="646" spans="2:9">
      <c r="B646" s="133">
        <v>14.62</v>
      </c>
      <c r="C646" s="285" t="s">
        <v>573</v>
      </c>
      <c r="D646" s="285"/>
      <c r="E646" s="134"/>
      <c r="F646" s="135" t="s">
        <v>71</v>
      </c>
      <c r="G646" s="4">
        <v>1</v>
      </c>
      <c r="H646" s="5">
        <v>1</v>
      </c>
      <c r="I646" s="136">
        <f>+H646*G646</f>
        <v>1</v>
      </c>
    </row>
    <row r="647" spans="2:9">
      <c r="B647" s="120">
        <v>15</v>
      </c>
      <c r="C647" s="191" t="s">
        <v>60</v>
      </c>
      <c r="D647" s="191"/>
      <c r="E647" s="16"/>
      <c r="F647" s="6"/>
      <c r="G647" s="4">
        <v>1</v>
      </c>
      <c r="H647" s="5">
        <v>1</v>
      </c>
      <c r="I647" s="119">
        <f>I648+I657+I662+I669+I674+I680</f>
        <v>33</v>
      </c>
    </row>
    <row r="648" spans="2:9">
      <c r="B648" s="121">
        <v>15.1</v>
      </c>
      <c r="C648" s="188" t="s">
        <v>139</v>
      </c>
      <c r="D648" s="188"/>
      <c r="E648" s="105" t="s">
        <v>147</v>
      </c>
      <c r="F648" s="19" t="s">
        <v>18</v>
      </c>
      <c r="G648" s="4">
        <v>1</v>
      </c>
      <c r="H648" s="5">
        <v>1</v>
      </c>
      <c r="I648" s="115">
        <f>SUM(I649:I656)</f>
        <v>8</v>
      </c>
    </row>
    <row r="649" spans="2:9">
      <c r="B649" s="122">
        <v>14.510999999999999</v>
      </c>
      <c r="C649" s="187" t="s">
        <v>56</v>
      </c>
      <c r="D649" s="187"/>
      <c r="E649" s="14"/>
      <c r="F649" s="3" t="s">
        <v>616</v>
      </c>
      <c r="G649" s="4">
        <v>1</v>
      </c>
      <c r="H649" s="5">
        <v>1</v>
      </c>
      <c r="I649" s="117">
        <f t="shared" ref="I649:I656" si="36">+H649*G649</f>
        <v>1</v>
      </c>
    </row>
    <row r="650" spans="2:9">
      <c r="B650" s="122">
        <v>14.52</v>
      </c>
      <c r="C650" s="187" t="s">
        <v>582</v>
      </c>
      <c r="D650" s="187"/>
      <c r="E650" s="14"/>
      <c r="F650" s="3" t="s">
        <v>616</v>
      </c>
      <c r="G650" s="4">
        <v>1</v>
      </c>
      <c r="H650" s="5">
        <v>1</v>
      </c>
      <c r="I650" s="117">
        <f t="shared" si="36"/>
        <v>1</v>
      </c>
    </row>
    <row r="651" spans="2:9">
      <c r="B651" s="122">
        <v>14.53</v>
      </c>
      <c r="C651" s="187" t="s">
        <v>61</v>
      </c>
      <c r="D651" s="187"/>
      <c r="E651" s="14"/>
      <c r="F651" s="3" t="s">
        <v>616</v>
      </c>
      <c r="G651" s="4">
        <v>1</v>
      </c>
      <c r="H651" s="5">
        <v>1</v>
      </c>
      <c r="I651" s="117">
        <f t="shared" si="36"/>
        <v>1</v>
      </c>
    </row>
    <row r="652" spans="2:9">
      <c r="B652" s="122">
        <v>14.5393333333333</v>
      </c>
      <c r="C652" s="187" t="s">
        <v>577</v>
      </c>
      <c r="D652" s="187"/>
      <c r="E652" s="14"/>
      <c r="F652" s="3" t="s">
        <v>616</v>
      </c>
      <c r="G652" s="4">
        <v>1</v>
      </c>
      <c r="H652" s="5">
        <v>1</v>
      </c>
      <c r="I652" s="117">
        <f t="shared" si="36"/>
        <v>1</v>
      </c>
    </row>
    <row r="653" spans="2:9">
      <c r="B653" s="122">
        <v>14.548833333333301</v>
      </c>
      <c r="C653" s="187" t="s">
        <v>62</v>
      </c>
      <c r="D653" s="187"/>
      <c r="E653" s="14"/>
      <c r="F653" s="3" t="s">
        <v>616</v>
      </c>
      <c r="G653" s="4">
        <v>1</v>
      </c>
      <c r="H653" s="5">
        <v>1</v>
      </c>
      <c r="I653" s="117">
        <f t="shared" si="36"/>
        <v>1</v>
      </c>
    </row>
    <row r="654" spans="2:9">
      <c r="B654" s="122">
        <v>14.5583333333333</v>
      </c>
      <c r="C654" s="187" t="s">
        <v>63</v>
      </c>
      <c r="D654" s="187"/>
      <c r="E654" s="14"/>
      <c r="F654" s="3" t="s">
        <v>616</v>
      </c>
      <c r="G654" s="4">
        <v>1</v>
      </c>
      <c r="H654" s="5">
        <v>1</v>
      </c>
      <c r="I654" s="117">
        <f t="shared" si="36"/>
        <v>1</v>
      </c>
    </row>
    <row r="655" spans="2:9">
      <c r="B655" s="122">
        <v>14.567833333333301</v>
      </c>
      <c r="C655" s="187" t="s">
        <v>72</v>
      </c>
      <c r="D655" s="187"/>
      <c r="E655" s="14"/>
      <c r="F655" s="3" t="s">
        <v>76</v>
      </c>
      <c r="G655" s="4">
        <v>1</v>
      </c>
      <c r="H655" s="5">
        <v>1</v>
      </c>
      <c r="I655" s="117">
        <f t="shared" si="36"/>
        <v>1</v>
      </c>
    </row>
    <row r="656" spans="2:9">
      <c r="B656" s="122">
        <v>14.5773333333333</v>
      </c>
      <c r="C656" s="187" t="s">
        <v>153</v>
      </c>
      <c r="D656" s="187"/>
      <c r="E656" s="14"/>
      <c r="F656" s="3" t="s">
        <v>76</v>
      </c>
      <c r="G656" s="4">
        <v>1</v>
      </c>
      <c r="H656" s="5">
        <v>1</v>
      </c>
      <c r="I656" s="117">
        <f t="shared" si="36"/>
        <v>1</v>
      </c>
    </row>
    <row r="657" spans="2:9">
      <c r="B657" s="121">
        <v>15.2</v>
      </c>
      <c r="C657" s="188" t="s">
        <v>146</v>
      </c>
      <c r="D657" s="188"/>
      <c r="E657" s="105" t="s">
        <v>147</v>
      </c>
      <c r="F657" s="19" t="s">
        <v>18</v>
      </c>
      <c r="G657" s="4">
        <v>1</v>
      </c>
      <c r="H657" s="5">
        <v>1</v>
      </c>
      <c r="I657" s="115">
        <f>SUM(I658:I661)</f>
        <v>4</v>
      </c>
    </row>
    <row r="658" spans="2:9">
      <c r="B658" s="122">
        <v>15.21</v>
      </c>
      <c r="C658" s="187" t="s">
        <v>578</v>
      </c>
      <c r="D658" s="187"/>
      <c r="E658" s="14"/>
      <c r="F658" s="3" t="s">
        <v>616</v>
      </c>
      <c r="G658" s="4">
        <v>1</v>
      </c>
      <c r="H658" s="5">
        <v>1</v>
      </c>
      <c r="I658" s="117">
        <f>+H658*G658</f>
        <v>1</v>
      </c>
    </row>
    <row r="659" spans="2:9">
      <c r="B659" s="122">
        <v>15.22</v>
      </c>
      <c r="C659" s="187" t="s">
        <v>582</v>
      </c>
      <c r="D659" s="187"/>
      <c r="E659" s="14"/>
      <c r="F659" s="3" t="s">
        <v>616</v>
      </c>
      <c r="G659" s="4">
        <v>1</v>
      </c>
      <c r="H659" s="5">
        <v>1</v>
      </c>
      <c r="I659" s="117">
        <f>+H659*G659</f>
        <v>1</v>
      </c>
    </row>
    <row r="660" spans="2:9">
      <c r="B660" s="122">
        <v>15.23</v>
      </c>
      <c r="C660" s="187" t="s">
        <v>72</v>
      </c>
      <c r="D660" s="187"/>
      <c r="E660" s="14"/>
      <c r="F660" s="3" t="s">
        <v>76</v>
      </c>
      <c r="G660" s="4">
        <v>1</v>
      </c>
      <c r="H660" s="5">
        <v>1</v>
      </c>
      <c r="I660" s="117">
        <f>+H660*G660</f>
        <v>1</v>
      </c>
    </row>
    <row r="661" spans="2:9">
      <c r="B661" s="122">
        <v>15.24</v>
      </c>
      <c r="C661" s="187" t="s">
        <v>153</v>
      </c>
      <c r="D661" s="187"/>
      <c r="E661" s="14"/>
      <c r="F661" s="3" t="s">
        <v>76</v>
      </c>
      <c r="G661" s="4">
        <v>1</v>
      </c>
      <c r="H661" s="5">
        <v>1</v>
      </c>
      <c r="I661" s="117">
        <f>+H661*G661</f>
        <v>1</v>
      </c>
    </row>
    <row r="662" spans="2:9">
      <c r="B662" s="121">
        <v>15.3</v>
      </c>
      <c r="C662" s="188" t="s">
        <v>140</v>
      </c>
      <c r="D662" s="188"/>
      <c r="E662" s="105" t="s">
        <v>147</v>
      </c>
      <c r="F662" s="19" t="s">
        <v>18</v>
      </c>
      <c r="G662" s="4">
        <v>1</v>
      </c>
      <c r="H662" s="5">
        <v>1</v>
      </c>
      <c r="I662" s="115">
        <f>SUM(I663:I668)</f>
        <v>6</v>
      </c>
    </row>
    <row r="663" spans="2:9">
      <c r="B663" s="122">
        <v>15.31</v>
      </c>
      <c r="C663" s="187" t="s">
        <v>579</v>
      </c>
      <c r="D663" s="187"/>
      <c r="E663" s="14"/>
      <c r="F663" s="3" t="s">
        <v>616</v>
      </c>
      <c r="G663" s="4">
        <v>1</v>
      </c>
      <c r="H663" s="5">
        <v>1</v>
      </c>
      <c r="I663" s="117">
        <f t="shared" ref="I663:I668" si="37">+H663*G663</f>
        <v>1</v>
      </c>
    </row>
    <row r="664" spans="2:9">
      <c r="B664" s="122">
        <v>15.32</v>
      </c>
      <c r="C664" s="187" t="s">
        <v>580</v>
      </c>
      <c r="D664" s="187"/>
      <c r="E664" s="14"/>
      <c r="F664" s="3" t="s">
        <v>616</v>
      </c>
      <c r="G664" s="4">
        <v>1</v>
      </c>
      <c r="H664" s="5">
        <v>1</v>
      </c>
      <c r="I664" s="117">
        <f t="shared" si="37"/>
        <v>1</v>
      </c>
    </row>
    <row r="665" spans="2:9">
      <c r="B665" s="122">
        <v>15.33</v>
      </c>
      <c r="C665" s="187" t="s">
        <v>582</v>
      </c>
      <c r="D665" s="187"/>
      <c r="E665" s="14"/>
      <c r="F665" s="3" t="s">
        <v>616</v>
      </c>
      <c r="G665" s="4">
        <v>1</v>
      </c>
      <c r="H665" s="5">
        <v>1</v>
      </c>
      <c r="I665" s="117">
        <f t="shared" si="37"/>
        <v>1</v>
      </c>
    </row>
    <row r="666" spans="2:9">
      <c r="B666" s="122">
        <v>15.34</v>
      </c>
      <c r="C666" s="187" t="s">
        <v>581</v>
      </c>
      <c r="D666" s="187"/>
      <c r="E666" s="14"/>
      <c r="F666" s="3" t="s">
        <v>616</v>
      </c>
      <c r="G666" s="4">
        <v>1</v>
      </c>
      <c r="H666" s="5">
        <v>1</v>
      </c>
      <c r="I666" s="117">
        <f t="shared" si="37"/>
        <v>1</v>
      </c>
    </row>
    <row r="667" spans="2:9">
      <c r="B667" s="122">
        <v>15.35</v>
      </c>
      <c r="C667" s="187" t="s">
        <v>72</v>
      </c>
      <c r="D667" s="187"/>
      <c r="E667" s="14"/>
      <c r="F667" s="3" t="s">
        <v>76</v>
      </c>
      <c r="G667" s="4">
        <v>1</v>
      </c>
      <c r="H667" s="5">
        <v>1</v>
      </c>
      <c r="I667" s="117">
        <f t="shared" si="37"/>
        <v>1</v>
      </c>
    </row>
    <row r="668" spans="2:9">
      <c r="B668" s="122">
        <v>15.36</v>
      </c>
      <c r="C668" s="187" t="s">
        <v>153</v>
      </c>
      <c r="D668" s="187"/>
      <c r="E668" s="14"/>
      <c r="F668" s="3" t="s">
        <v>76</v>
      </c>
      <c r="G668" s="4">
        <v>1</v>
      </c>
      <c r="H668" s="5">
        <v>1</v>
      </c>
      <c r="I668" s="117">
        <f t="shared" si="37"/>
        <v>1</v>
      </c>
    </row>
    <row r="669" spans="2:9">
      <c r="B669" s="121">
        <v>15.4</v>
      </c>
      <c r="C669" s="188" t="s">
        <v>141</v>
      </c>
      <c r="D669" s="188"/>
      <c r="E669" s="105" t="s">
        <v>147</v>
      </c>
      <c r="F669" s="19" t="s">
        <v>18</v>
      </c>
      <c r="G669" s="4">
        <v>1</v>
      </c>
      <c r="H669" s="5">
        <v>1</v>
      </c>
      <c r="I669" s="115">
        <f>SUM(I670:I673)</f>
        <v>4</v>
      </c>
    </row>
    <row r="670" spans="2:9">
      <c r="B670" s="122">
        <v>15.41</v>
      </c>
      <c r="C670" s="187" t="s">
        <v>56</v>
      </c>
      <c r="D670" s="187"/>
      <c r="E670" s="14"/>
      <c r="F670" s="3" t="s">
        <v>616</v>
      </c>
      <c r="G670" s="4">
        <v>1</v>
      </c>
      <c r="H670" s="5">
        <v>1</v>
      </c>
      <c r="I670" s="117">
        <f>+H670*G670</f>
        <v>1</v>
      </c>
    </row>
    <row r="671" spans="2:9">
      <c r="B671" s="122">
        <v>15.42</v>
      </c>
      <c r="C671" s="187" t="s">
        <v>582</v>
      </c>
      <c r="D671" s="187"/>
      <c r="E671" s="14"/>
      <c r="F671" s="3" t="s">
        <v>616</v>
      </c>
      <c r="G671" s="4">
        <v>1</v>
      </c>
      <c r="H671" s="5">
        <v>1</v>
      </c>
      <c r="I671" s="117">
        <f>+H671*G671</f>
        <v>1</v>
      </c>
    </row>
    <row r="672" spans="2:9">
      <c r="B672" s="122">
        <v>15.43</v>
      </c>
      <c r="C672" s="187" t="s">
        <v>72</v>
      </c>
      <c r="D672" s="187"/>
      <c r="E672" s="14"/>
      <c r="F672" s="3" t="s">
        <v>76</v>
      </c>
      <c r="G672" s="4">
        <v>1</v>
      </c>
      <c r="H672" s="5">
        <v>1</v>
      </c>
      <c r="I672" s="117">
        <f>+H672*G672</f>
        <v>1</v>
      </c>
    </row>
    <row r="673" spans="2:9">
      <c r="B673" s="122">
        <v>15.44</v>
      </c>
      <c r="C673" s="187" t="s">
        <v>153</v>
      </c>
      <c r="D673" s="187"/>
      <c r="E673" s="14"/>
      <c r="F673" s="3" t="s">
        <v>76</v>
      </c>
      <c r="G673" s="4">
        <v>1</v>
      </c>
      <c r="H673" s="5">
        <v>1</v>
      </c>
      <c r="I673" s="117">
        <f>+H673*G673</f>
        <v>1</v>
      </c>
    </row>
    <row r="674" spans="2:9">
      <c r="B674" s="121">
        <v>15.5</v>
      </c>
      <c r="C674" s="188" t="s">
        <v>142</v>
      </c>
      <c r="D674" s="188"/>
      <c r="E674" s="105" t="s">
        <v>147</v>
      </c>
      <c r="F674" s="19" t="s">
        <v>18</v>
      </c>
      <c r="G674" s="4">
        <v>1</v>
      </c>
      <c r="H674" s="5">
        <v>1</v>
      </c>
      <c r="I674" s="115">
        <f>SUM(I675:I679)</f>
        <v>5</v>
      </c>
    </row>
    <row r="675" spans="2:9">
      <c r="B675" s="122">
        <v>15.51</v>
      </c>
      <c r="C675" s="196" t="s">
        <v>56</v>
      </c>
      <c r="D675" s="196"/>
      <c r="E675" s="107"/>
      <c r="F675" s="3" t="s">
        <v>616</v>
      </c>
      <c r="G675" s="4">
        <v>1</v>
      </c>
      <c r="H675" s="5">
        <v>1</v>
      </c>
      <c r="I675" s="117">
        <f>+H675*G675</f>
        <v>1</v>
      </c>
    </row>
    <row r="676" spans="2:9">
      <c r="B676" s="122">
        <v>15.52</v>
      </c>
      <c r="C676" s="196" t="s">
        <v>578</v>
      </c>
      <c r="D676" s="196"/>
      <c r="E676" s="107"/>
      <c r="F676" s="3" t="s">
        <v>616</v>
      </c>
      <c r="G676" s="4">
        <v>1</v>
      </c>
      <c r="H676" s="5">
        <v>1</v>
      </c>
      <c r="I676" s="117">
        <f>+H676*G676</f>
        <v>1</v>
      </c>
    </row>
    <row r="677" spans="2:9">
      <c r="B677" s="122">
        <v>15.53</v>
      </c>
      <c r="C677" s="196" t="s">
        <v>582</v>
      </c>
      <c r="D677" s="196"/>
      <c r="E677" s="107"/>
      <c r="F677" s="3" t="s">
        <v>616</v>
      </c>
      <c r="G677" s="4">
        <v>1</v>
      </c>
      <c r="H677" s="5">
        <v>1</v>
      </c>
      <c r="I677" s="117">
        <f>+H677*G677</f>
        <v>1</v>
      </c>
    </row>
    <row r="678" spans="2:9">
      <c r="B678" s="123">
        <v>15.54</v>
      </c>
      <c r="C678" s="187" t="s">
        <v>72</v>
      </c>
      <c r="D678" s="187"/>
      <c r="E678" s="107"/>
      <c r="F678" s="3" t="s">
        <v>76</v>
      </c>
      <c r="G678" s="4">
        <v>1</v>
      </c>
      <c r="H678" s="5">
        <v>1</v>
      </c>
      <c r="I678" s="117">
        <f>+H678*G678</f>
        <v>1</v>
      </c>
    </row>
    <row r="679" spans="2:9">
      <c r="B679" s="123">
        <v>15.55</v>
      </c>
      <c r="C679" s="187" t="s">
        <v>153</v>
      </c>
      <c r="D679" s="187"/>
      <c r="E679" s="107"/>
      <c r="F679" s="3" t="s">
        <v>76</v>
      </c>
      <c r="G679" s="4">
        <v>1</v>
      </c>
      <c r="H679" s="5">
        <v>1</v>
      </c>
      <c r="I679" s="117">
        <f>+H679*G679</f>
        <v>1</v>
      </c>
    </row>
    <row r="680" spans="2:9">
      <c r="B680" s="121">
        <v>15.6</v>
      </c>
      <c r="C680" s="188" t="s">
        <v>143</v>
      </c>
      <c r="D680" s="188"/>
      <c r="E680" s="105" t="s">
        <v>147</v>
      </c>
      <c r="F680" s="19" t="s">
        <v>18</v>
      </c>
      <c r="G680" s="4">
        <v>1</v>
      </c>
      <c r="H680" s="5">
        <v>1</v>
      </c>
      <c r="I680" s="115">
        <f>SUM(I681:I686)</f>
        <v>6</v>
      </c>
    </row>
    <row r="681" spans="2:9">
      <c r="B681" s="122">
        <v>15.61</v>
      </c>
      <c r="C681" s="187" t="s">
        <v>579</v>
      </c>
      <c r="D681" s="187"/>
      <c r="E681" s="108"/>
      <c r="F681" s="3" t="s">
        <v>616</v>
      </c>
      <c r="G681" s="4">
        <v>1</v>
      </c>
      <c r="H681" s="5">
        <v>1</v>
      </c>
      <c r="I681" s="117">
        <f t="shared" ref="I681:I686" si="38">+H681*G681</f>
        <v>1</v>
      </c>
    </row>
    <row r="682" spans="2:9">
      <c r="B682" s="122">
        <v>15.62</v>
      </c>
      <c r="C682" s="196" t="s">
        <v>578</v>
      </c>
      <c r="D682" s="196"/>
      <c r="E682" s="108"/>
      <c r="F682" s="3" t="s">
        <v>616</v>
      </c>
      <c r="G682" s="4">
        <v>1</v>
      </c>
      <c r="H682" s="5">
        <v>1</v>
      </c>
      <c r="I682" s="117">
        <f t="shared" si="38"/>
        <v>1</v>
      </c>
    </row>
    <row r="683" spans="2:9">
      <c r="B683" s="122">
        <v>15.63</v>
      </c>
      <c r="C683" s="196" t="s">
        <v>56</v>
      </c>
      <c r="D683" s="196"/>
      <c r="E683" s="108"/>
      <c r="F683" s="3" t="s">
        <v>616</v>
      </c>
      <c r="G683" s="4">
        <v>1</v>
      </c>
      <c r="H683" s="5">
        <v>1</v>
      </c>
      <c r="I683" s="117">
        <f t="shared" si="38"/>
        <v>1</v>
      </c>
    </row>
    <row r="684" spans="2:9">
      <c r="B684" s="122">
        <v>15.64</v>
      </c>
      <c r="C684" s="196" t="s">
        <v>582</v>
      </c>
      <c r="D684" s="196"/>
      <c r="E684" s="108"/>
      <c r="F684" s="3" t="s">
        <v>616</v>
      </c>
      <c r="G684" s="4">
        <v>1</v>
      </c>
      <c r="H684" s="5">
        <v>1</v>
      </c>
      <c r="I684" s="117">
        <f t="shared" si="38"/>
        <v>1</v>
      </c>
    </row>
    <row r="685" spans="2:9">
      <c r="B685" s="122">
        <v>15.65</v>
      </c>
      <c r="C685" s="187" t="s">
        <v>72</v>
      </c>
      <c r="D685" s="187"/>
      <c r="E685" s="108"/>
      <c r="F685" s="3" t="s">
        <v>76</v>
      </c>
      <c r="G685" s="4">
        <v>1</v>
      </c>
      <c r="H685" s="5">
        <v>1</v>
      </c>
      <c r="I685" s="117">
        <f t="shared" si="38"/>
        <v>1</v>
      </c>
    </row>
    <row r="686" spans="2:9" ht="15.75" thickBot="1">
      <c r="B686" s="124">
        <v>15.66</v>
      </c>
      <c r="C686" s="292" t="s">
        <v>153</v>
      </c>
      <c r="D686" s="292"/>
      <c r="E686" s="125"/>
      <c r="F686" s="126" t="s">
        <v>76</v>
      </c>
      <c r="G686" s="4">
        <v>1</v>
      </c>
      <c r="H686" s="5">
        <v>1</v>
      </c>
      <c r="I686" s="127">
        <f t="shared" si="38"/>
        <v>1</v>
      </c>
    </row>
    <row r="687" spans="2:9" ht="16.5" thickBot="1">
      <c r="B687" s="227" t="s">
        <v>26</v>
      </c>
      <c r="C687" s="228"/>
      <c r="D687" s="228"/>
      <c r="E687" s="228"/>
      <c r="F687" s="228"/>
      <c r="G687" s="228"/>
      <c r="H687" s="228"/>
      <c r="I687" s="104">
        <f>I647+I613+I585+I566+I553+I542+I444+I362+I356+I347+I320+I304+I242+I194+I112</f>
        <v>481</v>
      </c>
    </row>
    <row r="688" spans="2:9">
      <c r="B688" s="8"/>
      <c r="C688" s="8"/>
      <c r="D688" s="8"/>
      <c r="E688" s="8"/>
      <c r="F688" s="9" t="s">
        <v>66</v>
      </c>
      <c r="G688" s="229">
        <f ca="1">NOW()</f>
        <v>43887.66283090278</v>
      </c>
      <c r="H688" s="229"/>
      <c r="I688" s="229"/>
    </row>
    <row r="689" spans="2:9">
      <c r="B689" s="8"/>
      <c r="C689" s="8"/>
      <c r="D689" s="8"/>
      <c r="E689" s="8"/>
      <c r="F689" s="8"/>
      <c r="H689" s="10"/>
      <c r="I689" s="11"/>
    </row>
    <row r="692" spans="2:9">
      <c r="B692" s="12" t="s">
        <v>67</v>
      </c>
      <c r="F692" s="12"/>
      <c r="I692" s="13" t="s">
        <v>68</v>
      </c>
    </row>
    <row r="696" spans="2:9">
      <c r="D696" s="230" t="s">
        <v>68</v>
      </c>
      <c r="E696" s="230"/>
      <c r="F696" s="230"/>
      <c r="G696" s="230"/>
    </row>
    <row r="697" spans="2:9" ht="29.25" customHeight="1">
      <c r="B697" s="226" t="s">
        <v>69</v>
      </c>
      <c r="C697" s="226"/>
      <c r="D697" s="226"/>
      <c r="E697" s="226"/>
      <c r="F697" s="226"/>
      <c r="G697" s="226"/>
      <c r="H697" s="226"/>
      <c r="I697" s="226"/>
    </row>
  </sheetData>
  <autoFilter ref="B111:I688" xr:uid="{00000000-0009-0000-0000-000000000000}">
    <filterColumn colId="1" showButton="0"/>
  </autoFilter>
  <mergeCells count="817">
    <mergeCell ref="C584:D584"/>
    <mergeCell ref="C307:D307"/>
    <mergeCell ref="C370:D370"/>
    <mergeCell ref="C373:D373"/>
    <mergeCell ref="C556:D556"/>
    <mergeCell ref="C418:D418"/>
    <mergeCell ref="C484:D484"/>
    <mergeCell ref="C518:D518"/>
    <mergeCell ref="C581:D581"/>
    <mergeCell ref="C564:D564"/>
    <mergeCell ref="C565:D565"/>
    <mergeCell ref="C566:D566"/>
    <mergeCell ref="C567:D567"/>
    <mergeCell ref="C551:D551"/>
    <mergeCell ref="C552:D552"/>
    <mergeCell ref="C571:D571"/>
    <mergeCell ref="C572:D572"/>
    <mergeCell ref="C573:D573"/>
    <mergeCell ref="C574:D574"/>
    <mergeCell ref="C575:D575"/>
    <mergeCell ref="C576:D576"/>
    <mergeCell ref="C661:D661"/>
    <mergeCell ref="C652:D652"/>
    <mergeCell ref="C666:D666"/>
    <mergeCell ref="C664:D664"/>
    <mergeCell ref="C670:D670"/>
    <mergeCell ref="C671:D671"/>
    <mergeCell ref="C672:D672"/>
    <mergeCell ref="C673:D673"/>
    <mergeCell ref="C674:D674"/>
    <mergeCell ref="C686:D686"/>
    <mergeCell ref="C675:D675"/>
    <mergeCell ref="C676:D676"/>
    <mergeCell ref="C677:D677"/>
    <mergeCell ref="C678:D678"/>
    <mergeCell ref="C679:D679"/>
    <mergeCell ref="C682:D682"/>
    <mergeCell ref="C683:D683"/>
    <mergeCell ref="C684:D684"/>
    <mergeCell ref="C685:D685"/>
    <mergeCell ref="C681:D681"/>
    <mergeCell ref="C653:D653"/>
    <mergeCell ref="C654:D654"/>
    <mergeCell ref="C655:D655"/>
    <mergeCell ref="C656:D656"/>
    <mergeCell ref="C657:D657"/>
    <mergeCell ref="C658:D658"/>
    <mergeCell ref="C659:D659"/>
    <mergeCell ref="C660:D660"/>
    <mergeCell ref="C637:D637"/>
    <mergeCell ref="C638:D638"/>
    <mergeCell ref="C639:D639"/>
    <mergeCell ref="C640:D640"/>
    <mergeCell ref="C651:D651"/>
    <mergeCell ref="C669:D669"/>
    <mergeCell ref="C680:D680"/>
    <mergeCell ref="C620:D620"/>
    <mergeCell ref="C641:D641"/>
    <mergeCell ref="C643:D643"/>
    <mergeCell ref="C647:D647"/>
    <mergeCell ref="C644:D644"/>
    <mergeCell ref="C645:D645"/>
    <mergeCell ref="C646:D646"/>
    <mergeCell ref="C648:D648"/>
    <mergeCell ref="C662:D662"/>
    <mergeCell ref="C663:D663"/>
    <mergeCell ref="C665:D665"/>
    <mergeCell ref="C667:D667"/>
    <mergeCell ref="C668:D668"/>
    <mergeCell ref="C642:D642"/>
    <mergeCell ref="C649:D649"/>
    <mergeCell ref="C650:D650"/>
    <mergeCell ref="C628:D628"/>
    <mergeCell ref="C629:D629"/>
    <mergeCell ref="C631:D631"/>
    <mergeCell ref="C632:D632"/>
    <mergeCell ref="C633:D633"/>
    <mergeCell ref="C634:D634"/>
    <mergeCell ref="C635:D635"/>
    <mergeCell ref="C636:D636"/>
    <mergeCell ref="C623:D623"/>
    <mergeCell ref="C624:D624"/>
    <mergeCell ref="C625:D625"/>
    <mergeCell ref="C626:D626"/>
    <mergeCell ref="C627:D627"/>
    <mergeCell ref="C619:D619"/>
    <mergeCell ref="C630:D630"/>
    <mergeCell ref="C595:D595"/>
    <mergeCell ref="C622:D622"/>
    <mergeCell ref="C612:D612"/>
    <mergeCell ref="C613:D613"/>
    <mergeCell ref="C614:D614"/>
    <mergeCell ref="C615:D615"/>
    <mergeCell ref="C616:D616"/>
    <mergeCell ref="C617:D617"/>
    <mergeCell ref="C618:D618"/>
    <mergeCell ref="C621:D621"/>
    <mergeCell ref="C600:D600"/>
    <mergeCell ref="C601:D601"/>
    <mergeCell ref="C602:D602"/>
    <mergeCell ref="C582:D582"/>
    <mergeCell ref="C605:D605"/>
    <mergeCell ref="C606:D606"/>
    <mergeCell ref="C607:D607"/>
    <mergeCell ref="C608:D608"/>
    <mergeCell ref="C609:D609"/>
    <mergeCell ref="C610:D610"/>
    <mergeCell ref="C611:D611"/>
    <mergeCell ref="C603:D603"/>
    <mergeCell ref="C604:D604"/>
    <mergeCell ref="C585:D585"/>
    <mergeCell ref="C586:D586"/>
    <mergeCell ref="C587:D587"/>
    <mergeCell ref="C588:D588"/>
    <mergeCell ref="C589:D589"/>
    <mergeCell ref="C593:D593"/>
    <mergeCell ref="C594:D594"/>
    <mergeCell ref="C590:D590"/>
    <mergeCell ref="C591:D591"/>
    <mergeCell ref="C592:D592"/>
    <mergeCell ref="C596:D596"/>
    <mergeCell ref="C597:D597"/>
    <mergeCell ref="C598:D598"/>
    <mergeCell ref="C599:D599"/>
    <mergeCell ref="C568:D568"/>
    <mergeCell ref="C569:D569"/>
    <mergeCell ref="C570:D570"/>
    <mergeCell ref="C554:D554"/>
    <mergeCell ref="C555:D555"/>
    <mergeCell ref="C559:D559"/>
    <mergeCell ref="C557:D557"/>
    <mergeCell ref="C558:D558"/>
    <mergeCell ref="C580:D580"/>
    <mergeCell ref="C577:D577"/>
    <mergeCell ref="C578:D578"/>
    <mergeCell ref="C579:D579"/>
    <mergeCell ref="C553:D553"/>
    <mergeCell ref="C560:D560"/>
    <mergeCell ref="C561:D561"/>
    <mergeCell ref="C562:D562"/>
    <mergeCell ref="C563:D563"/>
    <mergeCell ref="C542:D542"/>
    <mergeCell ref="C543:D543"/>
    <mergeCell ref="C544:D544"/>
    <mergeCell ref="C545:D545"/>
    <mergeCell ref="C546:D546"/>
    <mergeCell ref="C547:D547"/>
    <mergeCell ref="C548:D548"/>
    <mergeCell ref="C549:D549"/>
    <mergeCell ref="C550:D550"/>
    <mergeCell ref="C537:D537"/>
    <mergeCell ref="C538:D538"/>
    <mergeCell ref="C392:D392"/>
    <mergeCell ref="C533:D533"/>
    <mergeCell ref="C534:D534"/>
    <mergeCell ref="C535:D535"/>
    <mergeCell ref="C536:D536"/>
    <mergeCell ref="C524:D524"/>
    <mergeCell ref="C525:D525"/>
    <mergeCell ref="C526:D526"/>
    <mergeCell ref="C527:D527"/>
    <mergeCell ref="C528:D528"/>
    <mergeCell ref="C529:D529"/>
    <mergeCell ref="C530:D530"/>
    <mergeCell ref="C531:D531"/>
    <mergeCell ref="C532:D532"/>
    <mergeCell ref="C514:D514"/>
    <mergeCell ref="C515:D515"/>
    <mergeCell ref="C516:D516"/>
    <mergeCell ref="C517:D517"/>
    <mergeCell ref="C519:D519"/>
    <mergeCell ref="C520:D520"/>
    <mergeCell ref="C521:D521"/>
    <mergeCell ref="C522:D522"/>
    <mergeCell ref="C523:D523"/>
    <mergeCell ref="C496:D496"/>
    <mergeCell ref="C497:D497"/>
    <mergeCell ref="C498:D498"/>
    <mergeCell ref="C499:D499"/>
    <mergeCell ref="C500:D500"/>
    <mergeCell ref="C510:D510"/>
    <mergeCell ref="C511:D511"/>
    <mergeCell ref="C512:D512"/>
    <mergeCell ref="C513:D513"/>
    <mergeCell ref="C501:D501"/>
    <mergeCell ref="C502:D502"/>
    <mergeCell ref="C503:D503"/>
    <mergeCell ref="C504:D504"/>
    <mergeCell ref="C505:D505"/>
    <mergeCell ref="C506:D506"/>
    <mergeCell ref="C507:D507"/>
    <mergeCell ref="C466:D466"/>
    <mergeCell ref="C467:D467"/>
    <mergeCell ref="C473:D473"/>
    <mergeCell ref="C474:D474"/>
    <mergeCell ref="C483:D483"/>
    <mergeCell ref="C485:D485"/>
    <mergeCell ref="C486:D486"/>
    <mergeCell ref="C457:D457"/>
    <mergeCell ref="C458:D458"/>
    <mergeCell ref="C459:D459"/>
    <mergeCell ref="C460:D460"/>
    <mergeCell ref="C461:D461"/>
    <mergeCell ref="C462:D462"/>
    <mergeCell ref="C463:D463"/>
    <mergeCell ref="C464:D464"/>
    <mergeCell ref="C465:D465"/>
    <mergeCell ref="C471:D471"/>
    <mergeCell ref="C472:D472"/>
    <mergeCell ref="C468:D468"/>
    <mergeCell ref="C469:D469"/>
    <mergeCell ref="C475:D475"/>
    <mergeCell ref="C476:D476"/>
    <mergeCell ref="C477:D477"/>
    <mergeCell ref="C478:D478"/>
    <mergeCell ref="C398:D398"/>
    <mergeCell ref="C399:D399"/>
    <mergeCell ref="C400:D400"/>
    <mergeCell ref="C339:D339"/>
    <mergeCell ref="C340:D340"/>
    <mergeCell ref="C352:D352"/>
    <mergeCell ref="C351:D351"/>
    <mergeCell ref="C350:D350"/>
    <mergeCell ref="C349:D349"/>
    <mergeCell ref="C346:D346"/>
    <mergeCell ref="C347:D347"/>
    <mergeCell ref="C348:D348"/>
    <mergeCell ref="C383:D383"/>
    <mergeCell ref="C384:D384"/>
    <mergeCell ref="C387:D387"/>
    <mergeCell ref="C388:D388"/>
    <mergeCell ref="C389:D389"/>
    <mergeCell ref="C390:D390"/>
    <mergeCell ref="C391:D391"/>
    <mergeCell ref="C393:D393"/>
    <mergeCell ref="C394:D394"/>
    <mergeCell ref="C395:D395"/>
    <mergeCell ref="C375:D375"/>
    <mergeCell ref="C376:D376"/>
    <mergeCell ref="C456:D456"/>
    <mergeCell ref="C361:D361"/>
    <mergeCell ref="C360:D360"/>
    <mergeCell ref="C358:D358"/>
    <mergeCell ref="C357:D357"/>
    <mergeCell ref="C356:D356"/>
    <mergeCell ref="C355:D355"/>
    <mergeCell ref="C354:D354"/>
    <mergeCell ref="C353:D353"/>
    <mergeCell ref="C362:D362"/>
    <mergeCell ref="C363:D363"/>
    <mergeCell ref="C364:D364"/>
    <mergeCell ref="C366:D366"/>
    <mergeCell ref="C367:D367"/>
    <mergeCell ref="C368:D368"/>
    <mergeCell ref="C369:D369"/>
    <mergeCell ref="C374:D374"/>
    <mergeCell ref="C359:D359"/>
    <mergeCell ref="C365:D365"/>
    <mergeCell ref="C379:D379"/>
    <mergeCell ref="C380:D380"/>
    <mergeCell ref="C397:D397"/>
    <mergeCell ref="C381:D381"/>
    <mergeCell ref="C382:D382"/>
    <mergeCell ref="L47:R53"/>
    <mergeCell ref="K37:R41"/>
    <mergeCell ref="B3:I3"/>
    <mergeCell ref="B4:I4"/>
    <mergeCell ref="B6:C6"/>
    <mergeCell ref="H6:I6"/>
    <mergeCell ref="B7:C7"/>
    <mergeCell ref="H7:I7"/>
    <mergeCell ref="C11:D11"/>
    <mergeCell ref="H11:I11"/>
    <mergeCell ref="C12:D12"/>
    <mergeCell ref="H12:I12"/>
    <mergeCell ref="C13:D13"/>
    <mergeCell ref="H13:I13"/>
    <mergeCell ref="B8:C8"/>
    <mergeCell ref="H8:I8"/>
    <mergeCell ref="B9:C9"/>
    <mergeCell ref="C10:D10"/>
    <mergeCell ref="E6:G6"/>
    <mergeCell ref="B5:D5"/>
    <mergeCell ref="H10:I10"/>
    <mergeCell ref="C19:D19"/>
    <mergeCell ref="C38:D38"/>
    <mergeCell ref="H38:I38"/>
    <mergeCell ref="C21:D21"/>
    <mergeCell ref="H21:I21"/>
    <mergeCell ref="C22:D22"/>
    <mergeCell ref="H22:I22"/>
    <mergeCell ref="C23:D23"/>
    <mergeCell ref="H23:I23"/>
    <mergeCell ref="C14:D14"/>
    <mergeCell ref="H14:I14"/>
    <mergeCell ref="C20:D20"/>
    <mergeCell ref="H20:I20"/>
    <mergeCell ref="C15:D15"/>
    <mergeCell ref="C17:D17"/>
    <mergeCell ref="H17:I17"/>
    <mergeCell ref="C18:D18"/>
    <mergeCell ref="H18:I18"/>
    <mergeCell ref="H19:I19"/>
    <mergeCell ref="C24:D24"/>
    <mergeCell ref="H24:I24"/>
    <mergeCell ref="C25:D25"/>
    <mergeCell ref="H25:I25"/>
    <mergeCell ref="C26:D26"/>
    <mergeCell ref="H26:I26"/>
    <mergeCell ref="C29:D29"/>
    <mergeCell ref="H29:I29"/>
    <mergeCell ref="C30:D30"/>
    <mergeCell ref="H30:I30"/>
    <mergeCell ref="C42:D42"/>
    <mergeCell ref="H42:I42"/>
    <mergeCell ref="C28:D28"/>
    <mergeCell ref="H28:I28"/>
    <mergeCell ref="C32:D32"/>
    <mergeCell ref="C33:D33"/>
    <mergeCell ref="C34:D34"/>
    <mergeCell ref="C35:D35"/>
    <mergeCell ref="C36:D36"/>
    <mergeCell ref="C39:D39"/>
    <mergeCell ref="H39:I39"/>
    <mergeCell ref="C40:D40"/>
    <mergeCell ref="H40:I40"/>
    <mergeCell ref="C41:D41"/>
    <mergeCell ref="H41:I41"/>
    <mergeCell ref="C37:D37"/>
    <mergeCell ref="H37:I37"/>
    <mergeCell ref="H32:I32"/>
    <mergeCell ref="H33:I33"/>
    <mergeCell ref="H35:I35"/>
    <mergeCell ref="H34:I34"/>
    <mergeCell ref="H36:I36"/>
    <mergeCell ref="C44:D44"/>
    <mergeCell ref="H44:I44"/>
    <mergeCell ref="C47:D47"/>
    <mergeCell ref="H47:I47"/>
    <mergeCell ref="C48:D48"/>
    <mergeCell ref="C52:D52"/>
    <mergeCell ref="C43:D43"/>
    <mergeCell ref="H43:I43"/>
    <mergeCell ref="C45:D45"/>
    <mergeCell ref="C46:D46"/>
    <mergeCell ref="H45:I45"/>
    <mergeCell ref="H46:I46"/>
    <mergeCell ref="H48:I48"/>
    <mergeCell ref="C87:D87"/>
    <mergeCell ref="C88:D88"/>
    <mergeCell ref="C67:D67"/>
    <mergeCell ref="H67:I67"/>
    <mergeCell ref="C68:D68"/>
    <mergeCell ref="C49:D49"/>
    <mergeCell ref="H49:I49"/>
    <mergeCell ref="C50:D50"/>
    <mergeCell ref="H50:I50"/>
    <mergeCell ref="C51:D51"/>
    <mergeCell ref="H51:I51"/>
    <mergeCell ref="H52:I52"/>
    <mergeCell ref="C80:D80"/>
    <mergeCell ref="H80:I80"/>
    <mergeCell ref="C81:D81"/>
    <mergeCell ref="C82:D82"/>
    <mergeCell ref="H84:I84"/>
    <mergeCell ref="H85:I85"/>
    <mergeCell ref="H86:I86"/>
    <mergeCell ref="C53:D53"/>
    <mergeCell ref="H53:I53"/>
    <mergeCell ref="C54:D54"/>
    <mergeCell ref="H54:I54"/>
    <mergeCell ref="C75:D75"/>
    <mergeCell ref="C76:D76"/>
    <mergeCell ref="C77:D77"/>
    <mergeCell ref="C83:D83"/>
    <mergeCell ref="C84:D84"/>
    <mergeCell ref="C85:D85"/>
    <mergeCell ref="C86:D86"/>
    <mergeCell ref="G107:I107"/>
    <mergeCell ref="B108:F108"/>
    <mergeCell ref="G108:I108"/>
    <mergeCell ref="C90:D90"/>
    <mergeCell ref="C103:D103"/>
    <mergeCell ref="C104:D104"/>
    <mergeCell ref="C99:D99"/>
    <mergeCell ref="C100:D100"/>
    <mergeCell ref="C101:D101"/>
    <mergeCell ref="H104:I104"/>
    <mergeCell ref="H103:I103"/>
    <mergeCell ref="H102:I102"/>
    <mergeCell ref="H101:I101"/>
    <mergeCell ref="H100:I100"/>
    <mergeCell ref="H99:I99"/>
    <mergeCell ref="H98:I98"/>
    <mergeCell ref="H97:I97"/>
    <mergeCell ref="H96:I96"/>
    <mergeCell ref="B109:F109"/>
    <mergeCell ref="G109:I109"/>
    <mergeCell ref="B105:G105"/>
    <mergeCell ref="H105:I105"/>
    <mergeCell ref="B106:F106"/>
    <mergeCell ref="G106:I106"/>
    <mergeCell ref="C267:D267"/>
    <mergeCell ref="C230:D230"/>
    <mergeCell ref="C233:D233"/>
    <mergeCell ref="C234:D234"/>
    <mergeCell ref="C231:D231"/>
    <mergeCell ref="C232:D232"/>
    <mergeCell ref="C235:D235"/>
    <mergeCell ref="C236:D236"/>
    <mergeCell ref="C177:D177"/>
    <mergeCell ref="C178:D178"/>
    <mergeCell ref="C180:D180"/>
    <mergeCell ref="C181:D181"/>
    <mergeCell ref="C182:D182"/>
    <mergeCell ref="C183:D183"/>
    <mergeCell ref="B107:F107"/>
    <mergeCell ref="C170:D170"/>
    <mergeCell ref="C171:D171"/>
    <mergeCell ref="C172:D172"/>
    <mergeCell ref="C146:D146"/>
    <mergeCell ref="C126:D126"/>
    <mergeCell ref="C127:D127"/>
    <mergeCell ref="C128:D128"/>
    <mergeCell ref="C129:D129"/>
    <mergeCell ref="C175:D175"/>
    <mergeCell ref="C176:D176"/>
    <mergeCell ref="C329:D329"/>
    <mergeCell ref="C330:D330"/>
    <mergeCell ref="C470:D470"/>
    <mergeCell ref="C494:D494"/>
    <mergeCell ref="C479:D479"/>
    <mergeCell ref="C480:D480"/>
    <mergeCell ref="C495:D495"/>
    <mergeCell ref="B697:I697"/>
    <mergeCell ref="B687:H687"/>
    <mergeCell ref="G688:I688"/>
    <mergeCell ref="D696:G696"/>
    <mergeCell ref="C481:D481"/>
    <mergeCell ref="C482:D482"/>
    <mergeCell ref="C487:D487"/>
    <mergeCell ref="C488:D488"/>
    <mergeCell ref="C489:D489"/>
    <mergeCell ref="C490:D490"/>
    <mergeCell ref="C491:D491"/>
    <mergeCell ref="C492:D492"/>
    <mergeCell ref="C493:D493"/>
    <mergeCell ref="C508:D508"/>
    <mergeCell ref="C509:D509"/>
    <mergeCell ref="C539:D539"/>
    <mergeCell ref="C540:D540"/>
    <mergeCell ref="C541:D541"/>
    <mergeCell ref="C583:D583"/>
    <mergeCell ref="B2:I2"/>
    <mergeCell ref="C162:D162"/>
    <mergeCell ref="H15:I15"/>
    <mergeCell ref="C16:D16"/>
    <mergeCell ref="H16:I16"/>
    <mergeCell ref="H27:I27"/>
    <mergeCell ref="C27:D27"/>
    <mergeCell ref="C31:D31"/>
    <mergeCell ref="H31:I31"/>
    <mergeCell ref="C154:D154"/>
    <mergeCell ref="C155:D155"/>
    <mergeCell ref="C118:D118"/>
    <mergeCell ref="C119:D119"/>
    <mergeCell ref="C120:D120"/>
    <mergeCell ref="C121:D121"/>
    <mergeCell ref="C123:D123"/>
    <mergeCell ref="B110:I110"/>
    <mergeCell ref="C111:D111"/>
    <mergeCell ref="C112:D112"/>
    <mergeCell ref="C115:D115"/>
    <mergeCell ref="C117:D117"/>
    <mergeCell ref="C113:D113"/>
    <mergeCell ref="C102:D102"/>
    <mergeCell ref="C125:D125"/>
    <mergeCell ref="L55:R57"/>
    <mergeCell ref="H75:I75"/>
    <mergeCell ref="H76:I76"/>
    <mergeCell ref="H77:I77"/>
    <mergeCell ref="H72:I72"/>
    <mergeCell ref="H73:I73"/>
    <mergeCell ref="H74:I74"/>
    <mergeCell ref="C79:D79"/>
    <mergeCell ref="H79:I79"/>
    <mergeCell ref="C60:D60"/>
    <mergeCell ref="C63:D63"/>
    <mergeCell ref="C64:D64"/>
    <mergeCell ref="H59:I59"/>
    <mergeCell ref="H60:I60"/>
    <mergeCell ref="H63:I63"/>
    <mergeCell ref="H64:I64"/>
    <mergeCell ref="C61:D61"/>
    <mergeCell ref="H61:I61"/>
    <mergeCell ref="C62:D62"/>
    <mergeCell ref="H62:I62"/>
    <mergeCell ref="C65:D65"/>
    <mergeCell ref="H65:I65"/>
    <mergeCell ref="C78:D78"/>
    <mergeCell ref="H78:I78"/>
    <mergeCell ref="E9:F9"/>
    <mergeCell ref="E7:G7"/>
    <mergeCell ref="E8:G8"/>
    <mergeCell ref="C93:D93"/>
    <mergeCell ref="C94:D94"/>
    <mergeCell ref="C95:D95"/>
    <mergeCell ref="C96:D96"/>
    <mergeCell ref="C97:D97"/>
    <mergeCell ref="C98:D98"/>
    <mergeCell ref="C55:D55"/>
    <mergeCell ref="C56:D56"/>
    <mergeCell ref="C57:D57"/>
    <mergeCell ref="C58:D58"/>
    <mergeCell ref="C59:D59"/>
    <mergeCell ref="C91:D91"/>
    <mergeCell ref="C92:D92"/>
    <mergeCell ref="C70:D70"/>
    <mergeCell ref="C71:D71"/>
    <mergeCell ref="C66:D66"/>
    <mergeCell ref="C69:D69"/>
    <mergeCell ref="C72:D72"/>
    <mergeCell ref="C73:D73"/>
    <mergeCell ref="C74:D74"/>
    <mergeCell ref="C89:D89"/>
    <mergeCell ref="H55:I55"/>
    <mergeCell ref="H66:I66"/>
    <mergeCell ref="H56:I56"/>
    <mergeCell ref="H57:I57"/>
    <mergeCell ref="H58:I58"/>
    <mergeCell ref="H81:I81"/>
    <mergeCell ref="H82:I82"/>
    <mergeCell ref="H83:I83"/>
    <mergeCell ref="H70:I70"/>
    <mergeCell ref="H71:I71"/>
    <mergeCell ref="H68:I68"/>
    <mergeCell ref="H69:I69"/>
    <mergeCell ref="H95:I95"/>
    <mergeCell ref="H94:I94"/>
    <mergeCell ref="H93:I93"/>
    <mergeCell ref="H92:I92"/>
    <mergeCell ref="H91:I91"/>
    <mergeCell ref="H90:I90"/>
    <mergeCell ref="H89:I89"/>
    <mergeCell ref="H88:I88"/>
    <mergeCell ref="H87:I87"/>
    <mergeCell ref="C173:D173"/>
    <mergeCell ref="C174:D174"/>
    <mergeCell ref="C161:D161"/>
    <mergeCell ref="C130:D130"/>
    <mergeCell ref="C131:D131"/>
    <mergeCell ref="C132:D132"/>
    <mergeCell ref="C133:D133"/>
    <mergeCell ref="C156:D156"/>
    <mergeCell ref="C157:D157"/>
    <mergeCell ref="C158:D158"/>
    <mergeCell ref="C159:D159"/>
    <mergeCell ref="C160:D160"/>
    <mergeCell ref="C151:D151"/>
    <mergeCell ref="C169:D169"/>
    <mergeCell ref="C168:D168"/>
    <mergeCell ref="C147:D147"/>
    <mergeCell ref="C148:D148"/>
    <mergeCell ref="C152:D152"/>
    <mergeCell ref="C153:D153"/>
    <mergeCell ref="C167:D167"/>
    <mergeCell ref="C149:D149"/>
    <mergeCell ref="C150:D150"/>
    <mergeCell ref="C166:D166"/>
    <mergeCell ref="C163:D163"/>
    <mergeCell ref="C184:D184"/>
    <mergeCell ref="C188:D188"/>
    <mergeCell ref="C189:D189"/>
    <mergeCell ref="C190:D190"/>
    <mergeCell ref="C191:D191"/>
    <mergeCell ref="C192:D192"/>
    <mergeCell ref="C193:D193"/>
    <mergeCell ref="C179:D179"/>
    <mergeCell ref="C185:D185"/>
    <mergeCell ref="C186:D186"/>
    <mergeCell ref="C187:D187"/>
    <mergeCell ref="C229:D229"/>
    <mergeCell ref="C210:D210"/>
    <mergeCell ref="C211:D211"/>
    <mergeCell ref="C215:D215"/>
    <mergeCell ref="C216:D216"/>
    <mergeCell ref="C217:D217"/>
    <mergeCell ref="C218:D218"/>
    <mergeCell ref="C219:D219"/>
    <mergeCell ref="C225:D225"/>
    <mergeCell ref="C226:D226"/>
    <mergeCell ref="C227:D227"/>
    <mergeCell ref="C221:D221"/>
    <mergeCell ref="C223:D223"/>
    <mergeCell ref="C222:D222"/>
    <mergeCell ref="C224:D224"/>
    <mergeCell ref="C209:D209"/>
    <mergeCell ref="C213:D213"/>
    <mergeCell ref="C201:D201"/>
    <mergeCell ref="C202:D202"/>
    <mergeCell ref="C203:D203"/>
    <mergeCell ref="C228:D228"/>
    <mergeCell ref="C204:D204"/>
    <mergeCell ref="C205:D205"/>
    <mergeCell ref="C206:D206"/>
    <mergeCell ref="C207:D207"/>
    <mergeCell ref="C208:D208"/>
    <mergeCell ref="C212:D212"/>
    <mergeCell ref="C237:D237"/>
    <mergeCell ref="C238:D238"/>
    <mergeCell ref="C239:D239"/>
    <mergeCell ref="C240:D240"/>
    <mergeCell ref="C241:D241"/>
    <mergeCell ref="C242:D242"/>
    <mergeCell ref="C243:D243"/>
    <mergeCell ref="C244:D244"/>
    <mergeCell ref="C245:D245"/>
    <mergeCell ref="C246:D246"/>
    <mergeCell ref="C255:D255"/>
    <mergeCell ref="C256:D256"/>
    <mergeCell ref="C247:D247"/>
    <mergeCell ref="C248:D248"/>
    <mergeCell ref="C249:D249"/>
    <mergeCell ref="C250:D250"/>
    <mergeCell ref="C251:D251"/>
    <mergeCell ref="C252:D252"/>
    <mergeCell ref="C254:D254"/>
    <mergeCell ref="C253:D253"/>
    <mergeCell ref="C281:D281"/>
    <mergeCell ref="C257:D257"/>
    <mergeCell ref="C258:D258"/>
    <mergeCell ref="C259:D259"/>
    <mergeCell ref="C260:D260"/>
    <mergeCell ref="C261:D261"/>
    <mergeCell ref="C262:D262"/>
    <mergeCell ref="C263:D263"/>
    <mergeCell ref="C264:D264"/>
    <mergeCell ref="C265:D265"/>
    <mergeCell ref="C268:D268"/>
    <mergeCell ref="C269:D269"/>
    <mergeCell ref="C279:D279"/>
    <mergeCell ref="C280:D280"/>
    <mergeCell ref="C270:D270"/>
    <mergeCell ref="C271:D271"/>
    <mergeCell ref="C272:D272"/>
    <mergeCell ref="C273:D273"/>
    <mergeCell ref="C274:D274"/>
    <mergeCell ref="C275:D275"/>
    <mergeCell ref="C276:D276"/>
    <mergeCell ref="C277:D277"/>
    <mergeCell ref="C278:D278"/>
    <mergeCell ref="C266:D266"/>
    <mergeCell ref="C310:D310"/>
    <mergeCell ref="C311:D311"/>
    <mergeCell ref="C312:D312"/>
    <mergeCell ref="C313:D313"/>
    <mergeCell ref="C327:D327"/>
    <mergeCell ref="C328:D328"/>
    <mergeCell ref="C314:D314"/>
    <mergeCell ref="C282:D282"/>
    <mergeCell ref="C283:D283"/>
    <mergeCell ref="C284:D284"/>
    <mergeCell ref="C285:D285"/>
    <mergeCell ref="C286:D286"/>
    <mergeCell ref="C287:D287"/>
    <mergeCell ref="C288:D288"/>
    <mergeCell ref="C295:D295"/>
    <mergeCell ref="C296:D296"/>
    <mergeCell ref="C297:D297"/>
    <mergeCell ref="C298:D298"/>
    <mergeCell ref="C304:D304"/>
    <mergeCell ref="C305:D305"/>
    <mergeCell ref="C306:D306"/>
    <mergeCell ref="C308:D308"/>
    <mergeCell ref="C309:D309"/>
    <mergeCell ref="C325:D325"/>
    <mergeCell ref="C326:D326"/>
    <mergeCell ref="C396:D396"/>
    <mergeCell ref="C385:D385"/>
    <mergeCell ref="C386:D386"/>
    <mergeCell ref="C372:D372"/>
    <mergeCell ref="C371:D371"/>
    <mergeCell ref="C341:D341"/>
    <mergeCell ref="C344:D344"/>
    <mergeCell ref="C345:D345"/>
    <mergeCell ref="C343:D343"/>
    <mergeCell ref="C342:D342"/>
    <mergeCell ref="C337:D337"/>
    <mergeCell ref="C338:D338"/>
    <mergeCell ref="C377:D377"/>
    <mergeCell ref="C378:D378"/>
    <mergeCell ref="C332:D332"/>
    <mergeCell ref="C335:D335"/>
    <mergeCell ref="C336:D336"/>
    <mergeCell ref="C331:D331"/>
    <mergeCell ref="C333:D333"/>
    <mergeCell ref="C334:D334"/>
    <mergeCell ref="C401:D401"/>
    <mergeCell ref="C402:D402"/>
    <mergeCell ref="C403:D403"/>
    <mergeCell ref="C404:D404"/>
    <mergeCell ref="C405:D405"/>
    <mergeCell ref="C406:D406"/>
    <mergeCell ref="C407:D407"/>
    <mergeCell ref="C408:D408"/>
    <mergeCell ref="C409:D409"/>
    <mergeCell ref="C416:D416"/>
    <mergeCell ref="C417:D417"/>
    <mergeCell ref="C455:D455"/>
    <mergeCell ref="C419:D419"/>
    <mergeCell ref="C420:D420"/>
    <mergeCell ref="C421:D421"/>
    <mergeCell ref="C422:D422"/>
    <mergeCell ref="C424:D424"/>
    <mergeCell ref="C426:D426"/>
    <mergeCell ref="C427:D427"/>
    <mergeCell ref="C428:D428"/>
    <mergeCell ref="C429:D429"/>
    <mergeCell ref="C430:D430"/>
    <mergeCell ref="C431:D431"/>
    <mergeCell ref="C451:D451"/>
    <mergeCell ref="C452:D452"/>
    <mergeCell ref="C453:D453"/>
    <mergeCell ref="C454:D454"/>
    <mergeCell ref="C449:D449"/>
    <mergeCell ref="C450:D450"/>
    <mergeCell ref="C440:D440"/>
    <mergeCell ref="C441:D441"/>
    <mergeCell ref="C442:D442"/>
    <mergeCell ref="C443:D443"/>
    <mergeCell ref="C444:D444"/>
    <mergeCell ref="C445:D445"/>
    <mergeCell ref="C446:D446"/>
    <mergeCell ref="C447:D447"/>
    <mergeCell ref="C448:D448"/>
    <mergeCell ref="C145:D145"/>
    <mergeCell ref="C194:D194"/>
    <mergeCell ref="C195:D195"/>
    <mergeCell ref="C196:D196"/>
    <mergeCell ref="C197:D197"/>
    <mergeCell ref="C198:D198"/>
    <mergeCell ref="C199:D199"/>
    <mergeCell ref="C200:D200"/>
    <mergeCell ref="C439:D439"/>
    <mergeCell ref="C423:D423"/>
    <mergeCell ref="C425:D425"/>
    <mergeCell ref="C432:D432"/>
    <mergeCell ref="C433:D433"/>
    <mergeCell ref="C434:D434"/>
    <mergeCell ref="C435:D435"/>
    <mergeCell ref="C436:D436"/>
    <mergeCell ref="C437:D437"/>
    <mergeCell ref="C438:D438"/>
    <mergeCell ref="C410:D410"/>
    <mergeCell ref="C411:D411"/>
    <mergeCell ref="C412:D412"/>
    <mergeCell ref="C413:D413"/>
    <mergeCell ref="C414:D414"/>
    <mergeCell ref="C415:D415"/>
    <mergeCell ref="C324:D324"/>
    <mergeCell ref="C300:D300"/>
    <mergeCell ref="C301:D301"/>
    <mergeCell ref="C302:D302"/>
    <mergeCell ref="C303:D303"/>
    <mergeCell ref="C124:D124"/>
    <mergeCell ref="C122:D122"/>
    <mergeCell ref="C116:D116"/>
    <mergeCell ref="C315:D315"/>
    <mergeCell ref="C316:D316"/>
    <mergeCell ref="C317:D317"/>
    <mergeCell ref="C318:D318"/>
    <mergeCell ref="C319:D319"/>
    <mergeCell ref="C320:D320"/>
    <mergeCell ref="C321:D321"/>
    <mergeCell ref="C322:D322"/>
    <mergeCell ref="C299:D299"/>
    <mergeCell ref="C289:D289"/>
    <mergeCell ref="C290:D290"/>
    <mergeCell ref="C291:D291"/>
    <mergeCell ref="C292:D292"/>
    <mergeCell ref="C293:D293"/>
    <mergeCell ref="C294:D294"/>
    <mergeCell ref="C164:D164"/>
    <mergeCell ref="J10:P10"/>
    <mergeCell ref="J11:K13"/>
    <mergeCell ref="L11:L12"/>
    <mergeCell ref="J14:J16"/>
    <mergeCell ref="K14:K16"/>
    <mergeCell ref="L14:L15"/>
    <mergeCell ref="J17:J18"/>
    <mergeCell ref="K17:K18"/>
    <mergeCell ref="C323:D323"/>
    <mergeCell ref="C114:D114"/>
    <mergeCell ref="C165:D165"/>
    <mergeCell ref="C214:D214"/>
    <mergeCell ref="C220:D220"/>
    <mergeCell ref="C134:D134"/>
    <mergeCell ref="C135:D135"/>
    <mergeCell ref="C136:D136"/>
    <mergeCell ref="C137:D137"/>
    <mergeCell ref="C138:D138"/>
    <mergeCell ref="C139:D139"/>
    <mergeCell ref="C140:D140"/>
    <mergeCell ref="C141:D141"/>
    <mergeCell ref="C142:D142"/>
    <mergeCell ref="C143:D143"/>
    <mergeCell ref="C144:D144"/>
    <mergeCell ref="J26:L26"/>
    <mergeCell ref="J27:L27"/>
    <mergeCell ref="J28:L28"/>
    <mergeCell ref="J20:M20"/>
    <mergeCell ref="O17:P17"/>
    <mergeCell ref="O11:P13"/>
    <mergeCell ref="O18:P18"/>
    <mergeCell ref="O19:P19"/>
    <mergeCell ref="J24:L24"/>
    <mergeCell ref="J25:L25"/>
  </mergeCells>
  <conditionalFormatting sqref="H11:I14 H28:I30 H15:H17 H31 H53:I54 H44:I44 H47:I47 H61:I62 H37:I37 H40:I42 K53 H49:I51">
    <cfRule type="cellIs" dxfId="519" priority="637" stopIfTrue="1" operator="equal">
      <formula>0</formula>
    </cfRule>
  </conditionalFormatting>
  <conditionalFormatting sqref="I687">
    <cfRule type="cellIs" dxfId="518" priority="636" stopIfTrue="1" operator="notEqual">
      <formula>$H$105</formula>
    </cfRule>
  </conditionalFormatting>
  <conditionalFormatting sqref="I146:I148 I152:I153 I687 I112:I126">
    <cfRule type="cellIs" dxfId="517" priority="634" stopIfTrue="1" operator="equal">
      <formula>0</formula>
    </cfRule>
  </conditionalFormatting>
  <conditionalFormatting sqref="H105:I105">
    <cfRule type="cellIs" dxfId="516" priority="639" stopIfTrue="1" operator="notEqual">
      <formula>$I$687</formula>
    </cfRule>
    <cfRule type="cellIs" dxfId="515" priority="640" stopIfTrue="1" operator="equal">
      <formula>0</formula>
    </cfRule>
  </conditionalFormatting>
  <conditionalFormatting sqref="H78:I78 H79">
    <cfRule type="cellIs" dxfId="514" priority="630" stopIfTrue="1" operator="equal">
      <formula>0</formula>
    </cfRule>
  </conditionalFormatting>
  <conditionalFormatting sqref="I344:I346">
    <cfRule type="cellIs" dxfId="513" priority="629" stopIfTrue="1" operator="equal">
      <formula>0</formula>
    </cfRule>
  </conditionalFormatting>
  <conditionalFormatting sqref="H11:I11">
    <cfRule type="cellIs" dxfId="512" priority="644" stopIfTrue="1" operator="notEqual">
      <formula>#REF!</formula>
    </cfRule>
  </conditionalFormatting>
  <conditionalFormatting sqref="H28:I28">
    <cfRule type="cellIs" dxfId="511" priority="645" stopIfTrue="1" operator="notEqual">
      <formula>#REF!</formula>
    </cfRule>
  </conditionalFormatting>
  <conditionalFormatting sqref="H68:I70 H71 H73:H74">
    <cfRule type="cellIs" dxfId="510" priority="626" stopIfTrue="1" operator="equal">
      <formula>0</formula>
    </cfRule>
  </conditionalFormatting>
  <conditionalFormatting sqref="H20:I23">
    <cfRule type="cellIs" dxfId="509" priority="621" stopIfTrue="1" operator="equal">
      <formula>0</formula>
    </cfRule>
  </conditionalFormatting>
  <conditionalFormatting sqref="H20:I20">
    <cfRule type="cellIs" dxfId="508" priority="622" stopIfTrue="1" operator="notEqual">
      <formula>#REF!</formula>
    </cfRule>
  </conditionalFormatting>
  <conditionalFormatting sqref="H24:I26 H27">
    <cfRule type="cellIs" dxfId="507" priority="620" stopIfTrue="1" operator="equal">
      <formula>0</formula>
    </cfRule>
  </conditionalFormatting>
  <conditionalFormatting sqref="H65:I66">
    <cfRule type="cellIs" dxfId="506" priority="619" stopIfTrue="1" operator="equal">
      <formula>0</formula>
    </cfRule>
  </conditionalFormatting>
  <conditionalFormatting sqref="I347:I348 I470:I478">
    <cfRule type="cellIs" dxfId="505" priority="618" stopIfTrue="1" operator="equal">
      <formula>0</formula>
    </cfRule>
  </conditionalFormatting>
  <conditionalFormatting sqref="H24:I24">
    <cfRule type="cellIs" dxfId="504" priority="646" stopIfTrue="1" operator="notEqual">
      <formula>#REF!</formula>
    </cfRule>
  </conditionalFormatting>
  <conditionalFormatting sqref="H65:I65">
    <cfRule type="cellIs" dxfId="503" priority="647" stopIfTrue="1" operator="notEqual">
      <formula>#REF!</formula>
    </cfRule>
  </conditionalFormatting>
  <conditionalFormatting sqref="H67:I67">
    <cfRule type="cellIs" dxfId="502" priority="612" stopIfTrue="1" operator="equal">
      <formula>0</formula>
    </cfRule>
  </conditionalFormatting>
  <conditionalFormatting sqref="H67:I67">
    <cfRule type="cellIs" dxfId="501" priority="613" stopIfTrue="1" operator="notEqual">
      <formula>#REF!</formula>
    </cfRule>
  </conditionalFormatting>
  <conditionalFormatting sqref="I162">
    <cfRule type="cellIs" dxfId="500" priority="611" stopIfTrue="1" operator="equal">
      <formula>0</formula>
    </cfRule>
  </conditionalFormatting>
  <conditionalFormatting sqref="I341">
    <cfRule type="cellIs" dxfId="499" priority="610" stopIfTrue="1" operator="equal">
      <formula>0</formula>
    </cfRule>
  </conditionalFormatting>
  <conditionalFormatting sqref="I342">
    <cfRule type="cellIs" dxfId="498" priority="607" stopIfTrue="1" operator="equal">
      <formula>0</formula>
    </cfRule>
  </conditionalFormatting>
  <conditionalFormatting sqref="I343">
    <cfRule type="cellIs" dxfId="497" priority="605" stopIfTrue="1" operator="equal">
      <formula>0</formula>
    </cfRule>
  </conditionalFormatting>
  <conditionalFormatting sqref="H82:I82">
    <cfRule type="cellIs" dxfId="496" priority="592" stopIfTrue="1" operator="equal">
      <formula>0</formula>
    </cfRule>
  </conditionalFormatting>
  <conditionalFormatting sqref="H75:I75">
    <cfRule type="cellIs" dxfId="495" priority="583" stopIfTrue="1" operator="equal">
      <formula>0</formula>
    </cfRule>
  </conditionalFormatting>
  <conditionalFormatting sqref="H77">
    <cfRule type="cellIs" dxfId="494" priority="581" stopIfTrue="1" operator="equal">
      <formula>0</formula>
    </cfRule>
  </conditionalFormatting>
  <conditionalFormatting sqref="H80">
    <cfRule type="cellIs" dxfId="493" priority="580" stopIfTrue="1" operator="equal">
      <formula>0</formula>
    </cfRule>
  </conditionalFormatting>
  <conditionalFormatting sqref="H81">
    <cfRule type="cellIs" dxfId="492" priority="579" stopIfTrue="1" operator="equal">
      <formula>0</formula>
    </cfRule>
  </conditionalFormatting>
  <conditionalFormatting sqref="H76">
    <cfRule type="cellIs" dxfId="491" priority="578" stopIfTrue="1" operator="equal">
      <formula>0</formula>
    </cfRule>
  </conditionalFormatting>
  <conditionalFormatting sqref="H72:I72">
    <cfRule type="cellIs" dxfId="490" priority="573" stopIfTrue="1" operator="equal">
      <formula>0</formula>
    </cfRule>
  </conditionalFormatting>
  <conditionalFormatting sqref="H52:I52">
    <cfRule type="cellIs" dxfId="489" priority="571" stopIfTrue="1" operator="equal">
      <formula>0</formula>
    </cfRule>
  </conditionalFormatting>
  <conditionalFormatting sqref="H52:I52">
    <cfRule type="cellIs" dxfId="488" priority="572" stopIfTrue="1" operator="notEqual">
      <formula>#REF!</formula>
    </cfRule>
  </conditionalFormatting>
  <conditionalFormatting sqref="H18">
    <cfRule type="cellIs" dxfId="487" priority="569" stopIfTrue="1" operator="equal">
      <formula>0</formula>
    </cfRule>
  </conditionalFormatting>
  <conditionalFormatting sqref="H32">
    <cfRule type="cellIs" dxfId="486" priority="568" stopIfTrue="1" operator="equal">
      <formula>0</formula>
    </cfRule>
  </conditionalFormatting>
  <conditionalFormatting sqref="H33">
    <cfRule type="cellIs" dxfId="485" priority="567" stopIfTrue="1" operator="equal">
      <formula>0</formula>
    </cfRule>
  </conditionalFormatting>
  <conditionalFormatting sqref="H35">
    <cfRule type="cellIs" dxfId="484" priority="566" stopIfTrue="1" operator="equal">
      <formula>0</formula>
    </cfRule>
  </conditionalFormatting>
  <conditionalFormatting sqref="H34">
    <cfRule type="cellIs" dxfId="483" priority="565" stopIfTrue="1" operator="equal">
      <formula>0</formula>
    </cfRule>
  </conditionalFormatting>
  <conditionalFormatting sqref="H36">
    <cfRule type="cellIs" dxfId="482" priority="564" stopIfTrue="1" operator="equal">
      <formula>0</formula>
    </cfRule>
  </conditionalFormatting>
  <conditionalFormatting sqref="H45">
    <cfRule type="cellIs" dxfId="481" priority="563" stopIfTrue="1" operator="equal">
      <formula>0</formula>
    </cfRule>
  </conditionalFormatting>
  <conditionalFormatting sqref="H46">
    <cfRule type="cellIs" dxfId="480" priority="562" stopIfTrue="1" operator="equal">
      <formula>0</formula>
    </cfRule>
  </conditionalFormatting>
  <conditionalFormatting sqref="H55">
    <cfRule type="cellIs" dxfId="479" priority="561" stopIfTrue="1" operator="equal">
      <formula>0</formula>
    </cfRule>
  </conditionalFormatting>
  <conditionalFormatting sqref="H56">
    <cfRule type="cellIs" dxfId="478" priority="560" stopIfTrue="1" operator="equal">
      <formula>0</formula>
    </cfRule>
  </conditionalFormatting>
  <conditionalFormatting sqref="H57">
    <cfRule type="cellIs" dxfId="477" priority="559" stopIfTrue="1" operator="equal">
      <formula>0</formula>
    </cfRule>
  </conditionalFormatting>
  <conditionalFormatting sqref="H58">
    <cfRule type="cellIs" dxfId="476" priority="558" stopIfTrue="1" operator="equal">
      <formula>0</formula>
    </cfRule>
  </conditionalFormatting>
  <conditionalFormatting sqref="H59">
    <cfRule type="cellIs" dxfId="475" priority="557" stopIfTrue="1" operator="equal">
      <formula>0</formula>
    </cfRule>
  </conditionalFormatting>
  <conditionalFormatting sqref="H60">
    <cfRule type="cellIs" dxfId="474" priority="556" stopIfTrue="1" operator="equal">
      <formula>0</formula>
    </cfRule>
  </conditionalFormatting>
  <conditionalFormatting sqref="H63">
    <cfRule type="cellIs" dxfId="473" priority="555" stopIfTrue="1" operator="equal">
      <formula>0</formula>
    </cfRule>
  </conditionalFormatting>
  <conditionalFormatting sqref="H64">
    <cfRule type="cellIs" dxfId="472" priority="554" stopIfTrue="1" operator="equal">
      <formula>0</formula>
    </cfRule>
  </conditionalFormatting>
  <conditionalFormatting sqref="H83">
    <cfRule type="cellIs" dxfId="471" priority="553" stopIfTrue="1" operator="equal">
      <formula>0</formula>
    </cfRule>
  </conditionalFormatting>
  <conditionalFormatting sqref="H84">
    <cfRule type="cellIs" dxfId="470" priority="552" stopIfTrue="1" operator="equal">
      <formula>0</formula>
    </cfRule>
  </conditionalFormatting>
  <conditionalFormatting sqref="H85">
    <cfRule type="cellIs" dxfId="469" priority="551" stopIfTrue="1" operator="equal">
      <formula>0</formula>
    </cfRule>
  </conditionalFormatting>
  <conditionalFormatting sqref="H86">
    <cfRule type="cellIs" dxfId="468" priority="532" stopIfTrue="1" operator="equal">
      <formula>0</formula>
    </cfRule>
  </conditionalFormatting>
  <conditionalFormatting sqref="H104">
    <cfRule type="cellIs" dxfId="467" priority="550" stopIfTrue="1" operator="equal">
      <formula>0</formula>
    </cfRule>
  </conditionalFormatting>
  <conditionalFormatting sqref="H103">
    <cfRule type="cellIs" dxfId="466" priority="549" stopIfTrue="1" operator="equal">
      <formula>0</formula>
    </cfRule>
  </conditionalFormatting>
  <conditionalFormatting sqref="H102">
    <cfRule type="cellIs" dxfId="465" priority="548" stopIfTrue="1" operator="equal">
      <formula>0</formula>
    </cfRule>
  </conditionalFormatting>
  <conditionalFormatting sqref="H101">
    <cfRule type="cellIs" dxfId="464" priority="547" stopIfTrue="1" operator="equal">
      <formula>0</formula>
    </cfRule>
  </conditionalFormatting>
  <conditionalFormatting sqref="H100">
    <cfRule type="cellIs" dxfId="463" priority="546" stopIfTrue="1" operator="equal">
      <formula>0</formula>
    </cfRule>
  </conditionalFormatting>
  <conditionalFormatting sqref="H99">
    <cfRule type="cellIs" dxfId="462" priority="545" stopIfTrue="1" operator="equal">
      <formula>0</formula>
    </cfRule>
  </conditionalFormatting>
  <conditionalFormatting sqref="H98">
    <cfRule type="cellIs" dxfId="461" priority="544" stopIfTrue="1" operator="equal">
      <formula>0</formula>
    </cfRule>
  </conditionalFormatting>
  <conditionalFormatting sqref="H97">
    <cfRule type="cellIs" dxfId="460" priority="543" stopIfTrue="1" operator="equal">
      <formula>0</formula>
    </cfRule>
  </conditionalFormatting>
  <conditionalFormatting sqref="H96">
    <cfRule type="cellIs" dxfId="459" priority="542" stopIfTrue="1" operator="equal">
      <formula>0</formula>
    </cfRule>
  </conditionalFormatting>
  <conditionalFormatting sqref="H95">
    <cfRule type="cellIs" dxfId="458" priority="541" stopIfTrue="1" operator="equal">
      <formula>0</formula>
    </cfRule>
  </conditionalFormatting>
  <conditionalFormatting sqref="H94">
    <cfRule type="cellIs" dxfId="457" priority="540" stopIfTrue="1" operator="equal">
      <formula>0</formula>
    </cfRule>
  </conditionalFormatting>
  <conditionalFormatting sqref="H93">
    <cfRule type="cellIs" dxfId="456" priority="539" stopIfTrue="1" operator="equal">
      <formula>0</formula>
    </cfRule>
  </conditionalFormatting>
  <conditionalFormatting sqref="H92">
    <cfRule type="cellIs" dxfId="455" priority="538" stopIfTrue="1" operator="equal">
      <formula>0</formula>
    </cfRule>
  </conditionalFormatting>
  <conditionalFormatting sqref="H91">
    <cfRule type="cellIs" dxfId="454" priority="537" stopIfTrue="1" operator="equal">
      <formula>0</formula>
    </cfRule>
  </conditionalFormatting>
  <conditionalFormatting sqref="H90">
    <cfRule type="cellIs" dxfId="453" priority="536" stopIfTrue="1" operator="equal">
      <formula>0</formula>
    </cfRule>
  </conditionalFormatting>
  <conditionalFormatting sqref="H89">
    <cfRule type="cellIs" dxfId="452" priority="535" stopIfTrue="1" operator="equal">
      <formula>0</formula>
    </cfRule>
  </conditionalFormatting>
  <conditionalFormatting sqref="H88">
    <cfRule type="cellIs" dxfId="451" priority="534" stopIfTrue="1" operator="equal">
      <formula>0</formula>
    </cfRule>
  </conditionalFormatting>
  <conditionalFormatting sqref="H87">
    <cfRule type="cellIs" dxfId="450" priority="533" stopIfTrue="1" operator="equal">
      <formula>0</formula>
    </cfRule>
  </conditionalFormatting>
  <conditionalFormatting sqref="I128">
    <cfRule type="cellIs" dxfId="449" priority="530" stopIfTrue="1" operator="equal">
      <formula>0</formula>
    </cfRule>
  </conditionalFormatting>
  <conditionalFormatting sqref="I127">
    <cfRule type="cellIs" dxfId="448" priority="529" stopIfTrue="1" operator="equal">
      <formula>0</formula>
    </cfRule>
  </conditionalFormatting>
  <conditionalFormatting sqref="I133">
    <cfRule type="cellIs" dxfId="447" priority="526" stopIfTrue="1" operator="equal">
      <formula>0</formula>
    </cfRule>
  </conditionalFormatting>
  <conditionalFormatting sqref="I132">
    <cfRule type="cellIs" dxfId="446" priority="527" stopIfTrue="1" operator="equal">
      <formula>0</formula>
    </cfRule>
  </conditionalFormatting>
  <conditionalFormatting sqref="I129">
    <cfRule type="cellIs" dxfId="445" priority="525" stopIfTrue="1" operator="equal">
      <formula>0</formula>
    </cfRule>
  </conditionalFormatting>
  <conditionalFormatting sqref="I154">
    <cfRule type="cellIs" dxfId="444" priority="522" stopIfTrue="1" operator="equal">
      <formula>0</formula>
    </cfRule>
  </conditionalFormatting>
  <conditionalFormatting sqref="I130">
    <cfRule type="cellIs" dxfId="443" priority="524" stopIfTrue="1" operator="equal">
      <formula>0</formula>
    </cfRule>
  </conditionalFormatting>
  <conditionalFormatting sqref="I131">
    <cfRule type="cellIs" dxfId="442" priority="523" stopIfTrue="1" operator="equal">
      <formula>0</formula>
    </cfRule>
  </conditionalFormatting>
  <conditionalFormatting sqref="I155">
    <cfRule type="cellIs" dxfId="441" priority="521" stopIfTrue="1" operator="equal">
      <formula>0</formula>
    </cfRule>
  </conditionalFormatting>
  <conditionalFormatting sqref="I156">
    <cfRule type="cellIs" dxfId="440" priority="520" stopIfTrue="1" operator="equal">
      <formula>0</formula>
    </cfRule>
  </conditionalFormatting>
  <conditionalFormatting sqref="I160">
    <cfRule type="cellIs" dxfId="439" priority="519" stopIfTrue="1" operator="equal">
      <formula>0</formula>
    </cfRule>
  </conditionalFormatting>
  <conditionalFormatting sqref="I158">
    <cfRule type="cellIs" dxfId="438" priority="515" stopIfTrue="1" operator="equal">
      <formula>0</formula>
    </cfRule>
  </conditionalFormatting>
  <conditionalFormatting sqref="I161">
    <cfRule type="cellIs" dxfId="437" priority="518" stopIfTrue="1" operator="equal">
      <formula>0</formula>
    </cfRule>
  </conditionalFormatting>
  <conditionalFormatting sqref="I157">
    <cfRule type="cellIs" dxfId="436" priority="517" stopIfTrue="1" operator="equal">
      <formula>0</formula>
    </cfRule>
  </conditionalFormatting>
  <conditionalFormatting sqref="I163:I166">
    <cfRule type="cellIs" dxfId="435" priority="511" stopIfTrue="1" operator="equal">
      <formula>0</formula>
    </cfRule>
  </conditionalFormatting>
  <conditionalFormatting sqref="I159">
    <cfRule type="cellIs" dxfId="434" priority="514" stopIfTrue="1" operator="equal">
      <formula>0</formula>
    </cfRule>
  </conditionalFormatting>
  <conditionalFormatting sqref="I173:I178">
    <cfRule type="cellIs" dxfId="433" priority="509" stopIfTrue="1" operator="equal">
      <formula>0</formula>
    </cfRule>
  </conditionalFormatting>
  <conditionalFormatting sqref="I170">
    <cfRule type="cellIs" dxfId="432" priority="510" stopIfTrue="1" operator="equal">
      <formula>0</formula>
    </cfRule>
  </conditionalFormatting>
  <conditionalFormatting sqref="I171:I172">
    <cfRule type="cellIs" dxfId="431" priority="508" stopIfTrue="1" operator="equal">
      <formula>0</formula>
    </cfRule>
  </conditionalFormatting>
  <conditionalFormatting sqref="I179">
    <cfRule type="cellIs" dxfId="430" priority="505" stopIfTrue="1" operator="equal">
      <formula>0</formula>
    </cfRule>
  </conditionalFormatting>
  <conditionalFormatting sqref="I180:I181">
    <cfRule type="cellIs" dxfId="429" priority="507" stopIfTrue="1" operator="equal">
      <formula>0</formula>
    </cfRule>
  </conditionalFormatting>
  <conditionalFormatting sqref="I182">
    <cfRule type="cellIs" dxfId="428" priority="506" stopIfTrue="1" operator="equal">
      <formula>0</formula>
    </cfRule>
  </conditionalFormatting>
  <conditionalFormatting sqref="I192:I193">
    <cfRule type="cellIs" dxfId="427" priority="502" stopIfTrue="1" operator="equal">
      <formula>0</formula>
    </cfRule>
  </conditionalFormatting>
  <conditionalFormatting sqref="I185:I190">
    <cfRule type="cellIs" dxfId="426" priority="504" stopIfTrue="1" operator="equal">
      <formula>0</formula>
    </cfRule>
  </conditionalFormatting>
  <conditionalFormatting sqref="I191">
    <cfRule type="cellIs" dxfId="425" priority="501" stopIfTrue="1" operator="equal">
      <formula>0</formula>
    </cfRule>
  </conditionalFormatting>
  <conditionalFormatting sqref="I195">
    <cfRule type="cellIs" dxfId="424" priority="499" stopIfTrue="1" operator="equal">
      <formula>0</formula>
    </cfRule>
  </conditionalFormatting>
  <conditionalFormatting sqref="I204">
    <cfRule type="cellIs" dxfId="423" priority="497" stopIfTrue="1" operator="equal">
      <formula>0</formula>
    </cfRule>
  </conditionalFormatting>
  <conditionalFormatting sqref="I183:I184">
    <cfRule type="cellIs" dxfId="422" priority="503" stopIfTrue="1" operator="equal">
      <formula>0</formula>
    </cfRule>
  </conditionalFormatting>
  <conditionalFormatting sqref="I194">
    <cfRule type="cellIs" dxfId="421" priority="500" stopIfTrue="1" operator="equal">
      <formula>0</formula>
    </cfRule>
  </conditionalFormatting>
  <conditionalFormatting sqref="I212">
    <cfRule type="cellIs" dxfId="420" priority="496" stopIfTrue="1" operator="equal">
      <formula>0</formula>
    </cfRule>
  </conditionalFormatting>
  <conditionalFormatting sqref="I201">
    <cfRule type="cellIs" dxfId="419" priority="498" stopIfTrue="1" operator="equal">
      <formula>0</formula>
    </cfRule>
  </conditionalFormatting>
  <conditionalFormatting sqref="I227">
    <cfRule type="cellIs" dxfId="418" priority="494" stopIfTrue="1" operator="equal">
      <formula>0</formula>
    </cfRule>
  </conditionalFormatting>
  <conditionalFormatting sqref="I218">
    <cfRule type="cellIs" dxfId="417" priority="495" stopIfTrue="1" operator="equal">
      <formula>0</formula>
    </cfRule>
  </conditionalFormatting>
  <conditionalFormatting sqref="I243">
    <cfRule type="cellIs" dxfId="416" priority="491" stopIfTrue="1" operator="equal">
      <formula>0</formula>
    </cfRule>
  </conditionalFormatting>
  <conditionalFormatting sqref="I242">
    <cfRule type="cellIs" dxfId="415" priority="492" stopIfTrue="1" operator="equal">
      <formula>0</formula>
    </cfRule>
  </conditionalFormatting>
  <conditionalFormatting sqref="I237">
    <cfRule type="cellIs" dxfId="414" priority="493" stopIfTrue="1" operator="equal">
      <formula>0</formula>
    </cfRule>
  </conditionalFormatting>
  <conditionalFormatting sqref="I270">
    <cfRule type="cellIs" dxfId="413" priority="488" stopIfTrue="1" operator="equal">
      <formula>0</formula>
    </cfRule>
  </conditionalFormatting>
  <conditionalFormatting sqref="I275">
    <cfRule type="cellIs" dxfId="412" priority="487" stopIfTrue="1" operator="equal">
      <formula>0</formula>
    </cfRule>
  </conditionalFormatting>
  <conditionalFormatting sqref="I281">
    <cfRule type="cellIs" dxfId="411" priority="486" stopIfTrue="1" operator="equal">
      <formula>0</formula>
    </cfRule>
  </conditionalFormatting>
  <conditionalFormatting sqref="I356">
    <cfRule type="cellIs" dxfId="410" priority="467" stopIfTrue="1" operator="equal">
      <formula>0</formula>
    </cfRule>
  </conditionalFormatting>
  <conditionalFormatting sqref="I304">
    <cfRule type="cellIs" dxfId="409" priority="482" stopIfTrue="1" operator="equal">
      <formula>0</formula>
    </cfRule>
  </conditionalFormatting>
  <conditionalFormatting sqref="I305">
    <cfRule type="cellIs" dxfId="408" priority="481" stopIfTrue="1" operator="equal">
      <formula>0</formula>
    </cfRule>
  </conditionalFormatting>
  <conditionalFormatting sqref="I320">
    <cfRule type="cellIs" dxfId="407" priority="474" stopIfTrue="1" operator="equal">
      <formula>0</formula>
    </cfRule>
  </conditionalFormatting>
  <conditionalFormatting sqref="I310">
    <cfRule type="cellIs" dxfId="406" priority="477" stopIfTrue="1" operator="equal">
      <formula>0</formula>
    </cfRule>
  </conditionalFormatting>
  <conditionalFormatting sqref="I314">
    <cfRule type="cellIs" dxfId="405" priority="476" stopIfTrue="1" operator="equal">
      <formula>0</formula>
    </cfRule>
  </conditionalFormatting>
  <conditionalFormatting sqref="I357">
    <cfRule type="cellIs" dxfId="404" priority="466" stopIfTrue="1" operator="equal">
      <formula>0</formula>
    </cfRule>
  </conditionalFormatting>
  <conditionalFormatting sqref="I352">
    <cfRule type="cellIs" dxfId="403" priority="469" stopIfTrue="1" operator="equal">
      <formula>0</formula>
    </cfRule>
  </conditionalFormatting>
  <conditionalFormatting sqref="I362">
    <cfRule type="cellIs" dxfId="402" priority="465" stopIfTrue="1" operator="equal">
      <formula>0</formula>
    </cfRule>
  </conditionalFormatting>
  <conditionalFormatting sqref="I151">
    <cfRule type="cellIs" dxfId="401" priority="464" stopIfTrue="1" operator="equal">
      <formula>0</formula>
    </cfRule>
  </conditionalFormatting>
  <conditionalFormatting sqref="I363">
    <cfRule type="cellIs" dxfId="400" priority="463" stopIfTrue="1" operator="equal">
      <formula>0</formula>
    </cfRule>
  </conditionalFormatting>
  <conditionalFormatting sqref="I368">
    <cfRule type="cellIs" dxfId="399" priority="462" stopIfTrue="1" operator="equal">
      <formula>0</formula>
    </cfRule>
  </conditionalFormatting>
  <conditionalFormatting sqref="I444">
    <cfRule type="cellIs" dxfId="398" priority="453" stopIfTrue="1" operator="equal">
      <formula>0</formula>
    </cfRule>
  </conditionalFormatting>
  <conditionalFormatting sqref="I510">
    <cfRule type="cellIs" dxfId="397" priority="447" stopIfTrue="1" operator="equal">
      <formula>0</formula>
    </cfRule>
  </conditionalFormatting>
  <conditionalFormatting sqref="I501">
    <cfRule type="cellIs" dxfId="396" priority="446" stopIfTrue="1" operator="equal">
      <formula>0</formula>
    </cfRule>
  </conditionalFormatting>
  <conditionalFormatting sqref="I521">
    <cfRule type="cellIs" dxfId="395" priority="445" stopIfTrue="1" operator="equal">
      <formula>0</formula>
    </cfRule>
  </conditionalFormatting>
  <conditionalFormatting sqref="I495">
    <cfRule type="cellIs" dxfId="394" priority="444" stopIfTrue="1" operator="equal">
      <formula>0</formula>
    </cfRule>
  </conditionalFormatting>
  <conditionalFormatting sqref="I489">
    <cfRule type="cellIs" dxfId="393" priority="443" stopIfTrue="1" operator="equal">
      <formula>0</formula>
    </cfRule>
  </conditionalFormatting>
  <conditionalFormatting sqref="I481">
    <cfRule type="cellIs" dxfId="392" priority="442" stopIfTrue="1" operator="equal">
      <formula>0</formula>
    </cfRule>
  </conditionalFormatting>
  <conditionalFormatting sqref="I526">
    <cfRule type="cellIs" dxfId="391" priority="441" stopIfTrue="1" operator="equal">
      <formula>0</formula>
    </cfRule>
  </conditionalFormatting>
  <conditionalFormatting sqref="I531">
    <cfRule type="cellIs" dxfId="390" priority="440" stopIfTrue="1" operator="equal">
      <formula>0</formula>
    </cfRule>
  </conditionalFormatting>
  <conditionalFormatting sqref="I553">
    <cfRule type="cellIs" dxfId="389" priority="434" stopIfTrue="1" operator="equal">
      <formula>0</formula>
    </cfRule>
  </conditionalFormatting>
  <conditionalFormatting sqref="I542">
    <cfRule type="cellIs" dxfId="388" priority="436" stopIfTrue="1" operator="equal">
      <formula>0</formula>
    </cfRule>
  </conditionalFormatting>
  <conditionalFormatting sqref="I554">
    <cfRule type="cellIs" dxfId="387" priority="432" stopIfTrue="1" operator="equal">
      <formula>0</formula>
    </cfRule>
  </conditionalFormatting>
  <conditionalFormatting sqref="I559">
    <cfRule type="cellIs" dxfId="386" priority="431" stopIfTrue="1" operator="equal">
      <formula>0</formula>
    </cfRule>
  </conditionalFormatting>
  <conditionalFormatting sqref="I287">
    <cfRule type="cellIs" dxfId="385" priority="311" stopIfTrue="1" operator="equal">
      <formula>0</formula>
    </cfRule>
  </conditionalFormatting>
  <conditionalFormatting sqref="I578">
    <cfRule type="cellIs" dxfId="384" priority="427" stopIfTrue="1" operator="equal">
      <formula>0</formula>
    </cfRule>
  </conditionalFormatting>
  <conditionalFormatting sqref="I586">
    <cfRule type="cellIs" dxfId="383" priority="425" stopIfTrue="1" operator="equal">
      <formula>0</formula>
    </cfRule>
  </conditionalFormatting>
  <conditionalFormatting sqref="I566">
    <cfRule type="cellIs" dxfId="382" priority="430" stopIfTrue="1" operator="equal">
      <formula>0</formula>
    </cfRule>
  </conditionalFormatting>
  <conditionalFormatting sqref="I567">
    <cfRule type="cellIs" dxfId="381" priority="429" stopIfTrue="1" operator="equal">
      <formula>0</formula>
    </cfRule>
  </conditionalFormatting>
  <conditionalFormatting sqref="I572">
    <cfRule type="cellIs" dxfId="380" priority="428" stopIfTrue="1" operator="equal">
      <formula>0</formula>
    </cfRule>
  </conditionalFormatting>
  <conditionalFormatting sqref="I585">
    <cfRule type="cellIs" dxfId="379" priority="426" stopIfTrue="1" operator="equal">
      <formula>0</formula>
    </cfRule>
  </conditionalFormatting>
  <conditionalFormatting sqref="I595">
    <cfRule type="cellIs" dxfId="378" priority="424" stopIfTrue="1" operator="equal">
      <formula>0</formula>
    </cfRule>
  </conditionalFormatting>
  <conditionalFormatting sqref="I606">
    <cfRule type="cellIs" dxfId="377" priority="423" stopIfTrue="1" operator="equal">
      <formula>0</formula>
    </cfRule>
  </conditionalFormatting>
  <conditionalFormatting sqref="I609">
    <cfRule type="cellIs" dxfId="376" priority="422" stopIfTrue="1" operator="equal">
      <formula>0</formula>
    </cfRule>
  </conditionalFormatting>
  <conditionalFormatting sqref="I613">
    <cfRule type="cellIs" dxfId="375" priority="421" stopIfTrue="1" operator="equal">
      <formula>0</formula>
    </cfRule>
  </conditionalFormatting>
  <conditionalFormatting sqref="I614">
    <cfRule type="cellIs" dxfId="374" priority="420" stopIfTrue="1" operator="equal">
      <formula>0</formula>
    </cfRule>
  </conditionalFormatting>
  <conditionalFormatting sqref="I251">
    <cfRule type="cellIs" dxfId="373" priority="419" stopIfTrue="1" operator="equal">
      <formula>0</formula>
    </cfRule>
  </conditionalFormatting>
  <conditionalFormatting sqref="I257">
    <cfRule type="cellIs" dxfId="372" priority="418" stopIfTrue="1" operator="equal">
      <formula>0</formula>
    </cfRule>
  </conditionalFormatting>
  <conditionalFormatting sqref="I285">
    <cfRule type="cellIs" dxfId="371" priority="417" stopIfTrue="1" operator="equal">
      <formula>0</formula>
    </cfRule>
  </conditionalFormatting>
  <conditionalFormatting sqref="I289">
    <cfRule type="cellIs" dxfId="370" priority="416" stopIfTrue="1" operator="equal">
      <formula>0</formula>
    </cfRule>
  </conditionalFormatting>
  <conditionalFormatting sqref="I294">
    <cfRule type="cellIs" dxfId="369" priority="415" stopIfTrue="1" operator="equal">
      <formula>0</formula>
    </cfRule>
  </conditionalFormatting>
  <conditionalFormatting sqref="I325">
    <cfRule type="cellIs" dxfId="368" priority="414" stopIfTrue="1" operator="equal">
      <formula>0</formula>
    </cfRule>
  </conditionalFormatting>
  <conditionalFormatting sqref="I329">
    <cfRule type="cellIs" dxfId="367" priority="413" stopIfTrue="1" operator="equal">
      <formula>0</formula>
    </cfRule>
  </conditionalFormatting>
  <conditionalFormatting sqref="I333">
    <cfRule type="cellIs" dxfId="366" priority="412" stopIfTrue="1" operator="equal">
      <formula>0</formula>
    </cfRule>
  </conditionalFormatting>
  <conditionalFormatting sqref="I377">
    <cfRule type="cellIs" dxfId="365" priority="411" stopIfTrue="1" operator="equal">
      <formula>0</formula>
    </cfRule>
  </conditionalFormatting>
  <conditionalFormatting sqref="I387">
    <cfRule type="cellIs" dxfId="364" priority="410" stopIfTrue="1" operator="equal">
      <formula>0</formula>
    </cfRule>
  </conditionalFormatting>
  <conditionalFormatting sqref="I394">
    <cfRule type="cellIs" dxfId="363" priority="409" stopIfTrue="1" operator="equal">
      <formula>0</formula>
    </cfRule>
  </conditionalFormatting>
  <conditionalFormatting sqref="I401">
    <cfRule type="cellIs" dxfId="362" priority="408" stopIfTrue="1" operator="equal">
      <formula>0</formula>
    </cfRule>
  </conditionalFormatting>
  <conditionalFormatting sqref="I406">
    <cfRule type="cellIs" dxfId="361" priority="407" stopIfTrue="1" operator="equal">
      <formula>0</formula>
    </cfRule>
  </conditionalFormatting>
  <conditionalFormatting sqref="I416">
    <cfRule type="cellIs" dxfId="360" priority="406" stopIfTrue="1" operator="equal">
      <formula>0</formula>
    </cfRule>
  </conditionalFormatting>
  <conditionalFormatting sqref="I421">
    <cfRule type="cellIs" dxfId="359" priority="405" stopIfTrue="1" operator="equal">
      <formula>0</formula>
    </cfRule>
  </conditionalFormatting>
  <conditionalFormatting sqref="I430">
    <cfRule type="cellIs" dxfId="358" priority="404" stopIfTrue="1" operator="equal">
      <formula>0</formula>
    </cfRule>
  </conditionalFormatting>
  <conditionalFormatting sqref="I445">
    <cfRule type="cellIs" dxfId="357" priority="403" stopIfTrue="1" operator="equal">
      <formula>0</formula>
    </cfRule>
  </conditionalFormatting>
  <conditionalFormatting sqref="I459">
    <cfRule type="cellIs" dxfId="356" priority="402" stopIfTrue="1" operator="equal">
      <formula>0</formula>
    </cfRule>
  </conditionalFormatting>
  <conditionalFormatting sqref="I537">
    <cfRule type="cellIs" dxfId="355" priority="401" stopIfTrue="1" operator="equal">
      <formula>0</formula>
    </cfRule>
  </conditionalFormatting>
  <conditionalFormatting sqref="I543">
    <cfRule type="cellIs" dxfId="354" priority="400" stopIfTrue="1" operator="equal">
      <formula>0</formula>
    </cfRule>
  </conditionalFormatting>
  <conditionalFormatting sqref="H49:I49">
    <cfRule type="cellIs" dxfId="353" priority="648" stopIfTrue="1" operator="notEqual">
      <formula>#REF!</formula>
    </cfRule>
  </conditionalFormatting>
  <conditionalFormatting sqref="I634">
    <cfRule type="cellIs" dxfId="352" priority="395" stopIfTrue="1" operator="equal">
      <formula>0</formula>
    </cfRule>
  </conditionalFormatting>
  <conditionalFormatting sqref="I625">
    <cfRule type="cellIs" dxfId="351" priority="397" stopIfTrue="1" operator="equal">
      <formula>0</formula>
    </cfRule>
  </conditionalFormatting>
  <conditionalFormatting sqref="I630">
    <cfRule type="cellIs" dxfId="350" priority="396" stopIfTrue="1" operator="equal">
      <formula>0</formula>
    </cfRule>
  </conditionalFormatting>
  <conditionalFormatting sqref="I644">
    <cfRule type="cellIs" dxfId="349" priority="391" stopIfTrue="1" operator="equal">
      <formula>0</formula>
    </cfRule>
  </conditionalFormatting>
  <conditionalFormatting sqref="I245">
    <cfRule type="cellIs" dxfId="348" priority="347" stopIfTrue="1" operator="equal">
      <formula>0</formula>
    </cfRule>
  </conditionalFormatting>
  <conditionalFormatting sqref="I639">
    <cfRule type="cellIs" dxfId="347" priority="392" stopIfTrue="1" operator="equal">
      <formula>0</formula>
    </cfRule>
  </conditionalFormatting>
  <conditionalFormatting sqref="I219:I224">
    <cfRule type="cellIs" dxfId="346" priority="364" stopIfTrue="1" operator="equal">
      <formula>0</formula>
    </cfRule>
  </conditionalFormatting>
  <conditionalFormatting sqref="I647">
    <cfRule type="cellIs" dxfId="345" priority="390" stopIfTrue="1" operator="equal">
      <formula>0</formula>
    </cfRule>
  </conditionalFormatting>
  <conditionalFormatting sqref="I669">
    <cfRule type="cellIs" dxfId="344" priority="384" stopIfTrue="1" operator="equal">
      <formula>0</formula>
    </cfRule>
  </conditionalFormatting>
  <conditionalFormatting sqref="I648">
    <cfRule type="cellIs" dxfId="343" priority="388" stopIfTrue="1" operator="equal">
      <formula>0</formula>
    </cfRule>
  </conditionalFormatting>
  <conditionalFormatting sqref="I657">
    <cfRule type="cellIs" dxfId="342" priority="387" stopIfTrue="1" operator="equal">
      <formula>0</formula>
    </cfRule>
  </conditionalFormatting>
  <conditionalFormatting sqref="I674">
    <cfRule type="cellIs" dxfId="341" priority="383" stopIfTrue="1" operator="equal">
      <formula>0</formula>
    </cfRule>
  </conditionalFormatting>
  <conditionalFormatting sqref="I662">
    <cfRule type="cellIs" dxfId="340" priority="385" stopIfTrue="1" operator="equal">
      <formula>0</formula>
    </cfRule>
  </conditionalFormatting>
  <conditionalFormatting sqref="I680">
    <cfRule type="cellIs" dxfId="339" priority="382" stopIfTrue="1" operator="equal">
      <formula>0</formula>
    </cfRule>
  </conditionalFormatting>
  <conditionalFormatting sqref="I149">
    <cfRule type="cellIs" dxfId="338" priority="381" stopIfTrue="1" operator="equal">
      <formula>0</formula>
    </cfRule>
  </conditionalFormatting>
  <conditionalFormatting sqref="I150">
    <cfRule type="cellIs" dxfId="337" priority="380" stopIfTrue="1" operator="equal">
      <formula>0</formula>
    </cfRule>
  </conditionalFormatting>
  <conditionalFormatting sqref="I686">
    <cfRule type="cellIs" dxfId="336" priority="24" stopIfTrue="1" operator="equal">
      <formula>0</formula>
    </cfRule>
  </conditionalFormatting>
  <conditionalFormatting sqref="I236">
    <cfRule type="cellIs" dxfId="335" priority="22" stopIfTrue="1" operator="equal">
      <formula>0</formula>
    </cfRule>
  </conditionalFormatting>
  <conditionalFormatting sqref="I584">
    <cfRule type="cellIs" dxfId="334" priority="21" stopIfTrue="1" operator="equal">
      <formula>0</formula>
    </cfRule>
  </conditionalFormatting>
  <conditionalFormatting sqref="I198:I199">
    <cfRule type="cellIs" dxfId="333" priority="378" stopIfTrue="1" operator="equal">
      <formula>0</formula>
    </cfRule>
  </conditionalFormatting>
  <conditionalFormatting sqref="I196">
    <cfRule type="cellIs" dxfId="332" priority="379" stopIfTrue="1" operator="equal">
      <formula>0</formula>
    </cfRule>
  </conditionalFormatting>
  <conditionalFormatting sqref="I197">
    <cfRule type="cellIs" dxfId="331" priority="377" stopIfTrue="1" operator="equal">
      <formula>0</formula>
    </cfRule>
  </conditionalFormatting>
  <conditionalFormatting sqref="I200">
    <cfRule type="cellIs" dxfId="330" priority="376" stopIfTrue="1" operator="equal">
      <formula>0</formula>
    </cfRule>
  </conditionalFormatting>
  <conditionalFormatting sqref="I202">
    <cfRule type="cellIs" dxfId="329" priority="375" stopIfTrue="1" operator="equal">
      <formula>0</formula>
    </cfRule>
  </conditionalFormatting>
  <conditionalFormatting sqref="I203">
    <cfRule type="cellIs" dxfId="328" priority="374" stopIfTrue="1" operator="equal">
      <formula>0</formula>
    </cfRule>
  </conditionalFormatting>
  <conditionalFormatting sqref="I207:I208">
    <cfRule type="cellIs" dxfId="327" priority="372" stopIfTrue="1" operator="equal">
      <formula>0</formula>
    </cfRule>
  </conditionalFormatting>
  <conditionalFormatting sqref="I205">
    <cfRule type="cellIs" dxfId="326" priority="373" stopIfTrue="1" operator="equal">
      <formula>0</formula>
    </cfRule>
  </conditionalFormatting>
  <conditionalFormatting sqref="I206">
    <cfRule type="cellIs" dxfId="325" priority="371" stopIfTrue="1" operator="equal">
      <formula>0</formula>
    </cfRule>
  </conditionalFormatting>
  <conditionalFormatting sqref="I209">
    <cfRule type="cellIs" dxfId="324" priority="370" stopIfTrue="1" operator="equal">
      <formula>0</formula>
    </cfRule>
  </conditionalFormatting>
  <conditionalFormatting sqref="I210">
    <cfRule type="cellIs" dxfId="323" priority="369" stopIfTrue="1" operator="equal">
      <formula>0</formula>
    </cfRule>
  </conditionalFormatting>
  <conditionalFormatting sqref="I211">
    <cfRule type="cellIs" dxfId="322" priority="368" stopIfTrue="1" operator="equal">
      <formula>0</formula>
    </cfRule>
  </conditionalFormatting>
  <conditionalFormatting sqref="I213:I215">
    <cfRule type="cellIs" dxfId="321" priority="367" stopIfTrue="1" operator="equal">
      <formula>0</formula>
    </cfRule>
  </conditionalFormatting>
  <conditionalFormatting sqref="I226">
    <cfRule type="cellIs" dxfId="320" priority="362" stopIfTrue="1" operator="equal">
      <formula>0</formula>
    </cfRule>
  </conditionalFormatting>
  <conditionalFormatting sqref="I228">
    <cfRule type="cellIs" dxfId="319" priority="361" stopIfTrue="1" operator="equal">
      <formula>0</formula>
    </cfRule>
  </conditionalFormatting>
  <conditionalFormatting sqref="I229">
    <cfRule type="cellIs" dxfId="318" priority="360" stopIfTrue="1" operator="equal">
      <formula>0</formula>
    </cfRule>
  </conditionalFormatting>
  <conditionalFormatting sqref="I230">
    <cfRule type="cellIs" dxfId="317" priority="357" stopIfTrue="1" operator="equal">
      <formula>0</formula>
    </cfRule>
  </conditionalFormatting>
  <conditionalFormatting sqref="I231">
    <cfRule type="cellIs" dxfId="316" priority="356" stopIfTrue="1" operator="equal">
      <formula>0</formula>
    </cfRule>
  </conditionalFormatting>
  <conditionalFormatting sqref="I232">
    <cfRule type="cellIs" dxfId="315" priority="355" stopIfTrue="1" operator="equal">
      <formula>0</formula>
    </cfRule>
  </conditionalFormatting>
  <conditionalFormatting sqref="I233">
    <cfRule type="cellIs" dxfId="314" priority="354" stopIfTrue="1" operator="equal">
      <formula>0</formula>
    </cfRule>
  </conditionalFormatting>
  <conditionalFormatting sqref="I234">
    <cfRule type="cellIs" dxfId="313" priority="353" stopIfTrue="1" operator="equal">
      <formula>0</formula>
    </cfRule>
  </conditionalFormatting>
  <conditionalFormatting sqref="I238">
    <cfRule type="cellIs" dxfId="312" priority="352" stopIfTrue="1" operator="equal">
      <formula>0</formula>
    </cfRule>
  </conditionalFormatting>
  <conditionalFormatting sqref="I239">
    <cfRule type="cellIs" dxfId="311" priority="351" stopIfTrue="1" operator="equal">
      <formula>0</formula>
    </cfRule>
  </conditionalFormatting>
  <conditionalFormatting sqref="I240">
    <cfRule type="cellIs" dxfId="310" priority="350" stopIfTrue="1" operator="equal">
      <formula>0</formula>
    </cfRule>
  </conditionalFormatting>
  <conditionalFormatting sqref="I241">
    <cfRule type="cellIs" dxfId="309" priority="349" stopIfTrue="1" operator="equal">
      <formula>0</formula>
    </cfRule>
  </conditionalFormatting>
  <conditionalFormatting sqref="I244">
    <cfRule type="cellIs" dxfId="308" priority="348" stopIfTrue="1" operator="equal">
      <formula>0</formula>
    </cfRule>
  </conditionalFormatting>
  <conditionalFormatting sqref="I247">
    <cfRule type="cellIs" dxfId="307" priority="345" stopIfTrue="1" operator="equal">
      <formula>0</formula>
    </cfRule>
  </conditionalFormatting>
  <conditionalFormatting sqref="I246">
    <cfRule type="cellIs" dxfId="306" priority="346" stopIfTrue="1" operator="equal">
      <formula>0</formula>
    </cfRule>
  </conditionalFormatting>
  <conditionalFormatting sqref="I248">
    <cfRule type="cellIs" dxfId="305" priority="344" stopIfTrue="1" operator="equal">
      <formula>0</formula>
    </cfRule>
  </conditionalFormatting>
  <conditionalFormatting sqref="I249">
    <cfRule type="cellIs" dxfId="304" priority="343" stopIfTrue="1" operator="equal">
      <formula>0</formula>
    </cfRule>
  </conditionalFormatting>
  <conditionalFormatting sqref="I250">
    <cfRule type="cellIs" dxfId="303" priority="342" stopIfTrue="1" operator="equal">
      <formula>0</formula>
    </cfRule>
  </conditionalFormatting>
  <conditionalFormatting sqref="I252">
    <cfRule type="cellIs" dxfId="302" priority="341" stopIfTrue="1" operator="equal">
      <formula>0</formula>
    </cfRule>
  </conditionalFormatting>
  <conditionalFormatting sqref="I253">
    <cfRule type="cellIs" dxfId="301" priority="340" stopIfTrue="1" operator="equal">
      <formula>0</formula>
    </cfRule>
  </conditionalFormatting>
  <conditionalFormatting sqref="I254">
    <cfRule type="cellIs" dxfId="300" priority="339" stopIfTrue="1" operator="equal">
      <formula>0</formula>
    </cfRule>
  </conditionalFormatting>
  <conditionalFormatting sqref="I255">
    <cfRule type="cellIs" dxfId="299" priority="338" stopIfTrue="1" operator="equal">
      <formula>0</formula>
    </cfRule>
  </conditionalFormatting>
  <conditionalFormatting sqref="I256">
    <cfRule type="cellIs" dxfId="298" priority="337" stopIfTrue="1" operator="equal">
      <formula>0</formula>
    </cfRule>
  </conditionalFormatting>
  <conditionalFormatting sqref="I258">
    <cfRule type="cellIs" dxfId="297" priority="336" stopIfTrue="1" operator="equal">
      <formula>0</formula>
    </cfRule>
  </conditionalFormatting>
  <conditionalFormatting sqref="I259">
    <cfRule type="cellIs" dxfId="296" priority="335" stopIfTrue="1" operator="equal">
      <formula>0</formula>
    </cfRule>
  </conditionalFormatting>
  <conditionalFormatting sqref="I260">
    <cfRule type="cellIs" dxfId="295" priority="334" stopIfTrue="1" operator="equal">
      <formula>0</formula>
    </cfRule>
  </conditionalFormatting>
  <conditionalFormatting sqref="I261">
    <cfRule type="cellIs" dxfId="294" priority="333" stopIfTrue="1" operator="equal">
      <formula>0</formula>
    </cfRule>
  </conditionalFormatting>
  <conditionalFormatting sqref="I262">
    <cfRule type="cellIs" dxfId="293" priority="332" stopIfTrue="1" operator="equal">
      <formula>0</formula>
    </cfRule>
  </conditionalFormatting>
  <conditionalFormatting sqref="I263">
    <cfRule type="cellIs" dxfId="292" priority="331" stopIfTrue="1" operator="equal">
      <formula>0</formula>
    </cfRule>
  </conditionalFormatting>
  <conditionalFormatting sqref="I264">
    <cfRule type="cellIs" dxfId="291" priority="330" stopIfTrue="1" operator="equal">
      <formula>0</formula>
    </cfRule>
  </conditionalFormatting>
  <conditionalFormatting sqref="I265">
    <cfRule type="cellIs" dxfId="290" priority="329" stopIfTrue="1" operator="equal">
      <formula>0</formula>
    </cfRule>
  </conditionalFormatting>
  <conditionalFormatting sqref="I266">
    <cfRule type="cellIs" dxfId="289" priority="328" stopIfTrue="1" operator="equal">
      <formula>0</formula>
    </cfRule>
  </conditionalFormatting>
  <conditionalFormatting sqref="I267">
    <cfRule type="cellIs" dxfId="288" priority="327" stopIfTrue="1" operator="equal">
      <formula>0</formula>
    </cfRule>
  </conditionalFormatting>
  <conditionalFormatting sqref="I268">
    <cfRule type="cellIs" dxfId="287" priority="326" stopIfTrue="1" operator="equal">
      <formula>0</formula>
    </cfRule>
  </conditionalFormatting>
  <conditionalFormatting sqref="I269">
    <cfRule type="cellIs" dxfId="286" priority="325" stopIfTrue="1" operator="equal">
      <formula>0</formula>
    </cfRule>
  </conditionalFormatting>
  <conditionalFormatting sqref="I271">
    <cfRule type="cellIs" dxfId="285" priority="324" stopIfTrue="1" operator="equal">
      <formula>0</formula>
    </cfRule>
  </conditionalFormatting>
  <conditionalFormatting sqref="I272">
    <cfRule type="cellIs" dxfId="284" priority="323" stopIfTrue="1" operator="equal">
      <formula>0</formula>
    </cfRule>
  </conditionalFormatting>
  <conditionalFormatting sqref="I273">
    <cfRule type="cellIs" dxfId="283" priority="322" stopIfTrue="1" operator="equal">
      <formula>0</formula>
    </cfRule>
  </conditionalFormatting>
  <conditionalFormatting sqref="I274">
    <cfRule type="cellIs" dxfId="282" priority="321" stopIfTrue="1" operator="equal">
      <formula>0</formula>
    </cfRule>
  </conditionalFormatting>
  <conditionalFormatting sqref="I276">
    <cfRule type="cellIs" dxfId="281" priority="320" stopIfTrue="1" operator="equal">
      <formula>0</formula>
    </cfRule>
  </conditionalFormatting>
  <conditionalFormatting sqref="I277">
    <cfRule type="cellIs" dxfId="280" priority="319" stopIfTrue="1" operator="equal">
      <formula>0</formula>
    </cfRule>
  </conditionalFormatting>
  <conditionalFormatting sqref="I278">
    <cfRule type="cellIs" dxfId="279" priority="318" stopIfTrue="1" operator="equal">
      <formula>0</formula>
    </cfRule>
  </conditionalFormatting>
  <conditionalFormatting sqref="I279">
    <cfRule type="cellIs" dxfId="278" priority="317" stopIfTrue="1" operator="equal">
      <formula>0</formula>
    </cfRule>
  </conditionalFormatting>
  <conditionalFormatting sqref="I280">
    <cfRule type="cellIs" dxfId="277" priority="316" stopIfTrue="1" operator="equal">
      <formula>0</formula>
    </cfRule>
  </conditionalFormatting>
  <conditionalFormatting sqref="I282">
    <cfRule type="cellIs" dxfId="276" priority="315" stopIfTrue="1" operator="equal">
      <formula>0</formula>
    </cfRule>
  </conditionalFormatting>
  <conditionalFormatting sqref="I283">
    <cfRule type="cellIs" dxfId="275" priority="314" stopIfTrue="1" operator="equal">
      <formula>0</formula>
    </cfRule>
  </conditionalFormatting>
  <conditionalFormatting sqref="I284">
    <cfRule type="cellIs" dxfId="274" priority="313" stopIfTrue="1" operator="equal">
      <formula>0</formula>
    </cfRule>
  </conditionalFormatting>
  <conditionalFormatting sqref="I286">
    <cfRule type="cellIs" dxfId="273" priority="312" stopIfTrue="1" operator="equal">
      <formula>0</formula>
    </cfRule>
  </conditionalFormatting>
  <conditionalFormatting sqref="I290">
    <cfRule type="cellIs" dxfId="272" priority="309" stopIfTrue="1" operator="equal">
      <formula>0</formula>
    </cfRule>
  </conditionalFormatting>
  <conditionalFormatting sqref="I288">
    <cfRule type="cellIs" dxfId="271" priority="310" stopIfTrue="1" operator="equal">
      <formula>0</formula>
    </cfRule>
  </conditionalFormatting>
  <conditionalFormatting sqref="I291">
    <cfRule type="cellIs" dxfId="270" priority="308" stopIfTrue="1" operator="equal">
      <formula>0</formula>
    </cfRule>
  </conditionalFormatting>
  <conditionalFormatting sqref="I292">
    <cfRule type="cellIs" dxfId="269" priority="307" stopIfTrue="1" operator="equal">
      <formula>0</formula>
    </cfRule>
  </conditionalFormatting>
  <conditionalFormatting sqref="I295">
    <cfRule type="cellIs" dxfId="268" priority="306" stopIfTrue="1" operator="equal">
      <formula>0</formula>
    </cfRule>
  </conditionalFormatting>
  <conditionalFormatting sqref="I296">
    <cfRule type="cellIs" dxfId="267" priority="305" stopIfTrue="1" operator="equal">
      <formula>0</formula>
    </cfRule>
  </conditionalFormatting>
  <conditionalFormatting sqref="I297">
    <cfRule type="cellIs" dxfId="266" priority="304" stopIfTrue="1" operator="equal">
      <formula>0</formula>
    </cfRule>
  </conditionalFormatting>
  <conditionalFormatting sqref="I293">
    <cfRule type="cellIs" dxfId="265" priority="303" stopIfTrue="1" operator="equal">
      <formula>0</formula>
    </cfRule>
  </conditionalFormatting>
  <conditionalFormatting sqref="I298">
    <cfRule type="cellIs" dxfId="264" priority="302" stopIfTrue="1" operator="equal">
      <formula>0</formula>
    </cfRule>
  </conditionalFormatting>
  <conditionalFormatting sqref="I299 I301:I303">
    <cfRule type="cellIs" dxfId="263" priority="301" stopIfTrue="1" operator="equal">
      <formula>0</formula>
    </cfRule>
  </conditionalFormatting>
  <conditionalFormatting sqref="I306">
    <cfRule type="cellIs" dxfId="262" priority="300" stopIfTrue="1" operator="equal">
      <formula>0</formula>
    </cfRule>
  </conditionalFormatting>
  <conditionalFormatting sqref="I307">
    <cfRule type="cellIs" dxfId="261" priority="299" stopIfTrue="1" operator="equal">
      <formula>0</formula>
    </cfRule>
  </conditionalFormatting>
  <conditionalFormatting sqref="I308">
    <cfRule type="cellIs" dxfId="260" priority="298" stopIfTrue="1" operator="equal">
      <formula>0</formula>
    </cfRule>
  </conditionalFormatting>
  <conditionalFormatting sqref="I309">
    <cfRule type="cellIs" dxfId="259" priority="297" stopIfTrue="1" operator="equal">
      <formula>0</formula>
    </cfRule>
  </conditionalFormatting>
  <conditionalFormatting sqref="I311">
    <cfRule type="cellIs" dxfId="258" priority="296" stopIfTrue="1" operator="equal">
      <formula>0</formula>
    </cfRule>
  </conditionalFormatting>
  <conditionalFormatting sqref="I312">
    <cfRule type="cellIs" dxfId="257" priority="295" stopIfTrue="1" operator="equal">
      <formula>0</formula>
    </cfRule>
  </conditionalFormatting>
  <conditionalFormatting sqref="I313">
    <cfRule type="cellIs" dxfId="256" priority="294" stopIfTrue="1" operator="equal">
      <formula>0</formula>
    </cfRule>
  </conditionalFormatting>
  <conditionalFormatting sqref="I315">
    <cfRule type="cellIs" dxfId="255" priority="293" stopIfTrue="1" operator="equal">
      <formula>0</formula>
    </cfRule>
  </conditionalFormatting>
  <conditionalFormatting sqref="I316">
    <cfRule type="cellIs" dxfId="254" priority="292" stopIfTrue="1" operator="equal">
      <formula>0</formula>
    </cfRule>
  </conditionalFormatting>
  <conditionalFormatting sqref="I317">
    <cfRule type="cellIs" dxfId="253" priority="291" stopIfTrue="1" operator="equal">
      <formula>0</formula>
    </cfRule>
  </conditionalFormatting>
  <conditionalFormatting sqref="I318">
    <cfRule type="cellIs" dxfId="252" priority="290" stopIfTrue="1" operator="equal">
      <formula>0</formula>
    </cfRule>
  </conditionalFormatting>
  <conditionalFormatting sqref="I319">
    <cfRule type="cellIs" dxfId="251" priority="289" stopIfTrue="1" operator="equal">
      <formula>0</formula>
    </cfRule>
  </conditionalFormatting>
  <conditionalFormatting sqref="I326">
    <cfRule type="cellIs" dxfId="250" priority="288" stopIfTrue="1" operator="equal">
      <formula>0</formula>
    </cfRule>
  </conditionalFormatting>
  <conditionalFormatting sqref="I327">
    <cfRule type="cellIs" dxfId="249" priority="287" stopIfTrue="1" operator="equal">
      <formula>0</formula>
    </cfRule>
  </conditionalFormatting>
  <conditionalFormatting sqref="I328">
    <cfRule type="cellIs" dxfId="248" priority="286" stopIfTrue="1" operator="equal">
      <formula>0</formula>
    </cfRule>
  </conditionalFormatting>
  <conditionalFormatting sqref="I330">
    <cfRule type="cellIs" dxfId="247" priority="285" stopIfTrue="1" operator="equal">
      <formula>0</formula>
    </cfRule>
  </conditionalFormatting>
  <conditionalFormatting sqref="I331">
    <cfRule type="cellIs" dxfId="246" priority="284" stopIfTrue="1" operator="equal">
      <formula>0</formula>
    </cfRule>
  </conditionalFormatting>
  <conditionalFormatting sqref="I332">
    <cfRule type="cellIs" dxfId="245" priority="283" stopIfTrue="1" operator="equal">
      <formula>0</formula>
    </cfRule>
  </conditionalFormatting>
  <conditionalFormatting sqref="I334">
    <cfRule type="cellIs" dxfId="244" priority="282" stopIfTrue="1" operator="equal">
      <formula>0</formula>
    </cfRule>
  </conditionalFormatting>
  <conditionalFormatting sqref="I335">
    <cfRule type="cellIs" dxfId="243" priority="281" stopIfTrue="1" operator="equal">
      <formula>0</formula>
    </cfRule>
  </conditionalFormatting>
  <conditionalFormatting sqref="I336">
    <cfRule type="cellIs" dxfId="242" priority="280" stopIfTrue="1" operator="equal">
      <formula>0</formula>
    </cfRule>
  </conditionalFormatting>
  <conditionalFormatting sqref="I337">
    <cfRule type="cellIs" dxfId="241" priority="279" stopIfTrue="1" operator="equal">
      <formula>0</formula>
    </cfRule>
  </conditionalFormatting>
  <conditionalFormatting sqref="I338">
    <cfRule type="cellIs" dxfId="240" priority="278" stopIfTrue="1" operator="equal">
      <formula>0</formula>
    </cfRule>
  </conditionalFormatting>
  <conditionalFormatting sqref="I339">
    <cfRule type="cellIs" dxfId="239" priority="277" stopIfTrue="1" operator="equal">
      <formula>0</formula>
    </cfRule>
  </conditionalFormatting>
  <conditionalFormatting sqref="I340">
    <cfRule type="cellIs" dxfId="238" priority="276" stopIfTrue="1" operator="equal">
      <formula>0</formula>
    </cfRule>
  </conditionalFormatting>
  <conditionalFormatting sqref="I349:I351">
    <cfRule type="cellIs" dxfId="237" priority="275" stopIfTrue="1" operator="equal">
      <formula>0</formula>
    </cfRule>
  </conditionalFormatting>
  <conditionalFormatting sqref="I353:I355">
    <cfRule type="cellIs" dxfId="236" priority="274" stopIfTrue="1" operator="equal">
      <formula>0</formula>
    </cfRule>
  </conditionalFormatting>
  <conditionalFormatting sqref="I358:I360">
    <cfRule type="cellIs" dxfId="235" priority="273" stopIfTrue="1" operator="equal">
      <formula>0</formula>
    </cfRule>
  </conditionalFormatting>
  <conditionalFormatting sqref="I364:I366">
    <cfRule type="cellIs" dxfId="234" priority="272" stopIfTrue="1" operator="equal">
      <formula>0</formula>
    </cfRule>
  </conditionalFormatting>
  <conditionalFormatting sqref="I361">
    <cfRule type="cellIs" dxfId="233" priority="271" stopIfTrue="1" operator="equal">
      <formula>0</formula>
    </cfRule>
  </conditionalFormatting>
  <conditionalFormatting sqref="I367">
    <cfRule type="cellIs" dxfId="232" priority="270" stopIfTrue="1" operator="equal">
      <formula>0</formula>
    </cfRule>
  </conditionalFormatting>
  <conditionalFormatting sqref="I369:I371">
    <cfRule type="cellIs" dxfId="231" priority="269" stopIfTrue="1" operator="equal">
      <formula>0</formula>
    </cfRule>
  </conditionalFormatting>
  <conditionalFormatting sqref="I372">
    <cfRule type="cellIs" dxfId="230" priority="268" stopIfTrue="1" operator="equal">
      <formula>0</formula>
    </cfRule>
  </conditionalFormatting>
  <conditionalFormatting sqref="I373:I375">
    <cfRule type="cellIs" dxfId="229" priority="267" stopIfTrue="1" operator="equal">
      <formula>0</formula>
    </cfRule>
  </conditionalFormatting>
  <conditionalFormatting sqref="I376">
    <cfRule type="cellIs" dxfId="228" priority="266" stopIfTrue="1" operator="equal">
      <formula>0</formula>
    </cfRule>
  </conditionalFormatting>
  <conditionalFormatting sqref="I378:I380">
    <cfRule type="cellIs" dxfId="227" priority="265" stopIfTrue="1" operator="equal">
      <formula>0</formula>
    </cfRule>
  </conditionalFormatting>
  <conditionalFormatting sqref="I381">
    <cfRule type="cellIs" dxfId="226" priority="264" stopIfTrue="1" operator="equal">
      <formula>0</formula>
    </cfRule>
  </conditionalFormatting>
  <conditionalFormatting sqref="I382:I384">
    <cfRule type="cellIs" dxfId="225" priority="263" stopIfTrue="1" operator="equal">
      <formula>0</formula>
    </cfRule>
  </conditionalFormatting>
  <conditionalFormatting sqref="I385">
    <cfRule type="cellIs" dxfId="224" priority="262" stopIfTrue="1" operator="equal">
      <formula>0</formula>
    </cfRule>
  </conditionalFormatting>
  <conditionalFormatting sqref="I386">
    <cfRule type="cellIs" dxfId="223" priority="261" stopIfTrue="1" operator="equal">
      <formula>0</formula>
    </cfRule>
  </conditionalFormatting>
  <conditionalFormatting sqref="I388:I390">
    <cfRule type="cellIs" dxfId="222" priority="260" stopIfTrue="1" operator="equal">
      <formula>0</formula>
    </cfRule>
  </conditionalFormatting>
  <conditionalFormatting sqref="I391">
    <cfRule type="cellIs" dxfId="221" priority="259" stopIfTrue="1" operator="equal">
      <formula>0</formula>
    </cfRule>
  </conditionalFormatting>
  <conditionalFormatting sqref="I392">
    <cfRule type="cellIs" dxfId="220" priority="258" stopIfTrue="1" operator="equal">
      <formula>0</formula>
    </cfRule>
  </conditionalFormatting>
  <conditionalFormatting sqref="I393">
    <cfRule type="cellIs" dxfId="219" priority="257" stopIfTrue="1" operator="equal">
      <formula>0</formula>
    </cfRule>
  </conditionalFormatting>
  <conditionalFormatting sqref="I395:I397">
    <cfRule type="cellIs" dxfId="218" priority="256" stopIfTrue="1" operator="equal">
      <formula>0</formula>
    </cfRule>
  </conditionalFormatting>
  <conditionalFormatting sqref="I398">
    <cfRule type="cellIs" dxfId="217" priority="255" stopIfTrue="1" operator="equal">
      <formula>0</formula>
    </cfRule>
  </conditionalFormatting>
  <conditionalFormatting sqref="I399">
    <cfRule type="cellIs" dxfId="216" priority="254" stopIfTrue="1" operator="equal">
      <formula>0</formula>
    </cfRule>
  </conditionalFormatting>
  <conditionalFormatting sqref="I400">
    <cfRule type="cellIs" dxfId="215" priority="253" stopIfTrue="1" operator="equal">
      <formula>0</formula>
    </cfRule>
  </conditionalFormatting>
  <conditionalFormatting sqref="I402">
    <cfRule type="cellIs" dxfId="214" priority="252" stopIfTrue="1" operator="equal">
      <formula>0</formula>
    </cfRule>
  </conditionalFormatting>
  <conditionalFormatting sqref="I403">
    <cfRule type="cellIs" dxfId="213" priority="251" stopIfTrue="1" operator="equal">
      <formula>0</formula>
    </cfRule>
  </conditionalFormatting>
  <conditionalFormatting sqref="I404">
    <cfRule type="cellIs" dxfId="212" priority="250" stopIfTrue="1" operator="equal">
      <formula>0</formula>
    </cfRule>
  </conditionalFormatting>
  <conditionalFormatting sqref="I405">
    <cfRule type="cellIs" dxfId="211" priority="249" stopIfTrue="1" operator="equal">
      <formula>0</formula>
    </cfRule>
  </conditionalFormatting>
  <conditionalFormatting sqref="I407">
    <cfRule type="cellIs" dxfId="210" priority="248" stopIfTrue="1" operator="equal">
      <formula>0</formula>
    </cfRule>
  </conditionalFormatting>
  <conditionalFormatting sqref="I408">
    <cfRule type="cellIs" dxfId="209" priority="247" stopIfTrue="1" operator="equal">
      <formula>0</formula>
    </cfRule>
  </conditionalFormatting>
  <conditionalFormatting sqref="I409">
    <cfRule type="cellIs" dxfId="208" priority="246" stopIfTrue="1" operator="equal">
      <formula>0</formula>
    </cfRule>
  </conditionalFormatting>
  <conditionalFormatting sqref="I410">
    <cfRule type="cellIs" dxfId="207" priority="245" stopIfTrue="1" operator="equal">
      <formula>0</formula>
    </cfRule>
  </conditionalFormatting>
  <conditionalFormatting sqref="I411">
    <cfRule type="cellIs" dxfId="206" priority="244" stopIfTrue="1" operator="equal">
      <formula>0</formula>
    </cfRule>
  </conditionalFormatting>
  <conditionalFormatting sqref="I412">
    <cfRule type="cellIs" dxfId="205" priority="243" stopIfTrue="1" operator="equal">
      <formula>0</formula>
    </cfRule>
  </conditionalFormatting>
  <conditionalFormatting sqref="I413">
    <cfRule type="cellIs" dxfId="204" priority="242" stopIfTrue="1" operator="equal">
      <formula>0</formula>
    </cfRule>
  </conditionalFormatting>
  <conditionalFormatting sqref="I414">
    <cfRule type="cellIs" dxfId="203" priority="241" stopIfTrue="1" operator="equal">
      <formula>0</formula>
    </cfRule>
  </conditionalFormatting>
  <conditionalFormatting sqref="I415">
    <cfRule type="cellIs" dxfId="202" priority="240" stopIfTrue="1" operator="equal">
      <formula>0</formula>
    </cfRule>
  </conditionalFormatting>
  <conditionalFormatting sqref="I417">
    <cfRule type="cellIs" dxfId="201" priority="239" stopIfTrue="1" operator="equal">
      <formula>0</formula>
    </cfRule>
  </conditionalFormatting>
  <conditionalFormatting sqref="I418">
    <cfRule type="cellIs" dxfId="200" priority="238" stopIfTrue="1" operator="equal">
      <formula>0</formula>
    </cfRule>
  </conditionalFormatting>
  <conditionalFormatting sqref="I419">
    <cfRule type="cellIs" dxfId="199" priority="237" stopIfTrue="1" operator="equal">
      <formula>0</formula>
    </cfRule>
  </conditionalFormatting>
  <conditionalFormatting sqref="I420">
    <cfRule type="cellIs" dxfId="198" priority="236" stopIfTrue="1" operator="equal">
      <formula>0</formula>
    </cfRule>
  </conditionalFormatting>
  <conditionalFormatting sqref="I422">
    <cfRule type="cellIs" dxfId="197" priority="235" stopIfTrue="1" operator="equal">
      <formula>0</formula>
    </cfRule>
  </conditionalFormatting>
  <conditionalFormatting sqref="I423">
    <cfRule type="cellIs" dxfId="196" priority="234" stopIfTrue="1" operator="equal">
      <formula>0</formula>
    </cfRule>
  </conditionalFormatting>
  <conditionalFormatting sqref="I424">
    <cfRule type="cellIs" dxfId="195" priority="233" stopIfTrue="1" operator="equal">
      <formula>0</formula>
    </cfRule>
  </conditionalFormatting>
  <conditionalFormatting sqref="I425">
    <cfRule type="cellIs" dxfId="194" priority="232" stopIfTrue="1" operator="equal">
      <formula>0</formula>
    </cfRule>
  </conditionalFormatting>
  <conditionalFormatting sqref="I426">
    <cfRule type="cellIs" dxfId="193" priority="231" stopIfTrue="1" operator="equal">
      <formula>0</formula>
    </cfRule>
  </conditionalFormatting>
  <conditionalFormatting sqref="I427">
    <cfRule type="cellIs" dxfId="192" priority="230" stopIfTrue="1" operator="equal">
      <formula>0</formula>
    </cfRule>
  </conditionalFormatting>
  <conditionalFormatting sqref="I428">
    <cfRule type="cellIs" dxfId="191" priority="229" stopIfTrue="1" operator="equal">
      <formula>0</formula>
    </cfRule>
  </conditionalFormatting>
  <conditionalFormatting sqref="I429">
    <cfRule type="cellIs" dxfId="190" priority="228" stopIfTrue="1" operator="equal">
      <formula>0</formula>
    </cfRule>
  </conditionalFormatting>
  <conditionalFormatting sqref="I431">
    <cfRule type="cellIs" dxfId="189" priority="227" stopIfTrue="1" operator="equal">
      <formula>0</formula>
    </cfRule>
  </conditionalFormatting>
  <conditionalFormatting sqref="I432">
    <cfRule type="cellIs" dxfId="188" priority="226" stopIfTrue="1" operator="equal">
      <formula>0</formula>
    </cfRule>
  </conditionalFormatting>
  <conditionalFormatting sqref="I433">
    <cfRule type="cellIs" dxfId="187" priority="225" stopIfTrue="1" operator="equal">
      <formula>0</formula>
    </cfRule>
  </conditionalFormatting>
  <conditionalFormatting sqref="I434">
    <cfRule type="cellIs" dxfId="186" priority="224" stopIfTrue="1" operator="equal">
      <formula>0</formula>
    </cfRule>
  </conditionalFormatting>
  <conditionalFormatting sqref="I435">
    <cfRule type="cellIs" dxfId="185" priority="223" stopIfTrue="1" operator="equal">
      <formula>0</formula>
    </cfRule>
  </conditionalFormatting>
  <conditionalFormatting sqref="I436">
    <cfRule type="cellIs" dxfId="184" priority="222" stopIfTrue="1" operator="equal">
      <formula>0</formula>
    </cfRule>
  </conditionalFormatting>
  <conditionalFormatting sqref="I437">
    <cfRule type="cellIs" dxfId="183" priority="221" stopIfTrue="1" operator="equal">
      <formula>0</formula>
    </cfRule>
  </conditionalFormatting>
  <conditionalFormatting sqref="I438">
    <cfRule type="cellIs" dxfId="182" priority="220" stopIfTrue="1" operator="equal">
      <formula>0</formula>
    </cfRule>
  </conditionalFormatting>
  <conditionalFormatting sqref="I439">
    <cfRule type="cellIs" dxfId="181" priority="219" stopIfTrue="1" operator="equal">
      <formula>0</formula>
    </cfRule>
  </conditionalFormatting>
  <conditionalFormatting sqref="I440">
    <cfRule type="cellIs" dxfId="180" priority="218" stopIfTrue="1" operator="equal">
      <formula>0</formula>
    </cfRule>
  </conditionalFormatting>
  <conditionalFormatting sqref="I441">
    <cfRule type="cellIs" dxfId="179" priority="217" stopIfTrue="1" operator="equal">
      <formula>0</formula>
    </cfRule>
  </conditionalFormatting>
  <conditionalFormatting sqref="I442">
    <cfRule type="cellIs" dxfId="178" priority="216" stopIfTrue="1" operator="equal">
      <formula>0</formula>
    </cfRule>
  </conditionalFormatting>
  <conditionalFormatting sqref="I443">
    <cfRule type="cellIs" dxfId="177" priority="215" stopIfTrue="1" operator="equal">
      <formula>0</formula>
    </cfRule>
  </conditionalFormatting>
  <conditionalFormatting sqref="I446">
    <cfRule type="cellIs" dxfId="176" priority="214" stopIfTrue="1" operator="equal">
      <formula>0</formula>
    </cfRule>
  </conditionalFormatting>
  <conditionalFormatting sqref="I447">
    <cfRule type="cellIs" dxfId="175" priority="213" stopIfTrue="1" operator="equal">
      <formula>0</formula>
    </cfRule>
  </conditionalFormatting>
  <conditionalFormatting sqref="I448">
    <cfRule type="cellIs" dxfId="174" priority="212" stopIfTrue="1" operator="equal">
      <formula>0</formula>
    </cfRule>
  </conditionalFormatting>
  <conditionalFormatting sqref="I682">
    <cfRule type="cellIs" dxfId="173" priority="28" stopIfTrue="1" operator="equal">
      <formula>0</formula>
    </cfRule>
  </conditionalFormatting>
  <conditionalFormatting sqref="I683">
    <cfRule type="cellIs" dxfId="172" priority="27" stopIfTrue="1" operator="equal">
      <formula>0</formula>
    </cfRule>
  </conditionalFormatting>
  <conditionalFormatting sqref="I684">
    <cfRule type="cellIs" dxfId="171" priority="26" stopIfTrue="1" operator="equal">
      <formula>0</formula>
    </cfRule>
  </conditionalFormatting>
  <conditionalFormatting sqref="I685">
    <cfRule type="cellIs" dxfId="170" priority="25" stopIfTrue="1" operator="equal">
      <formula>0</formula>
    </cfRule>
  </conditionalFormatting>
  <conditionalFormatting sqref="I449">
    <cfRule type="cellIs" dxfId="169" priority="206" stopIfTrue="1" operator="equal">
      <formula>0</formula>
    </cfRule>
  </conditionalFormatting>
  <conditionalFormatting sqref="I450">
    <cfRule type="cellIs" dxfId="168" priority="205" stopIfTrue="1" operator="equal">
      <formula>0</formula>
    </cfRule>
  </conditionalFormatting>
  <conditionalFormatting sqref="I451">
    <cfRule type="cellIs" dxfId="167" priority="204" stopIfTrue="1" operator="equal">
      <formula>0</formula>
    </cfRule>
  </conditionalFormatting>
  <conditionalFormatting sqref="I452">
    <cfRule type="cellIs" dxfId="166" priority="203" stopIfTrue="1" operator="equal">
      <formula>0</formula>
    </cfRule>
  </conditionalFormatting>
  <conditionalFormatting sqref="I453">
    <cfRule type="cellIs" dxfId="165" priority="202" stopIfTrue="1" operator="equal">
      <formula>0</formula>
    </cfRule>
  </conditionalFormatting>
  <conditionalFormatting sqref="I454">
    <cfRule type="cellIs" dxfId="164" priority="201" stopIfTrue="1" operator="equal">
      <formula>0</formula>
    </cfRule>
  </conditionalFormatting>
  <conditionalFormatting sqref="I455">
    <cfRule type="cellIs" dxfId="163" priority="200" stopIfTrue="1" operator="equal">
      <formula>0</formula>
    </cfRule>
  </conditionalFormatting>
  <conditionalFormatting sqref="I456">
    <cfRule type="cellIs" dxfId="162" priority="199" stopIfTrue="1" operator="equal">
      <formula>0</formula>
    </cfRule>
  </conditionalFormatting>
  <conditionalFormatting sqref="I457">
    <cfRule type="cellIs" dxfId="161" priority="198" stopIfTrue="1" operator="equal">
      <formula>0</formula>
    </cfRule>
  </conditionalFormatting>
  <conditionalFormatting sqref="I458">
    <cfRule type="cellIs" dxfId="160" priority="197" stopIfTrue="1" operator="equal">
      <formula>0</formula>
    </cfRule>
  </conditionalFormatting>
  <conditionalFormatting sqref="I460:I466">
    <cfRule type="cellIs" dxfId="159" priority="196" stopIfTrue="1" operator="equal">
      <formula>0</formula>
    </cfRule>
  </conditionalFormatting>
  <conditionalFormatting sqref="I467:I469">
    <cfRule type="cellIs" dxfId="158" priority="195" stopIfTrue="1" operator="equal">
      <formula>0</formula>
    </cfRule>
  </conditionalFormatting>
  <conditionalFormatting sqref="I479:I480">
    <cfRule type="cellIs" dxfId="157" priority="194" stopIfTrue="1" operator="equal">
      <formula>0</formula>
    </cfRule>
  </conditionalFormatting>
  <conditionalFormatting sqref="I482:I483">
    <cfRule type="cellIs" dxfId="156" priority="193" stopIfTrue="1" operator="equal">
      <formula>0</formula>
    </cfRule>
  </conditionalFormatting>
  <conditionalFormatting sqref="I484:I485">
    <cfRule type="cellIs" dxfId="155" priority="192" stopIfTrue="1" operator="equal">
      <formula>0</formula>
    </cfRule>
  </conditionalFormatting>
  <conditionalFormatting sqref="I486">
    <cfRule type="cellIs" dxfId="154" priority="191" stopIfTrue="1" operator="equal">
      <formula>0</formula>
    </cfRule>
  </conditionalFormatting>
  <conditionalFormatting sqref="I487:I488">
    <cfRule type="cellIs" dxfId="153" priority="190" stopIfTrue="1" operator="equal">
      <formula>0</formula>
    </cfRule>
  </conditionalFormatting>
  <conditionalFormatting sqref="I490:I491">
    <cfRule type="cellIs" dxfId="152" priority="189" stopIfTrue="1" operator="equal">
      <formula>0</formula>
    </cfRule>
  </conditionalFormatting>
  <conditionalFormatting sqref="I492">
    <cfRule type="cellIs" dxfId="151" priority="188" stopIfTrue="1" operator="equal">
      <formula>0</formula>
    </cfRule>
  </conditionalFormatting>
  <conditionalFormatting sqref="I493:I494">
    <cfRule type="cellIs" dxfId="150" priority="187" stopIfTrue="1" operator="equal">
      <formula>0</formula>
    </cfRule>
  </conditionalFormatting>
  <conditionalFormatting sqref="I496:I497">
    <cfRule type="cellIs" dxfId="149" priority="186" stopIfTrue="1" operator="equal">
      <formula>0</formula>
    </cfRule>
  </conditionalFormatting>
  <conditionalFormatting sqref="I498">
    <cfRule type="cellIs" dxfId="148" priority="185" stopIfTrue="1" operator="equal">
      <formula>0</formula>
    </cfRule>
  </conditionalFormatting>
  <conditionalFormatting sqref="I499:I500">
    <cfRule type="cellIs" dxfId="147" priority="184" stopIfTrue="1" operator="equal">
      <formula>0</formula>
    </cfRule>
  </conditionalFormatting>
  <conditionalFormatting sqref="I502:I503">
    <cfRule type="cellIs" dxfId="146" priority="183" stopIfTrue="1" operator="equal">
      <formula>0</formula>
    </cfRule>
  </conditionalFormatting>
  <conditionalFormatting sqref="I504">
    <cfRule type="cellIs" dxfId="145" priority="182" stopIfTrue="1" operator="equal">
      <formula>0</formula>
    </cfRule>
  </conditionalFormatting>
  <conditionalFormatting sqref="I505:I506">
    <cfRule type="cellIs" dxfId="144" priority="181" stopIfTrue="1" operator="equal">
      <formula>0</formula>
    </cfRule>
  </conditionalFormatting>
  <conditionalFormatting sqref="I507">
    <cfRule type="cellIs" dxfId="143" priority="180" stopIfTrue="1" operator="equal">
      <formula>0</formula>
    </cfRule>
  </conditionalFormatting>
  <conditionalFormatting sqref="I508:I509">
    <cfRule type="cellIs" dxfId="142" priority="179" stopIfTrue="1" operator="equal">
      <formula>0</formula>
    </cfRule>
  </conditionalFormatting>
  <conditionalFormatting sqref="I511">
    <cfRule type="cellIs" dxfId="141" priority="178" stopIfTrue="1" operator="equal">
      <formula>0</formula>
    </cfRule>
  </conditionalFormatting>
  <conditionalFormatting sqref="I512:I513">
    <cfRule type="cellIs" dxfId="140" priority="177" stopIfTrue="1" operator="equal">
      <formula>0</formula>
    </cfRule>
  </conditionalFormatting>
  <conditionalFormatting sqref="I514">
    <cfRule type="cellIs" dxfId="139" priority="176" stopIfTrue="1" operator="equal">
      <formula>0</formula>
    </cfRule>
  </conditionalFormatting>
  <conditionalFormatting sqref="I515">
    <cfRule type="cellIs" dxfId="138" priority="174" stopIfTrue="1" operator="equal">
      <formula>0</formula>
    </cfRule>
  </conditionalFormatting>
  <conditionalFormatting sqref="I516:I517">
    <cfRule type="cellIs" dxfId="137" priority="173" stopIfTrue="1" operator="equal">
      <formula>0</formula>
    </cfRule>
  </conditionalFormatting>
  <conditionalFormatting sqref="I518">
    <cfRule type="cellIs" dxfId="136" priority="172" stopIfTrue="1" operator="equal">
      <formula>0</formula>
    </cfRule>
  </conditionalFormatting>
  <conditionalFormatting sqref="I519:I520">
    <cfRule type="cellIs" dxfId="135" priority="171" stopIfTrue="1" operator="equal">
      <formula>0</formula>
    </cfRule>
  </conditionalFormatting>
  <conditionalFormatting sqref="I522">
    <cfRule type="cellIs" dxfId="134" priority="170" stopIfTrue="1" operator="equal">
      <formula>0</formula>
    </cfRule>
  </conditionalFormatting>
  <conditionalFormatting sqref="I523">
    <cfRule type="cellIs" dxfId="133" priority="169" stopIfTrue="1" operator="equal">
      <formula>0</formula>
    </cfRule>
  </conditionalFormatting>
  <conditionalFormatting sqref="I524:I525">
    <cfRule type="cellIs" dxfId="132" priority="168" stopIfTrue="1" operator="equal">
      <formula>0</formula>
    </cfRule>
  </conditionalFormatting>
  <conditionalFormatting sqref="I527">
    <cfRule type="cellIs" dxfId="131" priority="167" stopIfTrue="1" operator="equal">
      <formula>0</formula>
    </cfRule>
  </conditionalFormatting>
  <conditionalFormatting sqref="I528">
    <cfRule type="cellIs" dxfId="130" priority="166" stopIfTrue="1" operator="equal">
      <formula>0</formula>
    </cfRule>
  </conditionalFormatting>
  <conditionalFormatting sqref="I529:I530">
    <cfRule type="cellIs" dxfId="129" priority="165" stopIfTrue="1" operator="equal">
      <formula>0</formula>
    </cfRule>
  </conditionalFormatting>
  <conditionalFormatting sqref="I532">
    <cfRule type="cellIs" dxfId="128" priority="164" stopIfTrue="1" operator="equal">
      <formula>0</formula>
    </cfRule>
  </conditionalFormatting>
  <conditionalFormatting sqref="I533">
    <cfRule type="cellIs" dxfId="127" priority="163" stopIfTrue="1" operator="equal">
      <formula>0</formula>
    </cfRule>
  </conditionalFormatting>
  <conditionalFormatting sqref="I534:I535">
    <cfRule type="cellIs" dxfId="126" priority="162" stopIfTrue="1" operator="equal">
      <formula>0</formula>
    </cfRule>
  </conditionalFormatting>
  <conditionalFormatting sqref="I538">
    <cfRule type="cellIs" dxfId="125" priority="161" stopIfTrue="1" operator="equal">
      <formula>0</formula>
    </cfRule>
  </conditionalFormatting>
  <conditionalFormatting sqref="I539">
    <cfRule type="cellIs" dxfId="124" priority="160" stopIfTrue="1" operator="equal">
      <formula>0</formula>
    </cfRule>
  </conditionalFormatting>
  <conditionalFormatting sqref="I540:I541">
    <cfRule type="cellIs" dxfId="123" priority="159" stopIfTrue="1" operator="equal">
      <formula>0</formula>
    </cfRule>
  </conditionalFormatting>
  <conditionalFormatting sqref="I544">
    <cfRule type="cellIs" dxfId="122" priority="158" stopIfTrue="1" operator="equal">
      <formula>0</formula>
    </cfRule>
  </conditionalFormatting>
  <conditionalFormatting sqref="I545">
    <cfRule type="cellIs" dxfId="121" priority="157" stopIfTrue="1" operator="equal">
      <formula>0</formula>
    </cfRule>
  </conditionalFormatting>
  <conditionalFormatting sqref="I546:I547">
    <cfRule type="cellIs" dxfId="120" priority="156" stopIfTrue="1" operator="equal">
      <formula>0</formula>
    </cfRule>
  </conditionalFormatting>
  <conditionalFormatting sqref="I536">
    <cfRule type="cellIs" dxfId="119" priority="155" stopIfTrue="1" operator="equal">
      <formula>0</formula>
    </cfRule>
  </conditionalFormatting>
  <conditionalFormatting sqref="I548">
    <cfRule type="cellIs" dxfId="118" priority="154" stopIfTrue="1" operator="equal">
      <formula>0</formula>
    </cfRule>
  </conditionalFormatting>
  <conditionalFormatting sqref="I549">
    <cfRule type="cellIs" dxfId="117" priority="153" stopIfTrue="1" operator="equal">
      <formula>0</formula>
    </cfRule>
  </conditionalFormatting>
  <conditionalFormatting sqref="I550:I551">
    <cfRule type="cellIs" dxfId="116" priority="152" stopIfTrue="1" operator="equal">
      <formula>0</formula>
    </cfRule>
  </conditionalFormatting>
  <conditionalFormatting sqref="I555">
    <cfRule type="cellIs" dxfId="115" priority="151" stopIfTrue="1" operator="equal">
      <formula>0</formula>
    </cfRule>
  </conditionalFormatting>
  <conditionalFormatting sqref="I235">
    <cfRule type="cellIs" dxfId="114" priority="23" stopIfTrue="1" operator="equal">
      <formula>0</formula>
    </cfRule>
  </conditionalFormatting>
  <conditionalFormatting sqref="I556">
    <cfRule type="cellIs" dxfId="113" priority="148" stopIfTrue="1" operator="equal">
      <formula>0</formula>
    </cfRule>
  </conditionalFormatting>
  <conditionalFormatting sqref="I557">
    <cfRule type="cellIs" dxfId="112" priority="145" stopIfTrue="1" operator="equal">
      <formula>0</formula>
    </cfRule>
  </conditionalFormatting>
  <conditionalFormatting sqref="I558">
    <cfRule type="cellIs" dxfId="111" priority="144" stopIfTrue="1" operator="equal">
      <formula>0</formula>
    </cfRule>
  </conditionalFormatting>
  <conditionalFormatting sqref="I552">
    <cfRule type="cellIs" dxfId="110" priority="142" stopIfTrue="1" operator="equal">
      <formula>0</formula>
    </cfRule>
  </conditionalFormatting>
  <conditionalFormatting sqref="I560">
    <cfRule type="cellIs" dxfId="109" priority="141" stopIfTrue="1" operator="equal">
      <formula>0</formula>
    </cfRule>
  </conditionalFormatting>
  <conditionalFormatting sqref="I561">
    <cfRule type="cellIs" dxfId="108" priority="140" stopIfTrue="1" operator="equal">
      <formula>0</formula>
    </cfRule>
  </conditionalFormatting>
  <conditionalFormatting sqref="I562">
    <cfRule type="cellIs" dxfId="107" priority="139" stopIfTrue="1" operator="equal">
      <formula>0</formula>
    </cfRule>
  </conditionalFormatting>
  <conditionalFormatting sqref="I563">
    <cfRule type="cellIs" dxfId="106" priority="138" stopIfTrue="1" operator="equal">
      <formula>0</formula>
    </cfRule>
  </conditionalFormatting>
  <conditionalFormatting sqref="I564:I565">
    <cfRule type="cellIs" dxfId="105" priority="137" stopIfTrue="1" operator="equal">
      <formula>0</formula>
    </cfRule>
  </conditionalFormatting>
  <conditionalFormatting sqref="I568">
    <cfRule type="cellIs" dxfId="104" priority="136" stopIfTrue="1" operator="equal">
      <formula>0</formula>
    </cfRule>
  </conditionalFormatting>
  <conditionalFormatting sqref="I569">
    <cfRule type="cellIs" dxfId="103" priority="135" stopIfTrue="1" operator="equal">
      <formula>0</formula>
    </cfRule>
  </conditionalFormatting>
  <conditionalFormatting sqref="I570:I571">
    <cfRule type="cellIs" dxfId="102" priority="134" stopIfTrue="1" operator="equal">
      <formula>0</formula>
    </cfRule>
  </conditionalFormatting>
  <conditionalFormatting sqref="I573">
    <cfRule type="cellIs" dxfId="101" priority="133" stopIfTrue="1" operator="equal">
      <formula>0</formula>
    </cfRule>
  </conditionalFormatting>
  <conditionalFormatting sqref="I574">
    <cfRule type="cellIs" dxfId="100" priority="132" stopIfTrue="1" operator="equal">
      <formula>0</formula>
    </cfRule>
  </conditionalFormatting>
  <conditionalFormatting sqref="I575:I576">
    <cfRule type="cellIs" dxfId="99" priority="131" stopIfTrue="1" operator="equal">
      <formula>0</formula>
    </cfRule>
  </conditionalFormatting>
  <conditionalFormatting sqref="I579">
    <cfRule type="cellIs" dxfId="98" priority="130" stopIfTrue="1" operator="equal">
      <formula>0</formula>
    </cfRule>
  </conditionalFormatting>
  <conditionalFormatting sqref="I580">
    <cfRule type="cellIs" dxfId="97" priority="129" stopIfTrue="1" operator="equal">
      <formula>0</formula>
    </cfRule>
  </conditionalFormatting>
  <conditionalFormatting sqref="I581:I582">
    <cfRule type="cellIs" dxfId="96" priority="128" stopIfTrue="1" operator="equal">
      <formula>0</formula>
    </cfRule>
  </conditionalFormatting>
  <conditionalFormatting sqref="I577">
    <cfRule type="cellIs" dxfId="95" priority="127" stopIfTrue="1" operator="equal">
      <formula>0</formula>
    </cfRule>
  </conditionalFormatting>
  <conditionalFormatting sqref="I583">
    <cfRule type="cellIs" dxfId="94" priority="126" stopIfTrue="1" operator="equal">
      <formula>0</formula>
    </cfRule>
  </conditionalFormatting>
  <conditionalFormatting sqref="I587">
    <cfRule type="cellIs" dxfId="93" priority="125" stopIfTrue="1" operator="equal">
      <formula>0</formula>
    </cfRule>
  </conditionalFormatting>
  <conditionalFormatting sqref="I588">
    <cfRule type="cellIs" dxfId="92" priority="124" stopIfTrue="1" operator="equal">
      <formula>0</formula>
    </cfRule>
  </conditionalFormatting>
  <conditionalFormatting sqref="I589">
    <cfRule type="cellIs" dxfId="91" priority="123" stopIfTrue="1" operator="equal">
      <formula>0</formula>
    </cfRule>
  </conditionalFormatting>
  <conditionalFormatting sqref="I590">
    <cfRule type="cellIs" dxfId="90" priority="121" stopIfTrue="1" operator="equal">
      <formula>0</formula>
    </cfRule>
  </conditionalFormatting>
  <conditionalFormatting sqref="I591">
    <cfRule type="cellIs" dxfId="89" priority="120" stopIfTrue="1" operator="equal">
      <formula>0</formula>
    </cfRule>
  </conditionalFormatting>
  <conditionalFormatting sqref="I592:I593">
    <cfRule type="cellIs" dxfId="88" priority="119" stopIfTrue="1" operator="equal">
      <formula>0</formula>
    </cfRule>
  </conditionalFormatting>
  <conditionalFormatting sqref="I594">
    <cfRule type="cellIs" dxfId="87" priority="118" stopIfTrue="1" operator="equal">
      <formula>0</formula>
    </cfRule>
  </conditionalFormatting>
  <conditionalFormatting sqref="I596">
    <cfRule type="cellIs" dxfId="86" priority="117" stopIfTrue="1" operator="equal">
      <formula>0</formula>
    </cfRule>
  </conditionalFormatting>
  <conditionalFormatting sqref="I597">
    <cfRule type="cellIs" dxfId="85" priority="116" stopIfTrue="1" operator="equal">
      <formula>0</formula>
    </cfRule>
  </conditionalFormatting>
  <conditionalFormatting sqref="I598">
    <cfRule type="cellIs" dxfId="84" priority="115" stopIfTrue="1" operator="equal">
      <formula>0</formula>
    </cfRule>
  </conditionalFormatting>
  <conditionalFormatting sqref="I599">
    <cfRule type="cellIs" dxfId="83" priority="114" stopIfTrue="1" operator="equal">
      <formula>0</formula>
    </cfRule>
  </conditionalFormatting>
  <conditionalFormatting sqref="I600">
    <cfRule type="cellIs" dxfId="82" priority="113" stopIfTrue="1" operator="equal">
      <formula>0</formula>
    </cfRule>
  </conditionalFormatting>
  <conditionalFormatting sqref="I601:I602">
    <cfRule type="cellIs" dxfId="81" priority="112" stopIfTrue="1" operator="equal">
      <formula>0</formula>
    </cfRule>
  </conditionalFormatting>
  <conditionalFormatting sqref="I603">
    <cfRule type="cellIs" dxfId="80" priority="111" stopIfTrue="1" operator="equal">
      <formula>0</formula>
    </cfRule>
  </conditionalFormatting>
  <conditionalFormatting sqref="I604">
    <cfRule type="cellIs" dxfId="79" priority="110" stopIfTrue="1" operator="equal">
      <formula>0</formula>
    </cfRule>
  </conditionalFormatting>
  <conditionalFormatting sqref="I605">
    <cfRule type="cellIs" dxfId="78" priority="109" stopIfTrue="1" operator="equal">
      <formula>0</formula>
    </cfRule>
  </conditionalFormatting>
  <conditionalFormatting sqref="I607">
    <cfRule type="cellIs" dxfId="77" priority="108" stopIfTrue="1" operator="equal">
      <formula>0</formula>
    </cfRule>
  </conditionalFormatting>
  <conditionalFormatting sqref="I608">
    <cfRule type="cellIs" dxfId="76" priority="107" stopIfTrue="1" operator="equal">
      <formula>0</formula>
    </cfRule>
  </conditionalFormatting>
  <conditionalFormatting sqref="I610">
    <cfRule type="cellIs" dxfId="75" priority="106" stopIfTrue="1" operator="equal">
      <formula>0</formula>
    </cfRule>
  </conditionalFormatting>
  <conditionalFormatting sqref="I611">
    <cfRule type="cellIs" dxfId="74" priority="104" stopIfTrue="1" operator="equal">
      <formula>0</formula>
    </cfRule>
  </conditionalFormatting>
  <conditionalFormatting sqref="I612">
    <cfRule type="cellIs" dxfId="73" priority="103" stopIfTrue="1" operator="equal">
      <formula>0</formula>
    </cfRule>
  </conditionalFormatting>
  <conditionalFormatting sqref="I615">
    <cfRule type="cellIs" dxfId="72" priority="102" stopIfTrue="1" operator="equal">
      <formula>0</formula>
    </cfRule>
  </conditionalFormatting>
  <conditionalFormatting sqref="I616">
    <cfRule type="cellIs" dxfId="71" priority="101" stopIfTrue="1" operator="equal">
      <formula>0</formula>
    </cfRule>
  </conditionalFormatting>
  <conditionalFormatting sqref="I617">
    <cfRule type="cellIs" dxfId="70" priority="100" stopIfTrue="1" operator="equal">
      <formula>0</formula>
    </cfRule>
  </conditionalFormatting>
  <conditionalFormatting sqref="I618">
    <cfRule type="cellIs" dxfId="69" priority="99" stopIfTrue="1" operator="equal">
      <formula>0</formula>
    </cfRule>
  </conditionalFormatting>
  <conditionalFormatting sqref="I619">
    <cfRule type="cellIs" dxfId="68" priority="98" stopIfTrue="1" operator="equal">
      <formula>0</formula>
    </cfRule>
  </conditionalFormatting>
  <conditionalFormatting sqref="I620">
    <cfRule type="cellIs" dxfId="67" priority="97" stopIfTrue="1" operator="equal">
      <formula>0</formula>
    </cfRule>
  </conditionalFormatting>
  <conditionalFormatting sqref="I621">
    <cfRule type="cellIs" dxfId="66" priority="94" stopIfTrue="1" operator="equal">
      <formula>0</formula>
    </cfRule>
  </conditionalFormatting>
  <conditionalFormatting sqref="I622">
    <cfRule type="cellIs" dxfId="65" priority="91" stopIfTrue="1" operator="equal">
      <formula>0</formula>
    </cfRule>
  </conditionalFormatting>
  <conditionalFormatting sqref="I623">
    <cfRule type="cellIs" dxfId="64" priority="90" stopIfTrue="1" operator="equal">
      <formula>0</formula>
    </cfRule>
  </conditionalFormatting>
  <conditionalFormatting sqref="I624">
    <cfRule type="cellIs" dxfId="63" priority="89" stopIfTrue="1" operator="equal">
      <formula>0</formula>
    </cfRule>
  </conditionalFormatting>
  <conditionalFormatting sqref="I626">
    <cfRule type="cellIs" dxfId="62" priority="88" stopIfTrue="1" operator="equal">
      <formula>0</formula>
    </cfRule>
  </conditionalFormatting>
  <conditionalFormatting sqref="I627">
    <cfRule type="cellIs" dxfId="61" priority="85" stopIfTrue="1" operator="equal">
      <formula>0</formula>
    </cfRule>
  </conditionalFormatting>
  <conditionalFormatting sqref="I628">
    <cfRule type="cellIs" dxfId="60" priority="84" stopIfTrue="1" operator="equal">
      <formula>0</formula>
    </cfRule>
  </conditionalFormatting>
  <conditionalFormatting sqref="I629">
    <cfRule type="cellIs" dxfId="59" priority="83" stopIfTrue="1" operator="equal">
      <formula>0</formula>
    </cfRule>
  </conditionalFormatting>
  <conditionalFormatting sqref="I631">
    <cfRule type="cellIs" dxfId="58" priority="82" stopIfTrue="1" operator="equal">
      <formula>0</formula>
    </cfRule>
  </conditionalFormatting>
  <conditionalFormatting sqref="I632">
    <cfRule type="cellIs" dxfId="57" priority="81" stopIfTrue="1" operator="equal">
      <formula>0</formula>
    </cfRule>
  </conditionalFormatting>
  <conditionalFormatting sqref="I633">
    <cfRule type="cellIs" dxfId="56" priority="80" stopIfTrue="1" operator="equal">
      <formula>0</formula>
    </cfRule>
  </conditionalFormatting>
  <conditionalFormatting sqref="I635">
    <cfRule type="cellIs" dxfId="55" priority="79" stopIfTrue="1" operator="equal">
      <formula>0</formula>
    </cfRule>
  </conditionalFormatting>
  <conditionalFormatting sqref="I636">
    <cfRule type="cellIs" dxfId="54" priority="76" stopIfTrue="1" operator="equal">
      <formula>0</formula>
    </cfRule>
  </conditionalFormatting>
  <conditionalFormatting sqref="I637">
    <cfRule type="cellIs" dxfId="53" priority="75" stopIfTrue="1" operator="equal">
      <formula>0</formula>
    </cfRule>
  </conditionalFormatting>
  <conditionalFormatting sqref="I638">
    <cfRule type="cellIs" dxfId="52" priority="74" stopIfTrue="1" operator="equal">
      <formula>0</formula>
    </cfRule>
  </conditionalFormatting>
  <conditionalFormatting sqref="I640">
    <cfRule type="cellIs" dxfId="51" priority="73" stopIfTrue="1" operator="equal">
      <formula>0</formula>
    </cfRule>
  </conditionalFormatting>
  <conditionalFormatting sqref="I641">
    <cfRule type="cellIs" dxfId="50" priority="70" stopIfTrue="1" operator="equal">
      <formula>0</formula>
    </cfRule>
  </conditionalFormatting>
  <conditionalFormatting sqref="I642">
    <cfRule type="cellIs" dxfId="49" priority="69" stopIfTrue="1" operator="equal">
      <formula>0</formula>
    </cfRule>
  </conditionalFormatting>
  <conditionalFormatting sqref="I643">
    <cfRule type="cellIs" dxfId="48" priority="68" stopIfTrue="1" operator="equal">
      <formula>0</formula>
    </cfRule>
  </conditionalFormatting>
  <conditionalFormatting sqref="I645">
    <cfRule type="cellIs" dxfId="47" priority="67" stopIfTrue="1" operator="equal">
      <formula>0</formula>
    </cfRule>
  </conditionalFormatting>
  <conditionalFormatting sqref="I646">
    <cfRule type="cellIs" dxfId="46" priority="66" stopIfTrue="1" operator="equal">
      <formula>0</formula>
    </cfRule>
  </conditionalFormatting>
  <conditionalFormatting sqref="I649">
    <cfRule type="cellIs" dxfId="45" priority="65" stopIfTrue="1" operator="equal">
      <formula>0</formula>
    </cfRule>
  </conditionalFormatting>
  <conditionalFormatting sqref="I650">
    <cfRule type="cellIs" dxfId="44" priority="64" stopIfTrue="1" operator="equal">
      <formula>0</formula>
    </cfRule>
  </conditionalFormatting>
  <conditionalFormatting sqref="I651">
    <cfRule type="cellIs" dxfId="43" priority="61" stopIfTrue="1" operator="equal">
      <formula>0</formula>
    </cfRule>
  </conditionalFormatting>
  <conditionalFormatting sqref="I652">
    <cfRule type="cellIs" dxfId="42" priority="60" stopIfTrue="1" operator="equal">
      <formula>0</formula>
    </cfRule>
  </conditionalFormatting>
  <conditionalFormatting sqref="I653">
    <cfRule type="cellIs" dxfId="41" priority="57" stopIfTrue="1" operator="equal">
      <formula>0</formula>
    </cfRule>
  </conditionalFormatting>
  <conditionalFormatting sqref="I654">
    <cfRule type="cellIs" dxfId="40" priority="56" stopIfTrue="1" operator="equal">
      <formula>0</formula>
    </cfRule>
  </conditionalFormatting>
  <conditionalFormatting sqref="I655">
    <cfRule type="cellIs" dxfId="39" priority="55" stopIfTrue="1" operator="equal">
      <formula>0</formula>
    </cfRule>
  </conditionalFormatting>
  <conditionalFormatting sqref="I656">
    <cfRule type="cellIs" dxfId="38" priority="54" stopIfTrue="1" operator="equal">
      <formula>0</formula>
    </cfRule>
  </conditionalFormatting>
  <conditionalFormatting sqref="I658">
    <cfRule type="cellIs" dxfId="37" priority="53" stopIfTrue="1" operator="equal">
      <formula>0</formula>
    </cfRule>
  </conditionalFormatting>
  <conditionalFormatting sqref="I659">
    <cfRule type="cellIs" dxfId="36" priority="52" stopIfTrue="1" operator="equal">
      <formula>0</formula>
    </cfRule>
  </conditionalFormatting>
  <conditionalFormatting sqref="I660">
    <cfRule type="cellIs" dxfId="35" priority="51" stopIfTrue="1" operator="equal">
      <formula>0</formula>
    </cfRule>
  </conditionalFormatting>
  <conditionalFormatting sqref="I661">
    <cfRule type="cellIs" dxfId="34" priority="50" stopIfTrue="1" operator="equal">
      <formula>0</formula>
    </cfRule>
  </conditionalFormatting>
  <conditionalFormatting sqref="I663">
    <cfRule type="cellIs" dxfId="33" priority="49" stopIfTrue="1" operator="equal">
      <formula>0</formula>
    </cfRule>
  </conditionalFormatting>
  <conditionalFormatting sqref="I664">
    <cfRule type="cellIs" dxfId="32" priority="48" stopIfTrue="1" operator="equal">
      <formula>0</formula>
    </cfRule>
  </conditionalFormatting>
  <conditionalFormatting sqref="I665">
    <cfRule type="cellIs" dxfId="31" priority="45" stopIfTrue="1" operator="equal">
      <formula>0</formula>
    </cfRule>
  </conditionalFormatting>
  <conditionalFormatting sqref="I666">
    <cfRule type="cellIs" dxfId="30" priority="44" stopIfTrue="1" operator="equal">
      <formula>0</formula>
    </cfRule>
  </conditionalFormatting>
  <conditionalFormatting sqref="I667">
    <cfRule type="cellIs" dxfId="29" priority="43" stopIfTrue="1" operator="equal">
      <formula>0</formula>
    </cfRule>
  </conditionalFormatting>
  <conditionalFormatting sqref="I668">
    <cfRule type="cellIs" dxfId="28" priority="42" stopIfTrue="1" operator="equal">
      <formula>0</formula>
    </cfRule>
  </conditionalFormatting>
  <conditionalFormatting sqref="I670">
    <cfRule type="cellIs" dxfId="27" priority="41" stopIfTrue="1" operator="equal">
      <formula>0</formula>
    </cfRule>
  </conditionalFormatting>
  <conditionalFormatting sqref="I671">
    <cfRule type="cellIs" dxfId="26" priority="40" stopIfTrue="1" operator="equal">
      <formula>0</formula>
    </cfRule>
  </conditionalFormatting>
  <conditionalFormatting sqref="I672">
    <cfRule type="cellIs" dxfId="25" priority="39" stopIfTrue="1" operator="equal">
      <formula>0</formula>
    </cfRule>
  </conditionalFormatting>
  <conditionalFormatting sqref="I673">
    <cfRule type="cellIs" dxfId="24" priority="38" stopIfTrue="1" operator="equal">
      <formula>0</formula>
    </cfRule>
  </conditionalFormatting>
  <conditionalFormatting sqref="I675">
    <cfRule type="cellIs" dxfId="23" priority="37" stopIfTrue="1" operator="equal">
      <formula>0</formula>
    </cfRule>
  </conditionalFormatting>
  <conditionalFormatting sqref="I676">
    <cfRule type="cellIs" dxfId="22" priority="33" stopIfTrue="1" operator="equal">
      <formula>0</formula>
    </cfRule>
  </conditionalFormatting>
  <conditionalFormatting sqref="I677">
    <cfRule type="cellIs" dxfId="21" priority="32" stopIfTrue="1" operator="equal">
      <formula>0</formula>
    </cfRule>
  </conditionalFormatting>
  <conditionalFormatting sqref="I678">
    <cfRule type="cellIs" dxfId="20" priority="31" stopIfTrue="1" operator="equal">
      <formula>0</formula>
    </cfRule>
  </conditionalFormatting>
  <conditionalFormatting sqref="I679">
    <cfRule type="cellIs" dxfId="19" priority="30" stopIfTrue="1" operator="equal">
      <formula>0</formula>
    </cfRule>
  </conditionalFormatting>
  <conditionalFormatting sqref="I681">
    <cfRule type="cellIs" dxfId="18" priority="29" stopIfTrue="1" operator="equal">
      <formula>0</formula>
    </cfRule>
  </conditionalFormatting>
  <conditionalFormatting sqref="I135:I138">
    <cfRule type="cellIs" dxfId="17" priority="18" stopIfTrue="1" operator="equal">
      <formula>0</formula>
    </cfRule>
  </conditionalFormatting>
  <conditionalFormatting sqref="I140:I145">
    <cfRule type="cellIs" dxfId="16" priority="20" stopIfTrue="1" operator="equal">
      <formula>0</formula>
    </cfRule>
  </conditionalFormatting>
  <conditionalFormatting sqref="I134">
    <cfRule type="cellIs" dxfId="15" priority="19" stopIfTrue="1" operator="equal">
      <formula>0</formula>
    </cfRule>
  </conditionalFormatting>
  <conditionalFormatting sqref="I300">
    <cfRule type="cellIs" dxfId="14" priority="17" stopIfTrue="1" operator="equal">
      <formula>0</formula>
    </cfRule>
  </conditionalFormatting>
  <conditionalFormatting sqref="I321">
    <cfRule type="cellIs" dxfId="13" priority="16" stopIfTrue="1" operator="equal">
      <formula>0</formula>
    </cfRule>
  </conditionalFormatting>
  <conditionalFormatting sqref="I322">
    <cfRule type="cellIs" dxfId="12" priority="15" stopIfTrue="1" operator="equal">
      <formula>0</formula>
    </cfRule>
  </conditionalFormatting>
  <conditionalFormatting sqref="I323">
    <cfRule type="cellIs" dxfId="11" priority="14" stopIfTrue="1" operator="equal">
      <formula>0</formula>
    </cfRule>
  </conditionalFormatting>
  <conditionalFormatting sqref="I324">
    <cfRule type="cellIs" dxfId="10" priority="13" stopIfTrue="1" operator="equal">
      <formula>0</formula>
    </cfRule>
  </conditionalFormatting>
  <conditionalFormatting sqref="I139">
    <cfRule type="cellIs" dxfId="9" priority="10" stopIfTrue="1" operator="equal">
      <formula>0</formula>
    </cfRule>
  </conditionalFormatting>
  <conditionalFormatting sqref="I167">
    <cfRule type="cellIs" dxfId="8" priority="9" stopIfTrue="1" operator="equal">
      <formula>0</formula>
    </cfRule>
  </conditionalFormatting>
  <conditionalFormatting sqref="I168">
    <cfRule type="cellIs" dxfId="7" priority="8" stopIfTrue="1" operator="equal">
      <formula>0</formula>
    </cfRule>
  </conditionalFormatting>
  <conditionalFormatting sqref="I169">
    <cfRule type="cellIs" dxfId="6" priority="7" stopIfTrue="1" operator="equal">
      <formula>0</formula>
    </cfRule>
  </conditionalFormatting>
  <conditionalFormatting sqref="I216">
    <cfRule type="cellIs" dxfId="5" priority="6" stopIfTrue="1" operator="equal">
      <formula>0</formula>
    </cfRule>
  </conditionalFormatting>
  <conditionalFormatting sqref="I217">
    <cfRule type="cellIs" dxfId="4" priority="5" stopIfTrue="1" operator="equal">
      <formula>0</formula>
    </cfRule>
  </conditionalFormatting>
  <conditionalFormatting sqref="I225">
    <cfRule type="cellIs" dxfId="3" priority="4" stopIfTrue="1" operator="equal">
      <formula>0</formula>
    </cfRule>
  </conditionalFormatting>
  <conditionalFormatting sqref="H19">
    <cfRule type="cellIs" dxfId="2" priority="3" stopIfTrue="1" operator="equal">
      <formula>0</formula>
    </cfRule>
  </conditionalFormatting>
  <conditionalFormatting sqref="H38:I38">
    <cfRule type="cellIs" dxfId="1" priority="2" stopIfTrue="1" operator="equal">
      <formula>0</formula>
    </cfRule>
  </conditionalFormatting>
  <conditionalFormatting sqref="H48:I48">
    <cfRule type="cellIs" dxfId="0" priority="1" stopIfTrue="1" operator="equal">
      <formula>0</formula>
    </cfRule>
  </conditionalFormatting>
  <dataValidations count="4">
    <dataValidation type="list" allowBlank="1" showInputMessage="1" showErrorMessage="1" sqref="E113:E114 E127 E40:E42 E44:E48 E50:E51 E53 E55:E64 E66:E76 E78 E80:E81 E83:E85 E87:E90 E92:E97 E99:E104 E680 E674 E669 E662 E657 E648 E644 E639 E634 E630 E625 E614 E609 E606 E595 E586 E578 E572 E567 E559 E554 E543 E537 E531 E526 E521 E510 E501 E495 E489 E481 E459 E445 E430 E421 E416 E406 E401 E394 E387 E377 E368 E363 E357 E352 E348 E341 E333 E329 E325 E314 E310 E305 E294 E289 E285 E281 E275 E270 E257 E251 E243 E237 E227 E218 E212 E204 E201 E195 E182 E170 E162 E156 E146 E29:E38 E134 E300 E321" xr:uid="{00000000-0002-0000-0000-000000000000}">
      <formula1>$T$4:$T$9</formula1>
    </dataValidation>
    <dataValidation type="list" allowBlank="1" showInputMessage="1" showErrorMessage="1" sqref="O15" xr:uid="{31C6824D-F51B-4197-832F-DDF5B8D37456}">
      <formula1>$I$20:$I$47</formula1>
    </dataValidation>
    <dataValidation type="list" allowBlank="1" showInputMessage="1" showErrorMessage="1" sqref="O14" xr:uid="{7C0B0F89-9FD4-42A2-82AF-038B3FB6503A}">
      <formula1>$I$6:$I$17</formula1>
    </dataValidation>
    <dataValidation type="list" allowBlank="1" showInputMessage="1" showErrorMessage="1" sqref="O17" xr:uid="{E0EE2FCE-3302-43A3-85E7-97E0694D7B23}">
      <formula1>$H$6:$H$19</formula1>
    </dataValidation>
  </dataValidations>
  <pageMargins left="0.23622047244094491" right="0.23622047244094491" top="0.39370078740157483" bottom="0.39370078740157483" header="0" footer="0"/>
  <pageSetup paperSize="9"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2"/>
  <sheetViews>
    <sheetView tabSelected="1" topLeftCell="A35" zoomScale="85" zoomScaleNormal="85" workbookViewId="0">
      <selection activeCell="A59" sqref="A59"/>
    </sheetView>
  </sheetViews>
  <sheetFormatPr baseColWidth="10" defaultRowHeight="12.75"/>
  <cols>
    <col min="1" max="1" width="113.42578125" style="35" customWidth="1"/>
    <col min="2" max="2" width="73" style="35" customWidth="1"/>
    <col min="3" max="3" width="53.7109375" style="35" customWidth="1"/>
    <col min="4" max="16384" width="11.42578125" style="35"/>
  </cols>
  <sheetData>
    <row r="1" spans="1:3" ht="35.25">
      <c r="A1" s="342" t="s">
        <v>692</v>
      </c>
    </row>
    <row r="2" spans="1:3" ht="13.5" thickBot="1"/>
    <row r="3" spans="1:3" ht="16.5" thickBot="1">
      <c r="A3" s="37" t="s">
        <v>394</v>
      </c>
    </row>
    <row r="4" spans="1:3" ht="15.75" thickBot="1">
      <c r="A4" s="38" t="s">
        <v>691</v>
      </c>
    </row>
    <row r="5" spans="1:3" ht="15.75" thickBot="1">
      <c r="A5" s="38" t="s">
        <v>680</v>
      </c>
    </row>
    <row r="6" spans="1:3" ht="15.75" thickBot="1">
      <c r="A6" s="38" t="s">
        <v>681</v>
      </c>
    </row>
    <row r="7" spans="1:3" ht="15.75" thickBot="1">
      <c r="A7" s="38" t="s">
        <v>682</v>
      </c>
    </row>
    <row r="8" spans="1:3" ht="15.75" thickBot="1">
      <c r="A8" s="38" t="s">
        <v>683</v>
      </c>
    </row>
    <row r="9" spans="1:3" ht="15.75" thickBot="1">
      <c r="A9" s="38" t="s">
        <v>684</v>
      </c>
      <c r="C9" s="335" t="s">
        <v>601</v>
      </c>
    </row>
    <row r="10" spans="1:3" ht="15.75" thickBot="1">
      <c r="A10" s="38" t="s">
        <v>685</v>
      </c>
      <c r="C10" s="335"/>
    </row>
    <row r="11" spans="1:3" ht="15.75" thickBot="1">
      <c r="A11" s="38" t="s">
        <v>686</v>
      </c>
      <c r="C11" s="335"/>
    </row>
    <row r="12" spans="1:3" ht="15.75" customHeight="1" thickBot="1">
      <c r="A12" s="38" t="s">
        <v>687</v>
      </c>
      <c r="B12" s="341">
        <v>1</v>
      </c>
      <c r="C12" s="335"/>
    </row>
    <row r="13" spans="1:3" ht="15.75" customHeight="1" thickBot="1">
      <c r="A13" s="38" t="s">
        <v>688</v>
      </c>
      <c r="B13" s="341"/>
      <c r="C13" s="335"/>
    </row>
    <row r="14" spans="1:3" ht="15.75" customHeight="1" thickBot="1">
      <c r="A14" s="38" t="s">
        <v>689</v>
      </c>
      <c r="B14" s="341"/>
      <c r="C14" s="335"/>
    </row>
    <row r="15" spans="1:3" ht="15.75" customHeight="1" thickBot="1">
      <c r="A15" s="38" t="s">
        <v>690</v>
      </c>
      <c r="B15" s="341"/>
      <c r="C15" s="335"/>
    </row>
    <row r="16" spans="1:3" ht="15.75" customHeight="1" thickBot="1">
      <c r="A16" s="38"/>
      <c r="B16" s="341"/>
      <c r="C16" s="335"/>
    </row>
    <row r="17" spans="1:3" ht="16.5" customHeight="1">
      <c r="A17" s="341"/>
      <c r="B17" s="341"/>
      <c r="C17" s="335"/>
    </row>
    <row r="18" spans="1:3" ht="33" customHeight="1">
      <c r="A18" s="346" t="s">
        <v>693</v>
      </c>
      <c r="B18" s="341"/>
      <c r="C18" s="341"/>
    </row>
    <row r="19" spans="1:3" ht="15" customHeight="1" thickBot="1">
      <c r="A19" s="341"/>
      <c r="B19" s="341"/>
      <c r="C19" s="341"/>
    </row>
    <row r="20" spans="1:3" ht="15" customHeight="1">
      <c r="A20" s="343" t="s">
        <v>694</v>
      </c>
      <c r="B20" s="341"/>
      <c r="C20" s="341"/>
    </row>
    <row r="21" spans="1:3" ht="15" customHeight="1">
      <c r="A21" s="344" t="s">
        <v>695</v>
      </c>
      <c r="B21" s="341"/>
      <c r="C21" s="341"/>
    </row>
    <row r="22" spans="1:3" ht="15" customHeight="1">
      <c r="A22" s="344" t="s">
        <v>696</v>
      </c>
      <c r="B22" s="341"/>
      <c r="C22" s="341"/>
    </row>
    <row r="23" spans="1:3" ht="15" customHeight="1">
      <c r="A23" s="344" t="s">
        <v>697</v>
      </c>
      <c r="B23" s="341"/>
      <c r="C23" s="341"/>
    </row>
    <row r="24" spans="1:3" ht="15" customHeight="1">
      <c r="A24" s="344" t="s">
        <v>698</v>
      </c>
      <c r="B24" s="341"/>
      <c r="C24" s="341"/>
    </row>
    <row r="25" spans="1:3" ht="15" customHeight="1" thickBot="1">
      <c r="A25" s="345" t="s">
        <v>699</v>
      </c>
      <c r="B25" s="341"/>
      <c r="C25" s="341"/>
    </row>
    <row r="26" spans="1:3" ht="15" customHeight="1">
      <c r="A26" s="341"/>
      <c r="B26" s="341"/>
      <c r="C26" s="341"/>
    </row>
    <row r="27" spans="1:3" ht="33.75">
      <c r="A27" s="81" t="s">
        <v>393</v>
      </c>
    </row>
    <row r="28" spans="1:3" ht="13.5" thickBot="1"/>
    <row r="29" spans="1:3" ht="15.75" thickBot="1">
      <c r="A29" s="39" t="s">
        <v>351</v>
      </c>
      <c r="B29" s="39" t="s">
        <v>367</v>
      </c>
      <c r="C29" s="40" t="s">
        <v>392</v>
      </c>
    </row>
    <row r="30" spans="1:3" ht="17.25" customHeight="1" thickBot="1">
      <c r="A30" s="309" t="s">
        <v>602</v>
      </c>
      <c r="B30" s="39"/>
      <c r="C30" s="42" t="s">
        <v>379</v>
      </c>
    </row>
    <row r="31" spans="1:3" ht="15.75" thickBot="1">
      <c r="A31" s="310"/>
      <c r="B31" s="41"/>
      <c r="C31" s="42" t="s">
        <v>378</v>
      </c>
    </row>
    <row r="32" spans="1:3" ht="15.75" thickBot="1">
      <c r="A32" s="310"/>
      <c r="B32" s="43"/>
      <c r="C32" s="42" t="s">
        <v>391</v>
      </c>
    </row>
    <row r="33" spans="1:8" ht="15.75" thickBot="1">
      <c r="A33" s="310"/>
      <c r="B33" s="43"/>
      <c r="C33" s="347" t="s">
        <v>390</v>
      </c>
    </row>
    <row r="34" spans="1:8" ht="15.75" thickBot="1">
      <c r="A34" s="310"/>
      <c r="B34" s="315" t="s">
        <v>376</v>
      </c>
      <c r="C34" s="347" t="s">
        <v>377</v>
      </c>
    </row>
    <row r="35" spans="1:8" ht="15.75" thickBot="1">
      <c r="A35" s="310"/>
      <c r="B35" s="315"/>
      <c r="C35" s="42" t="s">
        <v>389</v>
      </c>
    </row>
    <row r="36" spans="1:8" ht="15.75" thickBot="1">
      <c r="A36" s="310"/>
      <c r="B36" s="315"/>
      <c r="C36" s="348" t="s">
        <v>700</v>
      </c>
    </row>
    <row r="37" spans="1:8" ht="15.75" thickBot="1">
      <c r="A37" s="310"/>
      <c r="B37" s="43"/>
      <c r="C37" s="42" t="s">
        <v>375</v>
      </c>
    </row>
    <row r="38" spans="1:8" ht="15.75" thickBot="1">
      <c r="A38" s="310"/>
      <c r="B38" s="43"/>
      <c r="C38" s="42" t="s">
        <v>388</v>
      </c>
    </row>
    <row r="39" spans="1:8" ht="15.75" thickBot="1">
      <c r="A39" s="310"/>
      <c r="B39" s="43"/>
      <c r="C39" s="348" t="s">
        <v>701</v>
      </c>
    </row>
    <row r="40" spans="1:8" ht="15.75" thickBot="1">
      <c r="A40" s="310"/>
      <c r="B40" s="45"/>
      <c r="C40" s="42" t="s">
        <v>387</v>
      </c>
    </row>
    <row r="41" spans="1:8" ht="15.75" thickBot="1">
      <c r="A41" s="310"/>
      <c r="B41" s="41"/>
      <c r="C41" s="40" t="s">
        <v>386</v>
      </c>
    </row>
    <row r="42" spans="1:8" ht="15.75" thickBot="1">
      <c r="A42" s="310"/>
      <c r="B42" s="43"/>
      <c r="C42" s="349" t="s">
        <v>702</v>
      </c>
    </row>
    <row r="43" spans="1:8" ht="15.75" customHeight="1" thickBot="1">
      <c r="A43" s="310"/>
      <c r="B43" s="43"/>
      <c r="C43" s="348" t="s">
        <v>703</v>
      </c>
      <c r="F43" s="336">
        <v>2</v>
      </c>
      <c r="G43" s="336"/>
      <c r="H43" s="336"/>
    </row>
    <row r="44" spans="1:8" ht="15.75" customHeight="1" thickBot="1">
      <c r="A44" s="310"/>
      <c r="B44" s="43"/>
      <c r="C44" s="40" t="s">
        <v>385</v>
      </c>
      <c r="F44" s="336"/>
      <c r="G44" s="336"/>
      <c r="H44" s="336"/>
    </row>
    <row r="45" spans="1:8" ht="15.75" customHeight="1" thickBot="1">
      <c r="A45" s="310"/>
      <c r="B45" s="315" t="s">
        <v>384</v>
      </c>
      <c r="C45" s="42" t="s">
        <v>374</v>
      </c>
      <c r="F45" s="336"/>
      <c r="G45" s="336"/>
      <c r="H45" s="336"/>
    </row>
    <row r="46" spans="1:8" ht="15.75" customHeight="1" thickBot="1">
      <c r="A46" s="310"/>
      <c r="B46" s="315"/>
      <c r="C46" s="42"/>
      <c r="D46" s="350" t="s">
        <v>705</v>
      </c>
      <c r="F46" s="336"/>
      <c r="G46" s="336"/>
      <c r="H46" s="336"/>
    </row>
    <row r="47" spans="1:8" ht="15.75" customHeight="1" thickBot="1">
      <c r="A47" s="310"/>
      <c r="B47" s="43"/>
      <c r="C47" s="42"/>
      <c r="D47" s="350" t="s">
        <v>704</v>
      </c>
      <c r="F47" s="336"/>
      <c r="G47" s="336"/>
      <c r="H47" s="336"/>
    </row>
    <row r="48" spans="1:8" ht="15.75" customHeight="1" thickBot="1">
      <c r="A48" s="310"/>
      <c r="B48" s="43"/>
      <c r="C48" s="40" t="s">
        <v>383</v>
      </c>
      <c r="F48" s="336"/>
      <c r="G48" s="336"/>
      <c r="H48" s="336"/>
    </row>
    <row r="49" spans="1:8" ht="15.75" customHeight="1" thickBot="1">
      <c r="A49" s="310"/>
      <c r="B49" s="45"/>
      <c r="C49" s="40" t="s">
        <v>373</v>
      </c>
      <c r="F49" s="336"/>
      <c r="G49" s="336"/>
      <c r="H49" s="336"/>
    </row>
    <row r="50" spans="1:8" ht="15.75" customHeight="1" thickBot="1">
      <c r="A50" s="310"/>
      <c r="B50" s="43"/>
      <c r="C50" s="42" t="s">
        <v>382</v>
      </c>
      <c r="F50" s="336"/>
      <c r="G50" s="336"/>
      <c r="H50" s="336"/>
    </row>
    <row r="51" spans="1:8" ht="15.75" customHeight="1" thickBot="1">
      <c r="A51" s="310"/>
      <c r="B51" s="41"/>
      <c r="C51" s="348" t="s">
        <v>706</v>
      </c>
      <c r="F51" s="336"/>
      <c r="G51" s="336"/>
      <c r="H51" s="336"/>
    </row>
    <row r="52" spans="1:8" ht="15.75" customHeight="1" thickBot="1">
      <c r="A52" s="310"/>
      <c r="B52" s="44" t="s">
        <v>372</v>
      </c>
      <c r="C52" s="42" t="s">
        <v>371</v>
      </c>
      <c r="F52" s="336"/>
      <c r="G52" s="336"/>
      <c r="H52" s="336"/>
    </row>
    <row r="53" spans="1:8" ht="15.75" customHeight="1" thickBot="1">
      <c r="A53" s="310"/>
      <c r="B53" s="45"/>
      <c r="C53" s="42" t="s">
        <v>381</v>
      </c>
      <c r="F53" s="336"/>
      <c r="G53" s="336"/>
      <c r="H53" s="336"/>
    </row>
    <row r="54" spans="1:8" ht="15.75" customHeight="1" thickBot="1">
      <c r="A54" s="310"/>
      <c r="B54" s="41"/>
      <c r="C54" s="42" t="s">
        <v>370</v>
      </c>
      <c r="F54" s="336"/>
      <c r="G54" s="336"/>
      <c r="H54" s="336"/>
    </row>
    <row r="55" spans="1:8" ht="15.75" customHeight="1" thickBot="1">
      <c r="A55" s="310"/>
      <c r="B55" s="315" t="s">
        <v>369</v>
      </c>
      <c r="C55" s="42" t="s">
        <v>380</v>
      </c>
      <c r="F55" s="336"/>
      <c r="G55" s="336"/>
      <c r="H55" s="336"/>
    </row>
    <row r="56" spans="1:8" ht="15.75" customHeight="1" thickBot="1">
      <c r="A56" s="310"/>
      <c r="B56" s="315"/>
      <c r="C56" s="42" t="s">
        <v>368</v>
      </c>
      <c r="F56" s="336"/>
      <c r="G56" s="336"/>
      <c r="H56" s="336"/>
    </row>
    <row r="57" spans="1:8" ht="15.75" customHeight="1" thickBot="1">
      <c r="A57" s="311"/>
      <c r="B57" s="45"/>
      <c r="C57" s="348" t="s">
        <v>707</v>
      </c>
      <c r="F57" s="336"/>
      <c r="G57" s="336"/>
      <c r="H57" s="336"/>
    </row>
    <row r="58" spans="1:8" ht="13.5" customHeight="1">
      <c r="A58" s="46"/>
      <c r="B58" s="46"/>
      <c r="C58" s="47"/>
      <c r="F58" s="336"/>
      <c r="G58" s="336"/>
      <c r="H58" s="336"/>
    </row>
    <row r="59" spans="1:8" ht="60">
      <c r="A59" s="80" t="s">
        <v>564</v>
      </c>
      <c r="C59" s="36"/>
    </row>
    <row r="60" spans="1:8" ht="13.5" thickBot="1">
      <c r="C60" s="36"/>
    </row>
    <row r="61" spans="1:8" ht="13.5" thickBot="1">
      <c r="A61" s="48" t="s">
        <v>351</v>
      </c>
      <c r="B61" s="48" t="s">
        <v>366</v>
      </c>
      <c r="C61" s="36"/>
    </row>
    <row r="62" spans="1:8" ht="15.75" customHeight="1" thickBot="1">
      <c r="A62" s="312" t="s">
        <v>603</v>
      </c>
      <c r="B62" s="49" t="s">
        <v>365</v>
      </c>
      <c r="C62" s="36"/>
    </row>
    <row r="63" spans="1:8" ht="15.75" customHeight="1" thickBot="1">
      <c r="A63" s="313"/>
      <c r="B63" s="49" t="s">
        <v>364</v>
      </c>
      <c r="C63" s="36"/>
    </row>
    <row r="64" spans="1:8" ht="15.75" customHeight="1" thickBot="1">
      <c r="A64" s="313"/>
      <c r="B64" s="49" t="s">
        <v>363</v>
      </c>
      <c r="C64" s="36"/>
    </row>
    <row r="65" spans="1:5" ht="15.75" customHeight="1" thickBot="1">
      <c r="A65" s="313"/>
      <c r="B65" s="49" t="s">
        <v>349</v>
      </c>
      <c r="C65" s="36"/>
    </row>
    <row r="66" spans="1:5" ht="15.75" customHeight="1" thickBot="1">
      <c r="A66" s="313"/>
      <c r="B66" s="49" t="s">
        <v>348</v>
      </c>
      <c r="C66" s="36"/>
    </row>
    <row r="67" spans="1:5" ht="15.75" customHeight="1" thickBot="1">
      <c r="A67" s="313"/>
      <c r="B67" s="49" t="s">
        <v>347</v>
      </c>
      <c r="C67" s="36"/>
    </row>
    <row r="68" spans="1:5" ht="15.75" customHeight="1" thickBot="1">
      <c r="A68" s="313"/>
      <c r="B68" s="351" t="s">
        <v>708</v>
      </c>
      <c r="C68" s="36"/>
    </row>
    <row r="69" spans="1:5" ht="15.75" customHeight="1" thickBot="1">
      <c r="A69" s="313"/>
      <c r="B69" s="49" t="s">
        <v>346</v>
      </c>
      <c r="C69" s="36"/>
    </row>
    <row r="70" spans="1:5" ht="15.75" customHeight="1" thickBot="1">
      <c r="A70" s="313"/>
      <c r="B70" s="49" t="s">
        <v>345</v>
      </c>
      <c r="C70" s="36"/>
    </row>
    <row r="71" spans="1:5" ht="15.75" customHeight="1" thickBot="1">
      <c r="A71" s="313"/>
      <c r="B71" s="49" t="s">
        <v>344</v>
      </c>
    </row>
    <row r="72" spans="1:5" ht="15.75" customHeight="1" thickBot="1">
      <c r="A72" s="313"/>
      <c r="B72" s="49" t="s">
        <v>362</v>
      </c>
    </row>
    <row r="73" spans="1:5" ht="15.75" customHeight="1" thickBot="1">
      <c r="A73" s="313"/>
      <c r="B73" s="49" t="s">
        <v>361</v>
      </c>
    </row>
    <row r="74" spans="1:5" ht="15.75" thickBot="1">
      <c r="A74" s="313"/>
      <c r="B74" s="49" t="s">
        <v>360</v>
      </c>
    </row>
    <row r="75" spans="1:5" ht="15.75" thickBot="1">
      <c r="A75" s="313"/>
      <c r="B75" s="49" t="s">
        <v>359</v>
      </c>
    </row>
    <row r="76" spans="1:5" ht="15.75" thickBot="1">
      <c r="A76" s="313"/>
      <c r="B76" s="49" t="s">
        <v>358</v>
      </c>
    </row>
    <row r="77" spans="1:5" ht="15.75" thickBot="1">
      <c r="A77" s="314"/>
      <c r="B77" s="351" t="s">
        <v>709</v>
      </c>
      <c r="C77" s="336"/>
      <c r="D77" s="336"/>
      <c r="E77" s="336"/>
    </row>
    <row r="78" spans="1:5">
      <c r="A78" s="50"/>
      <c r="B78" s="50"/>
      <c r="C78" s="336"/>
      <c r="D78" s="336"/>
      <c r="E78" s="336"/>
    </row>
    <row r="79" spans="1:5" ht="13.5" thickBot="1">
      <c r="A79" s="50"/>
      <c r="B79" s="50"/>
    </row>
    <row r="80" spans="1:5" ht="15.75" thickBot="1">
      <c r="A80" s="51" t="s">
        <v>351</v>
      </c>
      <c r="B80" s="48" t="s">
        <v>350</v>
      </c>
    </row>
    <row r="81" spans="1:2" ht="15.75" thickBot="1">
      <c r="A81" s="327" t="s">
        <v>710</v>
      </c>
      <c r="B81" s="49" t="s">
        <v>357</v>
      </c>
    </row>
    <row r="82" spans="1:2" ht="15.75" thickBot="1">
      <c r="A82" s="328"/>
      <c r="B82" s="49" t="s">
        <v>356</v>
      </c>
    </row>
    <row r="83" spans="1:2" ht="15.75" thickBot="1">
      <c r="A83" s="328"/>
      <c r="B83" s="49" t="s">
        <v>355</v>
      </c>
    </row>
    <row r="84" spans="1:2" ht="15.75" thickBot="1">
      <c r="A84" s="328"/>
      <c r="B84" s="49" t="s">
        <v>354</v>
      </c>
    </row>
    <row r="85" spans="1:2" ht="15.75" thickBot="1">
      <c r="A85" s="328"/>
      <c r="B85" s="49" t="s">
        <v>353</v>
      </c>
    </row>
    <row r="86" spans="1:2" ht="15.75" thickBot="1">
      <c r="A86" s="329"/>
      <c r="B86" s="49" t="s">
        <v>352</v>
      </c>
    </row>
    <row r="107" ht="12" customHeight="1"/>
    <row r="122" spans="1:4" ht="27.75">
      <c r="A122" s="308" t="s">
        <v>565</v>
      </c>
      <c r="B122" s="308"/>
      <c r="C122" s="308"/>
    </row>
    <row r="123" spans="1:4" ht="13.5" thickBot="1"/>
    <row r="124" spans="1:4" ht="32.25" thickBot="1">
      <c r="A124" s="52" t="s">
        <v>395</v>
      </c>
      <c r="B124" s="52" t="s">
        <v>396</v>
      </c>
      <c r="C124" s="52" t="s">
        <v>397</v>
      </c>
    </row>
    <row r="125" spans="1:4" ht="227.25" customHeight="1" thickBot="1">
      <c r="A125" s="53" t="s">
        <v>400</v>
      </c>
      <c r="B125" s="54" t="s">
        <v>398</v>
      </c>
      <c r="C125" s="55" t="s">
        <v>399</v>
      </c>
    </row>
    <row r="126" spans="1:4" ht="13.5" thickBot="1"/>
    <row r="127" spans="1:4" ht="20.25">
      <c r="A127" s="298" t="s">
        <v>401</v>
      </c>
      <c r="B127" s="56" t="s">
        <v>402</v>
      </c>
      <c r="C127" s="316" t="s">
        <v>405</v>
      </c>
      <c r="D127" s="317"/>
    </row>
    <row r="128" spans="1:4" ht="24.75" customHeight="1">
      <c r="A128" s="299"/>
      <c r="B128" s="57" t="s">
        <v>403</v>
      </c>
      <c r="C128" s="318"/>
      <c r="D128" s="319"/>
    </row>
    <row r="129" spans="1:12" ht="27" customHeight="1" thickBot="1">
      <c r="A129" s="300"/>
      <c r="B129" s="58" t="s">
        <v>404</v>
      </c>
      <c r="C129" s="320"/>
      <c r="D129" s="321"/>
      <c r="F129" s="336">
        <v>4</v>
      </c>
      <c r="G129" s="336"/>
      <c r="H129" s="336"/>
      <c r="I129" s="336"/>
      <c r="J129" s="336"/>
      <c r="K129" s="336"/>
      <c r="L129" s="336"/>
    </row>
    <row r="130" spans="1:12" ht="23.25" customHeight="1">
      <c r="A130" s="59"/>
      <c r="B130" s="60"/>
      <c r="C130" s="304" t="s">
        <v>419</v>
      </c>
      <c r="D130" s="305"/>
      <c r="F130" s="336"/>
      <c r="G130" s="336"/>
      <c r="H130" s="336"/>
      <c r="I130" s="336"/>
      <c r="J130" s="336"/>
      <c r="K130" s="336"/>
      <c r="L130" s="336"/>
    </row>
    <row r="131" spans="1:12" ht="23.25" customHeight="1">
      <c r="A131" s="61"/>
      <c r="B131" s="62"/>
      <c r="C131" s="294" t="s">
        <v>420</v>
      </c>
      <c r="D131" s="295"/>
      <c r="F131" s="336"/>
      <c r="G131" s="336"/>
      <c r="H131" s="336"/>
      <c r="I131" s="336"/>
      <c r="J131" s="336"/>
      <c r="K131" s="336"/>
      <c r="L131" s="336"/>
    </row>
    <row r="132" spans="1:12" ht="24" customHeight="1" thickBot="1">
      <c r="A132" s="63"/>
      <c r="B132" s="64"/>
      <c r="C132" s="337" t="s">
        <v>421</v>
      </c>
      <c r="D132" s="338"/>
      <c r="F132" s="336"/>
      <c r="G132" s="336"/>
      <c r="H132" s="336"/>
      <c r="I132" s="336"/>
      <c r="J132" s="336"/>
      <c r="K132" s="336"/>
      <c r="L132" s="336"/>
    </row>
    <row r="133" spans="1:12" ht="23.25" customHeight="1">
      <c r="A133" s="59"/>
      <c r="B133" s="298" t="s">
        <v>438</v>
      </c>
      <c r="C133" s="304" t="s">
        <v>422</v>
      </c>
      <c r="D133" s="305"/>
      <c r="F133" s="336"/>
      <c r="G133" s="336"/>
      <c r="H133" s="336"/>
      <c r="I133" s="336"/>
      <c r="J133" s="336"/>
      <c r="K133" s="336"/>
      <c r="L133" s="336"/>
    </row>
    <row r="134" spans="1:12" ht="23.25" customHeight="1">
      <c r="A134" s="61"/>
      <c r="B134" s="299"/>
      <c r="C134" s="294" t="s">
        <v>423</v>
      </c>
      <c r="D134" s="295"/>
      <c r="F134" s="336"/>
      <c r="G134" s="336"/>
      <c r="H134" s="336"/>
      <c r="I134" s="336"/>
      <c r="J134" s="336"/>
      <c r="K134" s="336"/>
      <c r="L134" s="336"/>
    </row>
    <row r="135" spans="1:12" ht="23.25" customHeight="1">
      <c r="A135" s="61"/>
      <c r="B135" s="299"/>
      <c r="C135" s="294" t="s">
        <v>424</v>
      </c>
      <c r="D135" s="295"/>
      <c r="F135" s="336"/>
      <c r="G135" s="336"/>
      <c r="H135" s="336"/>
      <c r="I135" s="336"/>
      <c r="J135" s="336"/>
      <c r="K135" s="336"/>
      <c r="L135" s="336"/>
    </row>
    <row r="136" spans="1:12" ht="23.25" customHeight="1">
      <c r="A136" s="61"/>
      <c r="B136" s="299"/>
      <c r="C136" s="294" t="s">
        <v>425</v>
      </c>
      <c r="D136" s="295"/>
      <c r="F136" s="336"/>
      <c r="G136" s="336"/>
      <c r="H136" s="336"/>
      <c r="I136" s="336"/>
      <c r="J136" s="336"/>
      <c r="K136" s="336"/>
      <c r="L136" s="336"/>
    </row>
    <row r="137" spans="1:12" ht="64.5" customHeight="1" thickBot="1">
      <c r="A137" s="65"/>
      <c r="B137" s="300"/>
      <c r="C137" s="296" t="s">
        <v>426</v>
      </c>
      <c r="D137" s="297"/>
      <c r="F137" s="336"/>
      <c r="G137" s="336"/>
      <c r="H137" s="336"/>
      <c r="I137" s="336"/>
      <c r="J137" s="336"/>
      <c r="K137" s="336"/>
      <c r="L137" s="336"/>
    </row>
    <row r="138" spans="1:12" ht="23.25" customHeight="1">
      <c r="A138" s="59"/>
      <c r="B138" s="301" t="s">
        <v>406</v>
      </c>
      <c r="C138" s="304" t="s">
        <v>427</v>
      </c>
      <c r="D138" s="305"/>
      <c r="F138" s="336"/>
      <c r="G138" s="336"/>
      <c r="H138" s="336"/>
      <c r="I138" s="336"/>
      <c r="J138" s="336"/>
      <c r="K138" s="336"/>
      <c r="L138" s="336"/>
    </row>
    <row r="139" spans="1:12" ht="23.25" customHeight="1">
      <c r="A139" s="61"/>
      <c r="B139" s="302"/>
      <c r="C139" s="294" t="s">
        <v>428</v>
      </c>
      <c r="D139" s="295"/>
      <c r="F139" s="336"/>
      <c r="G139" s="336"/>
      <c r="H139" s="336"/>
      <c r="I139" s="336"/>
      <c r="J139" s="336"/>
      <c r="K139" s="336"/>
      <c r="L139" s="336"/>
    </row>
    <row r="140" spans="1:12" ht="23.25" customHeight="1">
      <c r="A140" s="61"/>
      <c r="B140" s="302"/>
      <c r="C140" s="294" t="s">
        <v>429</v>
      </c>
      <c r="D140" s="295"/>
      <c r="F140" s="336"/>
      <c r="G140" s="336"/>
      <c r="H140" s="336"/>
      <c r="I140" s="336"/>
      <c r="J140" s="336"/>
      <c r="K140" s="336"/>
      <c r="L140" s="336"/>
    </row>
    <row r="141" spans="1:12" ht="23.25" customHeight="1">
      <c r="A141" s="61"/>
      <c r="B141" s="302"/>
      <c r="C141" s="294" t="s">
        <v>430</v>
      </c>
      <c r="D141" s="295"/>
      <c r="F141" s="336"/>
      <c r="G141" s="336"/>
      <c r="H141" s="336"/>
      <c r="I141" s="336"/>
      <c r="J141" s="336"/>
      <c r="K141" s="336"/>
      <c r="L141" s="336"/>
    </row>
    <row r="142" spans="1:12" ht="23.25" customHeight="1">
      <c r="A142" s="61"/>
      <c r="B142" s="302"/>
      <c r="C142" s="294" t="s">
        <v>431</v>
      </c>
      <c r="D142" s="295"/>
      <c r="F142" s="336"/>
      <c r="G142" s="336"/>
      <c r="H142" s="336"/>
      <c r="I142" s="336"/>
      <c r="J142" s="336"/>
      <c r="K142" s="336"/>
      <c r="L142" s="336"/>
    </row>
    <row r="143" spans="1:12" ht="23.25" customHeight="1">
      <c r="A143" s="61"/>
      <c r="B143" s="302"/>
      <c r="C143" s="294" t="s">
        <v>432</v>
      </c>
      <c r="D143" s="295"/>
      <c r="F143" s="336"/>
      <c r="G143" s="336"/>
      <c r="H143" s="336"/>
      <c r="I143" s="336"/>
      <c r="J143" s="336"/>
      <c r="K143" s="336"/>
      <c r="L143" s="336"/>
    </row>
    <row r="144" spans="1:12" ht="23.25">
      <c r="A144" s="61"/>
      <c r="B144" s="302"/>
      <c r="C144" s="294" t="s">
        <v>433</v>
      </c>
      <c r="D144" s="295"/>
    </row>
    <row r="145" spans="1:4" ht="23.25">
      <c r="A145" s="61"/>
      <c r="B145" s="302"/>
      <c r="C145" s="294" t="s">
        <v>434</v>
      </c>
      <c r="D145" s="295"/>
    </row>
    <row r="146" spans="1:4" ht="23.25">
      <c r="A146" s="61"/>
      <c r="B146" s="302"/>
      <c r="C146" s="294" t="s">
        <v>435</v>
      </c>
      <c r="D146" s="295"/>
    </row>
    <row r="147" spans="1:4" ht="23.25">
      <c r="A147" s="66"/>
      <c r="B147" s="302"/>
      <c r="C147" s="294" t="s">
        <v>436</v>
      </c>
      <c r="D147" s="295"/>
    </row>
    <row r="148" spans="1:4" ht="47.25" customHeight="1" thickBot="1">
      <c r="A148" s="65"/>
      <c r="B148" s="303"/>
      <c r="C148" s="296" t="s">
        <v>437</v>
      </c>
      <c r="D148" s="297"/>
    </row>
    <row r="149" spans="1:4" ht="13.5" thickBot="1"/>
    <row r="150" spans="1:4" ht="27" thickBot="1">
      <c r="A150" s="322" t="s">
        <v>439</v>
      </c>
      <c r="B150" s="323"/>
    </row>
    <row r="151" spans="1:4" ht="21.75" thickBot="1">
      <c r="A151" s="67" t="s">
        <v>440</v>
      </c>
      <c r="B151" s="68" t="s">
        <v>441</v>
      </c>
    </row>
    <row r="152" spans="1:4" ht="21.75" thickBot="1">
      <c r="A152" s="67" t="s">
        <v>442</v>
      </c>
      <c r="B152" s="68" t="s">
        <v>441</v>
      </c>
    </row>
    <row r="153" spans="1:4" ht="21.75" thickBot="1">
      <c r="A153" s="67" t="s">
        <v>443</v>
      </c>
      <c r="B153" s="68" t="s">
        <v>441</v>
      </c>
    </row>
    <row r="154" spans="1:4" ht="21.75" thickBot="1">
      <c r="A154" s="67" t="s">
        <v>444</v>
      </c>
      <c r="B154" s="68" t="s">
        <v>441</v>
      </c>
    </row>
    <row r="155" spans="1:4" ht="21.75" thickBot="1">
      <c r="A155" s="67" t="s">
        <v>445</v>
      </c>
      <c r="B155" s="69"/>
    </row>
    <row r="156" spans="1:4" ht="21.75" thickBot="1">
      <c r="A156" s="70" t="s">
        <v>446</v>
      </c>
      <c r="B156" s="68" t="s">
        <v>447</v>
      </c>
    </row>
    <row r="157" spans="1:4" ht="21.75" thickBot="1">
      <c r="A157" s="67" t="s">
        <v>448</v>
      </c>
      <c r="B157" s="68" t="s">
        <v>449</v>
      </c>
    </row>
    <row r="158" spans="1:4" ht="20.25">
      <c r="A158" s="71"/>
      <c r="B158" s="71"/>
    </row>
    <row r="159" spans="1:4" ht="21.75" thickBot="1">
      <c r="A159" s="72" t="s">
        <v>450</v>
      </c>
      <c r="B159" s="68" t="s">
        <v>451</v>
      </c>
    </row>
    <row r="160" spans="1:4" ht="21.75" thickBot="1">
      <c r="A160" s="67" t="s">
        <v>452</v>
      </c>
      <c r="B160" s="73"/>
    </row>
    <row r="161" spans="1:2" ht="21.75" thickBot="1">
      <c r="A161" s="67" t="s">
        <v>453</v>
      </c>
      <c r="B161" s="73"/>
    </row>
    <row r="162" spans="1:2" ht="21.75" thickBot="1">
      <c r="A162" s="67" t="s">
        <v>454</v>
      </c>
      <c r="B162" s="68" t="s">
        <v>455</v>
      </c>
    </row>
    <row r="163" spans="1:2" ht="21.75" thickBot="1">
      <c r="A163" s="67" t="s">
        <v>456</v>
      </c>
      <c r="B163" s="73"/>
    </row>
    <row r="164" spans="1:2" ht="21.75" thickBot="1">
      <c r="A164" s="67" t="s">
        <v>457</v>
      </c>
      <c r="B164" s="73"/>
    </row>
    <row r="165" spans="1:2" ht="21.75" thickBot="1">
      <c r="A165" s="67" t="s">
        <v>458</v>
      </c>
      <c r="B165" s="73"/>
    </row>
    <row r="166" spans="1:2" ht="21.75" thickBot="1">
      <c r="A166" s="67" t="s">
        <v>459</v>
      </c>
      <c r="B166" s="68" t="s">
        <v>441</v>
      </c>
    </row>
    <row r="167" spans="1:2" ht="21.75" thickBot="1">
      <c r="A167" s="70" t="s">
        <v>460</v>
      </c>
      <c r="B167" s="73"/>
    </row>
    <row r="168" spans="1:2" ht="21.75" thickBot="1">
      <c r="A168" s="70" t="s">
        <v>461</v>
      </c>
      <c r="B168" s="73"/>
    </row>
    <row r="169" spans="1:2" ht="21.75" thickBot="1">
      <c r="A169" s="67" t="s">
        <v>462</v>
      </c>
      <c r="B169" s="73"/>
    </row>
    <row r="170" spans="1:2" ht="21.75" thickBot="1">
      <c r="A170" s="67" t="s">
        <v>463</v>
      </c>
      <c r="B170" s="73"/>
    </row>
    <row r="171" spans="1:2" ht="21.75" thickBot="1">
      <c r="A171" s="68" t="s">
        <v>464</v>
      </c>
      <c r="B171" s="73"/>
    </row>
    <row r="172" spans="1:2" ht="21.75" thickBot="1">
      <c r="A172" s="67" t="s">
        <v>465</v>
      </c>
      <c r="B172" s="73"/>
    </row>
    <row r="173" spans="1:2" ht="21.75" thickBot="1">
      <c r="A173" s="67" t="s">
        <v>466</v>
      </c>
      <c r="B173" s="73"/>
    </row>
    <row r="174" spans="1:2" ht="21.75" thickBot="1">
      <c r="A174" s="67" t="s">
        <v>467</v>
      </c>
      <c r="B174" s="73"/>
    </row>
    <row r="175" spans="1:2" ht="21.75" thickBot="1">
      <c r="A175" s="67" t="s">
        <v>468</v>
      </c>
      <c r="B175" s="73"/>
    </row>
    <row r="176" spans="1:2" ht="21.75" thickBot="1">
      <c r="A176" s="68" t="s">
        <v>469</v>
      </c>
      <c r="B176" s="73"/>
    </row>
    <row r="177" spans="1:2" ht="21.75" thickBot="1">
      <c r="A177" s="70" t="s">
        <v>470</v>
      </c>
      <c r="B177" s="73"/>
    </row>
    <row r="178" spans="1:2" ht="21.75" thickBot="1">
      <c r="A178" s="70" t="s">
        <v>471</v>
      </c>
      <c r="B178" s="73"/>
    </row>
    <row r="179" spans="1:2" ht="21.75" thickBot="1">
      <c r="A179" s="68" t="s">
        <v>472</v>
      </c>
      <c r="B179" s="73"/>
    </row>
    <row r="180" spans="1:2" ht="21.75" thickBot="1">
      <c r="A180" s="68" t="s">
        <v>473</v>
      </c>
      <c r="B180" s="73"/>
    </row>
    <row r="181" spans="1:2" ht="21.75" thickBot="1">
      <c r="A181" s="68" t="s">
        <v>474</v>
      </c>
      <c r="B181" s="73"/>
    </row>
    <row r="182" spans="1:2" ht="21.75" thickBot="1">
      <c r="A182" s="67" t="s">
        <v>475</v>
      </c>
      <c r="B182" s="73"/>
    </row>
    <row r="183" spans="1:2">
      <c r="A183" s="74"/>
      <c r="B183" s="74"/>
    </row>
    <row r="184" spans="1:2" ht="21" thickBot="1">
      <c r="A184" s="75" t="s">
        <v>476</v>
      </c>
      <c r="B184" s="68" t="s">
        <v>451</v>
      </c>
    </row>
    <row r="185" spans="1:2" ht="21.75" thickBot="1">
      <c r="A185" s="324" t="s">
        <v>407</v>
      </c>
      <c r="B185" s="68" t="s">
        <v>477</v>
      </c>
    </row>
    <row r="186" spans="1:2" ht="21.75" thickBot="1">
      <c r="A186" s="325"/>
      <c r="B186" s="68" t="s">
        <v>478</v>
      </c>
    </row>
    <row r="187" spans="1:2" ht="21.75" thickBot="1">
      <c r="A187" s="325"/>
      <c r="B187" s="68" t="s">
        <v>479</v>
      </c>
    </row>
    <row r="188" spans="1:2" ht="21.75" thickBot="1">
      <c r="A188" s="326"/>
      <c r="B188" s="68" t="s">
        <v>480</v>
      </c>
    </row>
    <row r="189" spans="1:2" ht="21.75" thickBot="1">
      <c r="A189" s="324" t="s">
        <v>408</v>
      </c>
      <c r="B189" s="68" t="s">
        <v>477</v>
      </c>
    </row>
    <row r="190" spans="1:2" ht="21.75" thickBot="1">
      <c r="A190" s="325"/>
      <c r="B190" s="68" t="s">
        <v>481</v>
      </c>
    </row>
    <row r="191" spans="1:2" ht="21.75" thickBot="1">
      <c r="A191" s="325"/>
      <c r="B191" s="68" t="s">
        <v>482</v>
      </c>
    </row>
    <row r="192" spans="1:2" ht="21.75" thickBot="1">
      <c r="A192" s="325"/>
      <c r="B192" s="68" t="s">
        <v>483</v>
      </c>
    </row>
    <row r="193" spans="1:2" ht="21.75" thickBot="1">
      <c r="A193" s="326"/>
      <c r="B193" s="68" t="s">
        <v>484</v>
      </c>
    </row>
    <row r="194" spans="1:2" ht="21.75" thickBot="1">
      <c r="A194" s="324" t="s">
        <v>409</v>
      </c>
      <c r="B194" s="68" t="s">
        <v>485</v>
      </c>
    </row>
    <row r="195" spans="1:2" ht="21.75" thickBot="1">
      <c r="A195" s="325"/>
      <c r="B195" s="68" t="s">
        <v>486</v>
      </c>
    </row>
    <row r="196" spans="1:2" ht="21.75" thickBot="1">
      <c r="A196" s="326"/>
      <c r="B196" s="68" t="s">
        <v>487</v>
      </c>
    </row>
    <row r="197" spans="1:2" ht="21.75" thickBot="1">
      <c r="A197" s="306" t="s">
        <v>410</v>
      </c>
      <c r="B197" s="68" t="s">
        <v>488</v>
      </c>
    </row>
    <row r="198" spans="1:2" ht="21.75" thickBot="1">
      <c r="A198" s="307"/>
      <c r="B198" s="68" t="s">
        <v>489</v>
      </c>
    </row>
    <row r="199" spans="1:2" ht="21.75" thickBot="1">
      <c r="A199" s="76" t="s">
        <v>490</v>
      </c>
      <c r="B199" s="68" t="s">
        <v>491</v>
      </c>
    </row>
    <row r="200" spans="1:2" ht="21.75" thickBot="1">
      <c r="A200" s="330" t="s">
        <v>492</v>
      </c>
      <c r="B200" s="68" t="s">
        <v>493</v>
      </c>
    </row>
    <row r="201" spans="1:2" ht="21.75" thickBot="1">
      <c r="A201" s="331"/>
      <c r="B201" s="68" t="s">
        <v>494</v>
      </c>
    </row>
    <row r="202" spans="1:2" ht="20.25">
      <c r="A202" s="71"/>
      <c r="B202" s="71"/>
    </row>
    <row r="203" spans="1:2" ht="21" thickBot="1">
      <c r="A203" s="68" t="s">
        <v>476</v>
      </c>
      <c r="B203" s="68" t="s">
        <v>451</v>
      </c>
    </row>
    <row r="204" spans="1:2" ht="21.75" thickBot="1">
      <c r="A204" s="324" t="s">
        <v>495</v>
      </c>
      <c r="B204" s="68" t="s">
        <v>493</v>
      </c>
    </row>
    <row r="205" spans="1:2" ht="21.75" thickBot="1">
      <c r="A205" s="326"/>
      <c r="B205" s="68" t="s">
        <v>496</v>
      </c>
    </row>
    <row r="206" spans="1:2" ht="21.75" thickBot="1">
      <c r="A206" s="324" t="s">
        <v>497</v>
      </c>
      <c r="B206" s="68" t="s">
        <v>498</v>
      </c>
    </row>
    <row r="207" spans="1:2" ht="21.75" thickBot="1">
      <c r="A207" s="326"/>
      <c r="B207" s="68" t="s">
        <v>499</v>
      </c>
    </row>
    <row r="208" spans="1:2" ht="21.75" thickBot="1">
      <c r="A208" s="68" t="s">
        <v>500</v>
      </c>
      <c r="B208" s="68" t="s">
        <v>498</v>
      </c>
    </row>
    <row r="209" spans="1:2" ht="21.75" thickBot="1">
      <c r="A209" s="68" t="s">
        <v>501</v>
      </c>
      <c r="B209" s="68" t="s">
        <v>498</v>
      </c>
    </row>
    <row r="210" spans="1:2" ht="21.75" thickBot="1">
      <c r="A210" s="68" t="s">
        <v>502</v>
      </c>
      <c r="B210" s="69"/>
    </row>
    <row r="211" spans="1:2" ht="21.75" thickBot="1">
      <c r="A211" s="68" t="s">
        <v>503</v>
      </c>
      <c r="B211" s="69"/>
    </row>
    <row r="212" spans="1:2" ht="21.75" thickBot="1">
      <c r="A212" s="68" t="s">
        <v>504</v>
      </c>
      <c r="B212" s="69"/>
    </row>
    <row r="213" spans="1:2" ht="21.75" thickBot="1">
      <c r="A213" s="324" t="s">
        <v>505</v>
      </c>
      <c r="B213" s="68" t="s">
        <v>506</v>
      </c>
    </row>
    <row r="214" spans="1:2" ht="21.75" thickBot="1">
      <c r="A214" s="325"/>
      <c r="B214" s="68" t="s">
        <v>477</v>
      </c>
    </row>
    <row r="215" spans="1:2" ht="21.75" thickBot="1">
      <c r="A215" s="326"/>
      <c r="B215" s="68" t="s">
        <v>507</v>
      </c>
    </row>
    <row r="216" spans="1:2" ht="21.75" thickBot="1">
      <c r="A216" s="68" t="s">
        <v>508</v>
      </c>
      <c r="B216" s="68" t="s">
        <v>477</v>
      </c>
    </row>
    <row r="217" spans="1:2" ht="21.75" thickBot="1">
      <c r="A217" s="68" t="s">
        <v>418</v>
      </c>
      <c r="B217" s="68" t="s">
        <v>509</v>
      </c>
    </row>
    <row r="218" spans="1:2" ht="21.75" thickBot="1">
      <c r="A218" s="324" t="s">
        <v>510</v>
      </c>
      <c r="B218" s="68" t="s">
        <v>511</v>
      </c>
    </row>
    <row r="219" spans="1:2" ht="21.75" thickBot="1">
      <c r="A219" s="325"/>
      <c r="B219" s="68" t="s">
        <v>512</v>
      </c>
    </row>
    <row r="220" spans="1:2" ht="21.75" thickBot="1">
      <c r="A220" s="326"/>
      <c r="B220" s="68" t="s">
        <v>498</v>
      </c>
    </row>
    <row r="221" spans="1:2" ht="21.75" thickBot="1">
      <c r="A221" s="68" t="s">
        <v>513</v>
      </c>
      <c r="B221" s="68" t="s">
        <v>511</v>
      </c>
    </row>
    <row r="222" spans="1:2" ht="21.75" thickBot="1">
      <c r="A222" s="324" t="s">
        <v>514</v>
      </c>
      <c r="B222" s="68" t="s">
        <v>498</v>
      </c>
    </row>
    <row r="223" spans="1:2" ht="21.75" thickBot="1">
      <c r="A223" s="325"/>
      <c r="B223" s="68" t="s">
        <v>515</v>
      </c>
    </row>
    <row r="224" spans="1:2" ht="21.75" thickBot="1">
      <c r="A224" s="326"/>
      <c r="B224" s="68" t="s">
        <v>516</v>
      </c>
    </row>
    <row r="225" spans="1:2" ht="21.75" thickBot="1">
      <c r="A225" s="324" t="s">
        <v>517</v>
      </c>
      <c r="B225" s="68" t="s">
        <v>498</v>
      </c>
    </row>
    <row r="226" spans="1:2" ht="21.75" thickBot="1">
      <c r="A226" s="325"/>
      <c r="B226" s="68" t="s">
        <v>518</v>
      </c>
    </row>
    <row r="227" spans="1:2" ht="21.75" thickBot="1">
      <c r="A227" s="326"/>
      <c r="B227" s="68" t="s">
        <v>519</v>
      </c>
    </row>
    <row r="228" spans="1:2" ht="21.75" thickBot="1">
      <c r="A228" s="324" t="s">
        <v>520</v>
      </c>
      <c r="B228" s="68" t="s">
        <v>519</v>
      </c>
    </row>
    <row r="229" spans="1:2" ht="21.75" thickBot="1">
      <c r="A229" s="325"/>
      <c r="B229" s="68" t="s">
        <v>521</v>
      </c>
    </row>
    <row r="230" spans="1:2" ht="21.75" thickBot="1">
      <c r="A230" s="326"/>
      <c r="B230" s="68" t="s">
        <v>522</v>
      </c>
    </row>
    <row r="231" spans="1:2" ht="21.75" thickBot="1">
      <c r="A231" s="68" t="s">
        <v>523</v>
      </c>
      <c r="B231" s="68" t="s">
        <v>524</v>
      </c>
    </row>
    <row r="232" spans="1:2" ht="21.75" thickBot="1">
      <c r="A232" s="324" t="s">
        <v>525</v>
      </c>
      <c r="B232" s="68" t="s">
        <v>526</v>
      </c>
    </row>
    <row r="233" spans="1:2" ht="21.75" thickBot="1">
      <c r="A233" s="325"/>
      <c r="B233" s="68" t="s">
        <v>498</v>
      </c>
    </row>
    <row r="234" spans="1:2" ht="21.75" thickBot="1">
      <c r="A234" s="326"/>
      <c r="B234" s="68" t="s">
        <v>527</v>
      </c>
    </row>
    <row r="235" spans="1:2" ht="21.75" thickBot="1">
      <c r="A235" s="324" t="s">
        <v>528</v>
      </c>
      <c r="B235" s="68" t="s">
        <v>529</v>
      </c>
    </row>
    <row r="236" spans="1:2" ht="21.75" thickBot="1">
      <c r="A236" s="326"/>
      <c r="B236" s="68" t="s">
        <v>530</v>
      </c>
    </row>
    <row r="237" spans="1:2" ht="21.75" thickBot="1">
      <c r="A237" s="68" t="s">
        <v>531</v>
      </c>
      <c r="B237" s="68" t="s">
        <v>498</v>
      </c>
    </row>
    <row r="238" spans="1:2" ht="21.75" thickBot="1">
      <c r="A238" s="324" t="s">
        <v>532</v>
      </c>
      <c r="B238" s="68" t="s">
        <v>498</v>
      </c>
    </row>
    <row r="239" spans="1:2" ht="21.75" thickBot="1">
      <c r="A239" s="326"/>
      <c r="B239" s="68" t="s">
        <v>533</v>
      </c>
    </row>
    <row r="240" spans="1:2" ht="21.75" thickBot="1">
      <c r="A240" s="324" t="s">
        <v>411</v>
      </c>
      <c r="B240" s="68" t="s">
        <v>534</v>
      </c>
    </row>
    <row r="241" spans="1:2" ht="21.75" thickBot="1">
      <c r="A241" s="326"/>
      <c r="B241" s="68" t="s">
        <v>535</v>
      </c>
    </row>
    <row r="242" spans="1:2" ht="21.75" thickBot="1">
      <c r="A242" s="324" t="s">
        <v>412</v>
      </c>
      <c r="B242" s="68" t="s">
        <v>536</v>
      </c>
    </row>
    <row r="243" spans="1:2" ht="21.75" thickBot="1">
      <c r="A243" s="325"/>
      <c r="B243" s="68" t="s">
        <v>537</v>
      </c>
    </row>
    <row r="244" spans="1:2" ht="21.75" thickBot="1">
      <c r="A244" s="326"/>
      <c r="B244" s="68" t="s">
        <v>538</v>
      </c>
    </row>
    <row r="245" spans="1:2" ht="42.75" thickBot="1">
      <c r="A245" s="324" t="s">
        <v>539</v>
      </c>
      <c r="B245" s="77" t="s">
        <v>540</v>
      </c>
    </row>
    <row r="246" spans="1:2" ht="21.75" thickBot="1">
      <c r="A246" s="326"/>
      <c r="B246" s="68" t="s">
        <v>541</v>
      </c>
    </row>
    <row r="247" spans="1:2" ht="21.75" thickBot="1">
      <c r="A247" s="69"/>
      <c r="B247" s="68" t="s">
        <v>542</v>
      </c>
    </row>
    <row r="248" spans="1:2" ht="21.75" thickBot="1">
      <c r="A248" s="69"/>
      <c r="B248" s="68" t="s">
        <v>543</v>
      </c>
    </row>
    <row r="249" spans="1:2" ht="42.75" thickBot="1">
      <c r="A249" s="68" t="s">
        <v>544</v>
      </c>
      <c r="B249" s="77" t="s">
        <v>540</v>
      </c>
    </row>
    <row r="250" spans="1:2" ht="21.75" thickBot="1">
      <c r="A250" s="69"/>
      <c r="B250" s="68" t="s">
        <v>541</v>
      </c>
    </row>
    <row r="251" spans="1:2" ht="21.75" thickBot="1">
      <c r="A251" s="69"/>
      <c r="B251" s="68" t="s">
        <v>542</v>
      </c>
    </row>
    <row r="252" spans="1:2" ht="42.75" thickBot="1">
      <c r="A252" s="68" t="s">
        <v>545</v>
      </c>
      <c r="B252" s="77" t="s">
        <v>546</v>
      </c>
    </row>
    <row r="253" spans="1:2" ht="20.25">
      <c r="A253" s="71"/>
      <c r="B253" s="71"/>
    </row>
    <row r="254" spans="1:2" ht="21" thickBot="1">
      <c r="A254" s="78" t="s">
        <v>476</v>
      </c>
      <c r="B254" s="79" t="s">
        <v>451</v>
      </c>
    </row>
    <row r="255" spans="1:2" ht="21.75" thickBot="1">
      <c r="A255" s="332"/>
      <c r="B255" s="68" t="s">
        <v>547</v>
      </c>
    </row>
    <row r="256" spans="1:2" ht="21.75" thickBot="1">
      <c r="A256" s="333"/>
      <c r="B256" s="68" t="s">
        <v>541</v>
      </c>
    </row>
    <row r="257" spans="1:2" ht="21.75" thickBot="1">
      <c r="A257" s="333"/>
      <c r="B257" s="68" t="s">
        <v>542</v>
      </c>
    </row>
    <row r="258" spans="1:2" ht="21.75" thickBot="1">
      <c r="A258" s="334"/>
      <c r="B258" s="68" t="s">
        <v>543</v>
      </c>
    </row>
    <row r="259" spans="1:2" ht="42.75" thickBot="1">
      <c r="A259" s="324" t="s">
        <v>548</v>
      </c>
      <c r="B259" s="77" t="s">
        <v>549</v>
      </c>
    </row>
    <row r="260" spans="1:2" ht="21.75" thickBot="1">
      <c r="A260" s="325"/>
      <c r="B260" s="68" t="s">
        <v>541</v>
      </c>
    </row>
    <row r="261" spans="1:2" ht="21.75" thickBot="1">
      <c r="A261" s="326"/>
      <c r="B261" s="68" t="s">
        <v>542</v>
      </c>
    </row>
    <row r="262" spans="1:2" ht="21.75" thickBot="1">
      <c r="A262" s="68" t="s">
        <v>550</v>
      </c>
      <c r="B262" s="68" t="s">
        <v>551</v>
      </c>
    </row>
    <row r="263" spans="1:2" ht="21.75" thickBot="1">
      <c r="A263" s="68" t="s">
        <v>550</v>
      </c>
      <c r="B263" s="68" t="s">
        <v>552</v>
      </c>
    </row>
    <row r="264" spans="1:2" ht="21.75" thickBot="1">
      <c r="A264" s="68" t="s">
        <v>550</v>
      </c>
      <c r="B264" s="68" t="s">
        <v>553</v>
      </c>
    </row>
    <row r="265" spans="1:2" ht="21.75" thickBot="1">
      <c r="A265" s="68" t="s">
        <v>550</v>
      </c>
      <c r="B265" s="68" t="s">
        <v>554</v>
      </c>
    </row>
    <row r="266" spans="1:2" ht="21.75" thickBot="1">
      <c r="A266" s="324" t="s">
        <v>413</v>
      </c>
      <c r="B266" s="68" t="s">
        <v>498</v>
      </c>
    </row>
    <row r="267" spans="1:2" ht="21.75" thickBot="1">
      <c r="A267" s="325"/>
      <c r="B267" s="68" t="s">
        <v>555</v>
      </c>
    </row>
    <row r="268" spans="1:2" ht="21.75" thickBot="1">
      <c r="A268" s="326"/>
      <c r="B268" s="68" t="s">
        <v>556</v>
      </c>
    </row>
    <row r="269" spans="1:2" ht="21.75" thickBot="1">
      <c r="A269" s="324" t="s">
        <v>414</v>
      </c>
      <c r="B269" s="68" t="s">
        <v>498</v>
      </c>
    </row>
    <row r="270" spans="1:2" ht="21.75" thickBot="1">
      <c r="A270" s="325"/>
      <c r="B270" s="68" t="s">
        <v>555</v>
      </c>
    </row>
    <row r="271" spans="1:2" ht="21.75" thickBot="1">
      <c r="A271" s="326"/>
      <c r="B271" s="68" t="s">
        <v>556</v>
      </c>
    </row>
    <row r="272" spans="1:2" ht="21.75" thickBot="1">
      <c r="A272" s="324" t="s">
        <v>415</v>
      </c>
      <c r="B272" s="68" t="s">
        <v>498</v>
      </c>
    </row>
    <row r="273" spans="1:2" ht="21.75" thickBot="1">
      <c r="A273" s="326"/>
      <c r="B273" s="68" t="s">
        <v>557</v>
      </c>
    </row>
    <row r="274" spans="1:2" ht="21.75" thickBot="1">
      <c r="A274" s="324" t="s">
        <v>416</v>
      </c>
      <c r="B274" s="68" t="s">
        <v>498</v>
      </c>
    </row>
    <row r="275" spans="1:2" ht="21.75" thickBot="1">
      <c r="A275" s="325"/>
      <c r="B275" s="68" t="s">
        <v>557</v>
      </c>
    </row>
    <row r="276" spans="1:2" ht="21.75" thickBot="1">
      <c r="A276" s="326"/>
      <c r="B276" s="68" t="s">
        <v>558</v>
      </c>
    </row>
    <row r="277" spans="1:2" ht="63.75" thickBot="1">
      <c r="A277" s="324" t="s">
        <v>417</v>
      </c>
      <c r="B277" s="77" t="s">
        <v>559</v>
      </c>
    </row>
    <row r="278" spans="1:2" ht="21.75" thickBot="1">
      <c r="A278" s="325"/>
      <c r="B278" s="68" t="s">
        <v>498</v>
      </c>
    </row>
    <row r="279" spans="1:2" ht="21.75" thickBot="1">
      <c r="A279" s="325"/>
      <c r="B279" s="68" t="s">
        <v>560</v>
      </c>
    </row>
    <row r="280" spans="1:2" ht="21.75" thickBot="1">
      <c r="A280" s="325"/>
      <c r="B280" s="68" t="s">
        <v>561</v>
      </c>
    </row>
    <row r="281" spans="1:2" ht="21.75" thickBot="1">
      <c r="A281" s="325"/>
      <c r="B281" s="68" t="s">
        <v>562</v>
      </c>
    </row>
    <row r="282" spans="1:2" ht="21.75" thickBot="1">
      <c r="A282" s="326"/>
      <c r="B282" s="68" t="s">
        <v>563</v>
      </c>
    </row>
  </sheetData>
  <mergeCells count="60">
    <mergeCell ref="C9:C17"/>
    <mergeCell ref="F43:H58"/>
    <mergeCell ref="C77:E78"/>
    <mergeCell ref="F129:L143"/>
    <mergeCell ref="B34:B36"/>
    <mergeCell ref="B45:B46"/>
    <mergeCell ref="B55:B56"/>
    <mergeCell ref="C132:D132"/>
    <mergeCell ref="A235:A236"/>
    <mergeCell ref="A238:A239"/>
    <mergeCell ref="A240:A241"/>
    <mergeCell ref="A242:A244"/>
    <mergeCell ref="A245:A246"/>
    <mergeCell ref="A200:A201"/>
    <mergeCell ref="A277:A282"/>
    <mergeCell ref="A255:A258"/>
    <mergeCell ref="A259:A261"/>
    <mergeCell ref="A266:A268"/>
    <mergeCell ref="A269:A271"/>
    <mergeCell ref="A272:A273"/>
    <mergeCell ref="A204:A205"/>
    <mergeCell ref="A206:A207"/>
    <mergeCell ref="A213:A215"/>
    <mergeCell ref="A274:A276"/>
    <mergeCell ref="A218:A220"/>
    <mergeCell ref="A222:A224"/>
    <mergeCell ref="A225:A227"/>
    <mergeCell ref="A228:A230"/>
    <mergeCell ref="A232:A234"/>
    <mergeCell ref="A150:B150"/>
    <mergeCell ref="A185:A188"/>
    <mergeCell ref="A189:A193"/>
    <mergeCell ref="A194:A196"/>
    <mergeCell ref="A81:A86"/>
    <mergeCell ref="A197:A198"/>
    <mergeCell ref="A122:C122"/>
    <mergeCell ref="A30:A57"/>
    <mergeCell ref="A62:A77"/>
    <mergeCell ref="C137:D137"/>
    <mergeCell ref="C138:D138"/>
    <mergeCell ref="A127:A129"/>
    <mergeCell ref="C127:D129"/>
    <mergeCell ref="C130:D130"/>
    <mergeCell ref="C131:D131"/>
    <mergeCell ref="C145:D145"/>
    <mergeCell ref="C146:D146"/>
    <mergeCell ref="C147:D147"/>
    <mergeCell ref="C148:D148"/>
    <mergeCell ref="B133:B137"/>
    <mergeCell ref="B138:B148"/>
    <mergeCell ref="C139:D139"/>
    <mergeCell ref="C140:D140"/>
    <mergeCell ref="C141:D141"/>
    <mergeCell ref="C142:D142"/>
    <mergeCell ref="C143:D143"/>
    <mergeCell ref="C144:D144"/>
    <mergeCell ref="C133:D133"/>
    <mergeCell ref="C134:D134"/>
    <mergeCell ref="C135:D135"/>
    <mergeCell ref="C136:D13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1 2019</vt:lpstr>
      <vt:lpstr>LISTA DE EQUIPOS MENORES</vt:lpstr>
      <vt:lpstr>'FORMATO 1 2019'!Área_de_impresión</vt:lpstr>
      <vt:lpstr>'FORMATO 1 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dc:creator>
  <cp:lastModifiedBy>Marca</cp:lastModifiedBy>
  <cp:lastPrinted>2019-03-13T05:56:02Z</cp:lastPrinted>
  <dcterms:created xsi:type="dcterms:W3CDTF">2017-03-20T15:58:40Z</dcterms:created>
  <dcterms:modified xsi:type="dcterms:W3CDTF">2020-02-26T21:45:51Z</dcterms:modified>
</cp:coreProperties>
</file>